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threadedComments/threadedComment3.xml" ContentType="application/vnd.ms-excel.threadedcomments+xml"/>
  <Override PartName="/xl/comments7.xml" ContentType="application/vnd.openxmlformats-officedocument.spreadsheetml.comments+xml"/>
  <Override PartName="/xl/comments8.xml" ContentType="application/vnd.openxmlformats-officedocument.spreadsheetml.comments+xml"/>
  <Override PartName="/xl/threadedComments/threadedComment4.xml" ContentType="application/vnd.ms-excel.threadedcomments+xml"/>
  <Override PartName="/xl/comments9.xml" ContentType="application/vnd.openxmlformats-officedocument.spreadsheetml.comments+xml"/>
  <Override PartName="/xl/comments10.xml" ContentType="application/vnd.openxmlformats-officedocument.spreadsheetml.comments+xml"/>
  <Override PartName="/xl/threadedComments/threadedComment5.xml" ContentType="application/vnd.ms-excel.threadedcomments+xml"/>
  <Override PartName="/xl/comments11.xml" ContentType="application/vnd.openxmlformats-officedocument.spreadsheetml.comments+xml"/>
  <Override PartName="/xl/comments12.xml" ContentType="application/vnd.openxmlformats-officedocument.spreadsheetml.comments+xml"/>
  <Override PartName="/xl/persons/person.xml" ContentType="application/vnd.ms-excel.person+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defaultThemeVersion="166925"/>
  <mc:AlternateContent xmlns:mc="http://schemas.openxmlformats.org/markup-compatibility/2006">
    <mc:Choice Requires="x15">
      <x15ac:absPath xmlns:x15ac="http://schemas.microsoft.com/office/spreadsheetml/2010/11/ac" url="https://unisaludi-my.sharepoint.com/personal/johanacontratacion_unisaludi_onmicrosoft_com/Documents/CONTRATACION 2024/"/>
    </mc:Choice>
  </mc:AlternateContent>
  <xr:revisionPtr revIDLastSave="17979" documentId="13_ncr:1_{A22EC198-65FD-4804-A001-D9D9552B8FCC}" xr6:coauthVersionLast="47" xr6:coauthVersionMax="47" xr10:uidLastSave="{27FA8B21-21C3-49D8-8CE7-E5638A1B353D}"/>
  <bookViews>
    <workbookView xWindow="-120" yWindow="-120" windowWidth="21840" windowHeight="13020" firstSheet="1" xr2:uid="{9C7217AD-D766-4C2B-8B9F-CCCD60E20D2F}"/>
  </bookViews>
  <sheets>
    <sheet name="PRINCIPAL" sheetId="1" r:id="rId1"/>
    <sheet name="FISCALIA NOV 2024" sheetId="16" r:id="rId2"/>
    <sheet name="DERECHO PETICION BOLIVAR " sheetId="15" r:id="rId3"/>
    <sheet name="VALOR 2024" sheetId="14" r:id="rId4"/>
    <sheet name="OBRA CIVIL" sheetId="13" r:id="rId5"/>
    <sheet name="REPRESENTANTES LEGALES 2024" sheetId="10" r:id="rId6"/>
    <sheet name="SOSPECHOSO" sheetId="9" r:id="rId7"/>
    <sheet name="salarios mensuales" sheetId="8" r:id="rId8"/>
    <sheet name="CONTRATOS DE MAYO A JUNIO" sheetId="7" r:id="rId9"/>
    <sheet name="PROFESIONALES DE SALUD" sheetId="6" r:id="rId10"/>
    <sheet name="Dra. Diana" sheetId="3" r:id="rId11"/>
    <sheet name="A OCTUBRE 2024 PLANEACION" sheetId="12" r:id="rId12"/>
    <sheet name="VENCIMIENTO JUNIO 2024" sheetId="5" r:id="rId13"/>
    <sheet name="VENCIMIENTO ABRIL MAYO 24" sheetId="4" r:id="rId14"/>
    <sheet name="DERECHO PETICION BELTRAN" sheetId="2" r:id="rId15"/>
    <sheet name="Hoja1" sheetId="11" r:id="rId16"/>
  </sheets>
  <definedNames>
    <definedName name="_xlnm._FilterDatabase" localSheetId="4" hidden="1">'OBRA CIVIL'!$A$1:$N$602</definedName>
    <definedName name="_xlnm._FilterDatabase" localSheetId="0" hidden="1">PRINCIPAL!$A$1:$AK$641</definedName>
    <definedName name="_Hlk106700228">PRINCIPAL!#REF!</definedName>
    <definedName name="_Hlk124844952">PRINCIPAL!#REF!</definedName>
    <definedName name="_Hlk139873315">PRINCIPAL!#REF!</definedName>
    <definedName name="_Hlk146790839">PRINCIPAL!#REF!</definedName>
    <definedName name="_Hlk165357491">'REPRESENTANTES LEGALES 2024'!$A$266</definedName>
    <definedName name="_Hlk176958422">PRINCIPAL!$D$539</definedName>
    <definedName name="_Hlk30515702">PRINCIPAL!#REF!</definedName>
    <definedName name="_Hlk85538020">PRINCIPAL!$D$97</definedName>
    <definedName name="_Hlk92354922">PRINCIPAL!#REF!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42" i="14" l="1"/>
  <c r="Z629" i="14"/>
  <c r="Z628" i="14"/>
  <c r="Z626" i="14"/>
  <c r="Z625" i="14"/>
  <c r="Z624" i="14"/>
  <c r="M622" i="14"/>
  <c r="S622" i="14" s="1"/>
  <c r="Z621" i="14"/>
  <c r="M621" i="14"/>
  <c r="S621" i="14" s="1"/>
  <c r="Z620" i="14"/>
  <c r="M620" i="14"/>
  <c r="S620" i="14" s="1"/>
  <c r="Z619" i="14"/>
  <c r="M619" i="14"/>
  <c r="S619" i="14" s="1"/>
  <c r="Z618" i="14"/>
  <c r="Z617" i="14"/>
  <c r="Z616" i="14"/>
  <c r="Z615" i="14"/>
  <c r="Z614" i="14"/>
  <c r="Z613" i="14"/>
  <c r="M613" i="14"/>
  <c r="S613" i="14" s="1"/>
  <c r="Z612" i="14"/>
  <c r="M612" i="14"/>
  <c r="S612" i="14" s="1"/>
  <c r="Z611" i="14"/>
  <c r="Z609" i="14"/>
  <c r="M609" i="14"/>
  <c r="S609" i="14" s="1"/>
  <c r="Z608" i="14"/>
  <c r="M608" i="14"/>
  <c r="Z606" i="14"/>
  <c r="S605" i="14"/>
  <c r="Z603" i="14"/>
  <c r="Z601" i="14"/>
  <c r="Z600" i="14"/>
  <c r="Z598" i="14"/>
  <c r="Z597" i="14"/>
  <c r="Z596" i="14"/>
  <c r="M596" i="14"/>
  <c r="S596" i="14" s="1"/>
  <c r="Z595" i="14"/>
  <c r="Z594" i="14"/>
  <c r="M594" i="14"/>
  <c r="S594" i="14" s="1"/>
  <c r="Z593" i="14"/>
  <c r="M593" i="14"/>
  <c r="S593" i="14" s="1"/>
  <c r="Z592" i="14"/>
  <c r="M592" i="14"/>
  <c r="S592" i="14" s="1"/>
  <c r="Z591" i="14"/>
  <c r="M591" i="14"/>
  <c r="S591" i="14" s="1"/>
  <c r="Z588" i="14"/>
  <c r="M586" i="14"/>
  <c r="S586" i="14" s="1"/>
  <c r="Z586" i="14" s="1"/>
  <c r="M585" i="14"/>
  <c r="S585" i="14" s="1"/>
  <c r="Z585" i="14" s="1"/>
  <c r="M584" i="14"/>
  <c r="S584" i="14" s="1"/>
  <c r="Z584" i="14" s="1"/>
  <c r="Z583" i="14"/>
  <c r="M582" i="14"/>
  <c r="S582" i="14" s="1"/>
  <c r="Z582" i="14" s="1"/>
  <c r="Z581" i="14"/>
  <c r="M580" i="14"/>
  <c r="S580" i="14" s="1"/>
  <c r="Z580" i="14" s="1"/>
  <c r="Z579" i="14"/>
  <c r="Z578" i="14"/>
  <c r="Z577" i="14"/>
  <c r="Z576" i="14"/>
  <c r="Z575" i="14"/>
  <c r="Z574" i="14"/>
  <c r="M574" i="14"/>
  <c r="S574" i="14" s="1"/>
  <c r="Z573" i="14"/>
  <c r="Z572" i="14"/>
  <c r="Z571" i="14"/>
  <c r="Z570" i="14"/>
  <c r="Z569" i="14"/>
  <c r="M568" i="14"/>
  <c r="S568" i="14" s="1"/>
  <c r="Z568" i="14" s="1"/>
  <c r="Z567" i="14"/>
  <c r="M567" i="14"/>
  <c r="S567" i="14" s="1"/>
  <c r="M566" i="14"/>
  <c r="S566" i="14" s="1"/>
  <c r="Z566" i="14" s="1"/>
  <c r="M565" i="14"/>
  <c r="S565" i="14" s="1"/>
  <c r="Z564" i="14"/>
  <c r="Z563" i="14"/>
  <c r="Z562" i="14"/>
  <c r="Z560" i="14"/>
  <c r="M560" i="14"/>
  <c r="S560" i="14" s="1"/>
  <c r="Z558" i="14"/>
  <c r="Z557" i="14"/>
  <c r="M557" i="14"/>
  <c r="S557" i="14" s="1"/>
  <c r="Z556" i="14"/>
  <c r="M556" i="14"/>
  <c r="S556" i="14" s="1"/>
  <c r="Z555" i="14"/>
  <c r="Z554" i="14"/>
  <c r="M554" i="14"/>
  <c r="S554" i="14" s="1"/>
  <c r="Z553" i="14"/>
  <c r="M553" i="14"/>
  <c r="S553" i="14" s="1"/>
  <c r="Z552" i="14"/>
  <c r="Z551" i="14"/>
  <c r="M551" i="14"/>
  <c r="S551" i="14" s="1"/>
  <c r="Z550" i="14"/>
  <c r="M550" i="14"/>
  <c r="Z549" i="14"/>
  <c r="M549" i="14"/>
  <c r="S549" i="14" s="1"/>
  <c r="M548" i="14"/>
  <c r="S548" i="14" s="1"/>
  <c r="Z548" i="14" s="1"/>
  <c r="S547" i="14"/>
  <c r="Z547" i="14" s="1"/>
  <c r="M547" i="14"/>
  <c r="Z546" i="14"/>
  <c r="M546" i="14"/>
  <c r="S546" i="14" s="1"/>
  <c r="Z545" i="14"/>
  <c r="Z544" i="14"/>
  <c r="M544" i="14"/>
  <c r="S544" i="14" s="1"/>
  <c r="Z541" i="14"/>
  <c r="M541" i="14"/>
  <c r="S541" i="14" s="1"/>
  <c r="Z540" i="14"/>
  <c r="Z539" i="14"/>
  <c r="M539" i="14"/>
  <c r="S539" i="14" s="1"/>
  <c r="M538" i="14"/>
  <c r="S538" i="14" s="1"/>
  <c r="M537" i="14"/>
  <c r="S537" i="14" s="1"/>
  <c r="Z537" i="14" s="1"/>
  <c r="M536" i="14"/>
  <c r="S536" i="14" s="1"/>
  <c r="Z536" i="14" s="1"/>
  <c r="M535" i="14"/>
  <c r="S535" i="14" s="1"/>
  <c r="M534" i="14"/>
  <c r="S534" i="14" s="1"/>
  <c r="Z534" i="14" s="1"/>
  <c r="M533" i="14"/>
  <c r="S533" i="14" s="1"/>
  <c r="Z532" i="14"/>
  <c r="M532" i="14"/>
  <c r="S532" i="14" s="1"/>
  <c r="M531" i="14"/>
  <c r="S531" i="14" s="1"/>
  <c r="Z531" i="14" s="1"/>
  <c r="Z530" i="14"/>
  <c r="M530" i="14"/>
  <c r="M529" i="14"/>
  <c r="S529" i="14" s="1"/>
  <c r="M527" i="14"/>
  <c r="S527" i="14" s="1"/>
  <c r="Z527" i="14" s="1"/>
  <c r="M526" i="14"/>
  <c r="S526" i="14" s="1"/>
  <c r="Z526" i="14" s="1"/>
  <c r="M525" i="14"/>
  <c r="S525" i="14" s="1"/>
  <c r="Z525" i="14" s="1"/>
  <c r="M524" i="14"/>
  <c r="S524" i="14" s="1"/>
  <c r="M523" i="14"/>
  <c r="S523" i="14" s="1"/>
  <c r="Z523" i="14" s="1"/>
  <c r="Z521" i="14"/>
  <c r="Z520" i="14"/>
  <c r="M520" i="14"/>
  <c r="S520" i="14" s="1"/>
  <c r="Z516" i="14"/>
  <c r="Z513" i="14"/>
  <c r="Z512" i="14"/>
  <c r="M512" i="14"/>
  <c r="Z511" i="14"/>
  <c r="M511" i="14"/>
  <c r="M510" i="14"/>
  <c r="Z509" i="14"/>
  <c r="M509" i="14"/>
  <c r="M508" i="14"/>
  <c r="S508" i="14" s="1"/>
  <c r="Z507" i="14"/>
  <c r="M507" i="14"/>
  <c r="S507" i="14" s="1"/>
  <c r="Z506" i="14"/>
  <c r="M506" i="14"/>
  <c r="S506" i="14" s="1"/>
  <c r="Z505" i="14"/>
  <c r="M505" i="14"/>
  <c r="S505" i="14" s="1"/>
  <c r="Z504" i="14"/>
  <c r="M504" i="14"/>
  <c r="S504" i="14" s="1"/>
  <c r="Z503" i="14"/>
  <c r="M503" i="14"/>
  <c r="S503" i="14" s="1"/>
  <c r="M502" i="14"/>
  <c r="S502" i="14" s="1"/>
  <c r="M501" i="14"/>
  <c r="S501" i="14" s="1"/>
  <c r="Z500" i="14"/>
  <c r="M500" i="14"/>
  <c r="S500" i="14" s="1"/>
  <c r="Z499" i="14"/>
  <c r="M498" i="14"/>
  <c r="S498" i="14" s="1"/>
  <c r="M497" i="14"/>
  <c r="S497" i="14" s="1"/>
  <c r="Z496" i="14"/>
  <c r="M496" i="14"/>
  <c r="S496" i="14" s="1"/>
  <c r="M495" i="14"/>
  <c r="S495" i="14" s="1"/>
  <c r="M494" i="14"/>
  <c r="S494" i="14" s="1"/>
  <c r="M493" i="14"/>
  <c r="S493" i="14" s="1"/>
  <c r="Z492" i="14"/>
  <c r="M492" i="14"/>
  <c r="S492" i="14" s="1"/>
  <c r="M491" i="14"/>
  <c r="S491" i="14" s="1"/>
  <c r="Z490" i="14"/>
  <c r="M490" i="14"/>
  <c r="S490" i="14" s="1"/>
  <c r="Z489" i="14"/>
  <c r="M489" i="14"/>
  <c r="S489" i="14" s="1"/>
  <c r="Z488" i="14"/>
  <c r="M488" i="14"/>
  <c r="S488" i="14" s="1"/>
  <c r="Z487" i="14"/>
  <c r="M487" i="14"/>
  <c r="S487" i="14" s="1"/>
  <c r="Z486" i="14"/>
  <c r="M486" i="14"/>
  <c r="S486" i="14" s="1"/>
  <c r="Z485" i="14"/>
  <c r="M485" i="14"/>
  <c r="S485" i="14" s="1"/>
  <c r="Z484" i="14"/>
  <c r="M484" i="14"/>
  <c r="S484" i="14" s="1"/>
  <c r="Z483" i="14"/>
  <c r="M483" i="14"/>
  <c r="S483" i="14" s="1"/>
  <c r="Z482" i="14"/>
  <c r="M482" i="14"/>
  <c r="S482" i="14" s="1"/>
  <c r="Z481" i="14"/>
  <c r="M481" i="14"/>
  <c r="S481" i="14" s="1"/>
  <c r="Z480" i="14"/>
  <c r="M480" i="14"/>
  <c r="S480" i="14" s="1"/>
  <c r="Z479" i="14"/>
  <c r="M479" i="14"/>
  <c r="S479" i="14" s="1"/>
  <c r="Z478" i="14"/>
  <c r="M478" i="14"/>
  <c r="S478" i="14" s="1"/>
  <c r="Z477" i="14"/>
  <c r="Z476" i="14"/>
  <c r="M475" i="14"/>
  <c r="S475" i="14" s="1"/>
  <c r="Z474" i="14"/>
  <c r="M474" i="14"/>
  <c r="S474" i="14" s="1"/>
  <c r="Z473" i="14"/>
  <c r="M473" i="14"/>
  <c r="S473" i="14" s="1"/>
  <c r="Z472" i="14"/>
  <c r="M472" i="14"/>
  <c r="S472" i="14" s="1"/>
  <c r="Z469" i="14"/>
  <c r="M469" i="14"/>
  <c r="S469" i="14" s="1"/>
  <c r="Z468" i="14"/>
  <c r="M468" i="14"/>
  <c r="S468" i="14" s="1"/>
  <c r="M467" i="14"/>
  <c r="S467" i="14" s="1"/>
  <c r="Z466" i="14"/>
  <c r="M466" i="14"/>
  <c r="S466" i="14" s="1"/>
  <c r="M465" i="14"/>
  <c r="S465" i="14" s="1"/>
  <c r="M464" i="14"/>
  <c r="S464" i="14" s="1"/>
  <c r="Z463" i="14"/>
  <c r="M463" i="14"/>
  <c r="S463" i="14" s="1"/>
  <c r="Z462" i="14"/>
  <c r="M462" i="14"/>
  <c r="S462" i="14" s="1"/>
  <c r="Z461" i="14"/>
  <c r="M461" i="14"/>
  <c r="S461" i="14" s="1"/>
  <c r="Z460" i="14"/>
  <c r="M460" i="14"/>
  <c r="S460" i="14" s="1"/>
  <c r="Z459" i="14"/>
  <c r="M459" i="14"/>
  <c r="S459" i="14" s="1"/>
  <c r="Z458" i="14"/>
  <c r="M458" i="14"/>
  <c r="S458" i="14" s="1"/>
  <c r="Z457" i="14"/>
  <c r="M457" i="14"/>
  <c r="S457" i="14" s="1"/>
  <c r="Z456" i="14"/>
  <c r="M456" i="14"/>
  <c r="S456" i="14" s="1"/>
  <c r="Z455" i="14"/>
  <c r="M455" i="14"/>
  <c r="S455" i="14" s="1"/>
  <c r="Z454" i="14"/>
  <c r="M454" i="14"/>
  <c r="S454" i="14" s="1"/>
  <c r="Z453" i="14"/>
  <c r="M453" i="14"/>
  <c r="S453" i="14" s="1"/>
  <c r="Z452" i="14"/>
  <c r="M452" i="14"/>
  <c r="S452" i="14" s="1"/>
  <c r="Z451" i="14"/>
  <c r="M451" i="14"/>
  <c r="S451" i="14" s="1"/>
  <c r="M450" i="14"/>
  <c r="S450" i="14" s="1"/>
  <c r="M449" i="14"/>
  <c r="S449" i="14" s="1"/>
  <c r="Z448" i="14"/>
  <c r="M448" i="14"/>
  <c r="S448" i="14" s="1"/>
  <c r="Z447" i="14"/>
  <c r="M447" i="14"/>
  <c r="S447" i="14" s="1"/>
  <c r="Z446" i="14"/>
  <c r="M446" i="14"/>
  <c r="S446" i="14" s="1"/>
  <c r="Z445" i="14"/>
  <c r="M445" i="14"/>
  <c r="S445" i="14" s="1"/>
  <c r="Z444" i="14"/>
  <c r="M444" i="14"/>
  <c r="S444" i="14" s="1"/>
  <c r="Z443" i="14"/>
  <c r="M443" i="14"/>
  <c r="S443" i="14" s="1"/>
  <c r="Z442" i="14"/>
  <c r="M442" i="14"/>
  <c r="S442" i="14" s="1"/>
  <c r="Z441" i="14"/>
  <c r="M441" i="14"/>
  <c r="S441" i="14" s="1"/>
  <c r="Z440" i="14"/>
  <c r="M440" i="14"/>
  <c r="S440" i="14" s="1"/>
  <c r="Z439" i="14"/>
  <c r="M439" i="14"/>
  <c r="S439" i="14" s="1"/>
  <c r="Z438" i="14"/>
  <c r="M438" i="14"/>
  <c r="S438" i="14" s="1"/>
  <c r="Z437" i="14"/>
  <c r="M437" i="14"/>
  <c r="S437" i="14" s="1"/>
  <c r="Z436" i="14"/>
  <c r="M436" i="14"/>
  <c r="S436" i="14" s="1"/>
  <c r="Z435" i="14"/>
  <c r="M435" i="14"/>
  <c r="S435" i="14" s="1"/>
  <c r="Z434" i="14"/>
  <c r="M434" i="14"/>
  <c r="S434" i="14" s="1"/>
  <c r="M433" i="14"/>
  <c r="S433" i="14" s="1"/>
  <c r="Z432" i="14"/>
  <c r="M432" i="14"/>
  <c r="S432" i="14" s="1"/>
  <c r="Z431" i="14"/>
  <c r="M431" i="14"/>
  <c r="S431" i="14" s="1"/>
  <c r="Z430" i="14"/>
  <c r="M430" i="14"/>
  <c r="S430" i="14" s="1"/>
  <c r="Z429" i="14"/>
  <c r="M429" i="14"/>
  <c r="S429" i="14" s="1"/>
  <c r="Z428" i="14"/>
  <c r="M428" i="14"/>
  <c r="S428" i="14" s="1"/>
  <c r="Z427" i="14"/>
  <c r="M427" i="14"/>
  <c r="S427" i="14" s="1"/>
  <c r="Z426" i="14"/>
  <c r="M426" i="14"/>
  <c r="S426" i="14" s="1"/>
  <c r="Z425" i="14"/>
  <c r="M425" i="14"/>
  <c r="S425" i="14" s="1"/>
  <c r="Z424" i="14"/>
  <c r="M424" i="14"/>
  <c r="S424" i="14" s="1"/>
  <c r="Z423" i="14"/>
  <c r="M423" i="14"/>
  <c r="S423" i="14" s="1"/>
  <c r="Z422" i="14"/>
  <c r="M422" i="14"/>
  <c r="Z421" i="14"/>
  <c r="M421" i="14"/>
  <c r="S421" i="14" s="1"/>
  <c r="Z420" i="14"/>
  <c r="M420" i="14"/>
  <c r="S420" i="14" s="1"/>
  <c r="Z419" i="14"/>
  <c r="M419" i="14"/>
  <c r="S419" i="14" s="1"/>
  <c r="Z418" i="14"/>
  <c r="M418" i="14"/>
  <c r="S418" i="14" s="1"/>
  <c r="Z417" i="14"/>
  <c r="M417" i="14"/>
  <c r="S417" i="14" s="1"/>
  <c r="Z416" i="14"/>
  <c r="M416" i="14"/>
  <c r="S416" i="14" s="1"/>
  <c r="Z415" i="14"/>
  <c r="M415" i="14"/>
  <c r="S415" i="14" s="1"/>
  <c r="Z414" i="14"/>
  <c r="Z413" i="14"/>
  <c r="Z412" i="14"/>
  <c r="M412" i="14"/>
  <c r="S412" i="14" s="1"/>
  <c r="Z411" i="14"/>
  <c r="Z410" i="14"/>
  <c r="Z409" i="14"/>
  <c r="Z408" i="14"/>
  <c r="Z407" i="14"/>
  <c r="Z406" i="14"/>
  <c r="Z405" i="14"/>
  <c r="Z404" i="14"/>
  <c r="Z403" i="14"/>
  <c r="Z402" i="14"/>
  <c r="Z401" i="14"/>
  <c r="Z400" i="14"/>
  <c r="Z399" i="14"/>
  <c r="Z398" i="14"/>
  <c r="Z397" i="14"/>
  <c r="Z396" i="14"/>
  <c r="Z395" i="14"/>
  <c r="Z394" i="14"/>
  <c r="Z393" i="14"/>
  <c r="Z392" i="14"/>
  <c r="Z391" i="14"/>
  <c r="Z390" i="14"/>
  <c r="Z389" i="14"/>
  <c r="Z388" i="14"/>
  <c r="Z387" i="14"/>
  <c r="Z386" i="14"/>
  <c r="Z385" i="14"/>
  <c r="Z384" i="14"/>
  <c r="Z383" i="14"/>
  <c r="M383" i="14"/>
  <c r="S383" i="14" s="1"/>
  <c r="Z382" i="14"/>
  <c r="M382" i="14"/>
  <c r="S382" i="14" s="1"/>
  <c r="Z381" i="14"/>
  <c r="M381" i="14"/>
  <c r="S381" i="14" s="1"/>
  <c r="Z380" i="14"/>
  <c r="M380" i="14"/>
  <c r="S380" i="14" s="1"/>
  <c r="Z379" i="14"/>
  <c r="M379" i="14"/>
  <c r="S379" i="14" s="1"/>
  <c r="Z378" i="14"/>
  <c r="M378" i="14"/>
  <c r="S378" i="14" s="1"/>
  <c r="Z377" i="14"/>
  <c r="M377" i="14"/>
  <c r="S377" i="14" s="1"/>
  <c r="Z376" i="14"/>
  <c r="M376" i="14"/>
  <c r="S376" i="14" s="1"/>
  <c r="Z375" i="14"/>
  <c r="M375" i="14"/>
  <c r="S375" i="14" s="1"/>
  <c r="Z374" i="14"/>
  <c r="M374" i="14"/>
  <c r="S374" i="14" s="1"/>
  <c r="Z373" i="14"/>
  <c r="M373" i="14"/>
  <c r="S373" i="14" s="1"/>
  <c r="Z372" i="14"/>
  <c r="M372" i="14"/>
  <c r="S372" i="14" s="1"/>
  <c r="Z371" i="14"/>
  <c r="M371" i="14"/>
  <c r="S371" i="14" s="1"/>
  <c r="Z370" i="14"/>
  <c r="M370" i="14"/>
  <c r="S370" i="14" s="1"/>
  <c r="Z369" i="14"/>
  <c r="M369" i="14"/>
  <c r="S369" i="14" s="1"/>
  <c r="Z368" i="14"/>
  <c r="M368" i="14"/>
  <c r="S368" i="14" s="1"/>
  <c r="Z367" i="14"/>
  <c r="M367" i="14"/>
  <c r="S367" i="14" s="1"/>
  <c r="Z366" i="14"/>
  <c r="M366" i="14"/>
  <c r="S366" i="14" s="1"/>
  <c r="Z365" i="14"/>
  <c r="M365" i="14"/>
  <c r="S365" i="14" s="1"/>
  <c r="Z364" i="14"/>
  <c r="M364" i="14"/>
  <c r="S364" i="14" s="1"/>
  <c r="Z363" i="14"/>
  <c r="M363" i="14"/>
  <c r="S363" i="14" s="1"/>
  <c r="Z362" i="14"/>
  <c r="M362" i="14"/>
  <c r="S362" i="14" s="1"/>
  <c r="Z361" i="14"/>
  <c r="M361" i="14"/>
  <c r="S361" i="14" s="1"/>
  <c r="Z360" i="14"/>
  <c r="M360" i="14"/>
  <c r="S360" i="14" s="1"/>
  <c r="Z359" i="14"/>
  <c r="M359" i="14"/>
  <c r="S359" i="14" s="1"/>
  <c r="Z358" i="14"/>
  <c r="M358" i="14"/>
  <c r="S358" i="14" s="1"/>
  <c r="Z357" i="14"/>
  <c r="M357" i="14"/>
  <c r="S357" i="14" s="1"/>
  <c r="Z356" i="14"/>
  <c r="M356" i="14"/>
  <c r="S356" i="14" s="1"/>
  <c r="Z355" i="14"/>
  <c r="M355" i="14"/>
  <c r="S355" i="14" s="1"/>
  <c r="Z354" i="14"/>
  <c r="M354" i="14"/>
  <c r="S354" i="14" s="1"/>
  <c r="Z353" i="14"/>
  <c r="M353" i="14"/>
  <c r="S353" i="14" s="1"/>
  <c r="Z352" i="14"/>
  <c r="M352" i="14"/>
  <c r="S352" i="14" s="1"/>
  <c r="Z351" i="14"/>
  <c r="M351" i="14"/>
  <c r="S351" i="14" s="1"/>
  <c r="Z350" i="14"/>
  <c r="M350" i="14"/>
  <c r="S350" i="14" s="1"/>
  <c r="Z349" i="14"/>
  <c r="M349" i="14"/>
  <c r="S349" i="14" s="1"/>
  <c r="Z348" i="14"/>
  <c r="M348" i="14"/>
  <c r="S348" i="14" s="1"/>
  <c r="Z347" i="14"/>
  <c r="M347" i="14"/>
  <c r="S347" i="14" s="1"/>
  <c r="Z346" i="14"/>
  <c r="M346" i="14"/>
  <c r="S346" i="14" s="1"/>
  <c r="Z345" i="14"/>
  <c r="M345" i="14"/>
  <c r="S345" i="14" s="1"/>
  <c r="Z344" i="14"/>
  <c r="M344" i="14"/>
  <c r="S344" i="14" s="1"/>
  <c r="Z343" i="14"/>
  <c r="M343" i="14"/>
  <c r="S343" i="14" s="1"/>
  <c r="Z342" i="14"/>
  <c r="M342" i="14"/>
  <c r="S342" i="14" s="1"/>
  <c r="Z341" i="14"/>
  <c r="M341" i="14"/>
  <c r="S341" i="14" s="1"/>
  <c r="Z340" i="14"/>
  <c r="M340" i="14"/>
  <c r="S340" i="14" s="1"/>
  <c r="Z339" i="14"/>
  <c r="M339" i="14"/>
  <c r="S339" i="14" s="1"/>
  <c r="Z338" i="14"/>
  <c r="M338" i="14"/>
  <c r="S338" i="14" s="1"/>
  <c r="Z337" i="14"/>
  <c r="M337" i="14"/>
  <c r="S337" i="14" s="1"/>
  <c r="Z336" i="14"/>
  <c r="M336" i="14"/>
  <c r="S336" i="14" s="1"/>
  <c r="Z335" i="14"/>
  <c r="M335" i="14"/>
  <c r="S335" i="14" s="1"/>
  <c r="Z334" i="14"/>
  <c r="M334" i="14"/>
  <c r="S334" i="14" s="1"/>
  <c r="Z333" i="14"/>
  <c r="M333" i="14"/>
  <c r="S333" i="14" s="1"/>
  <c r="Z332" i="14"/>
  <c r="M332" i="14"/>
  <c r="S332" i="14" s="1"/>
  <c r="Z331" i="14"/>
  <c r="M331" i="14"/>
  <c r="S331" i="14" s="1"/>
  <c r="Z330" i="14"/>
  <c r="M330" i="14"/>
  <c r="S330" i="14" s="1"/>
  <c r="Z329" i="14"/>
  <c r="M329" i="14"/>
  <c r="S329" i="14" s="1"/>
  <c r="Z328" i="14"/>
  <c r="M328" i="14"/>
  <c r="S328" i="14" s="1"/>
  <c r="Z327" i="14"/>
  <c r="M327" i="14"/>
  <c r="S327" i="14" s="1"/>
  <c r="Z326" i="14"/>
  <c r="M326" i="14"/>
  <c r="S326" i="14" s="1"/>
  <c r="Z325" i="14"/>
  <c r="M325" i="14"/>
  <c r="S325" i="14" s="1"/>
  <c r="Z324" i="14"/>
  <c r="M324" i="14"/>
  <c r="S324" i="14" s="1"/>
  <c r="Z323" i="14"/>
  <c r="M323" i="14"/>
  <c r="S323" i="14" s="1"/>
  <c r="Z322" i="14"/>
  <c r="M322" i="14"/>
  <c r="S322" i="14" s="1"/>
  <c r="Z321" i="14"/>
  <c r="M321" i="14"/>
  <c r="S321" i="14" s="1"/>
  <c r="Z320" i="14"/>
  <c r="M320" i="14"/>
  <c r="S320" i="14" s="1"/>
  <c r="Z319" i="14"/>
  <c r="Z318" i="14"/>
  <c r="M318" i="14"/>
  <c r="S318" i="14" s="1"/>
  <c r="Z317" i="14"/>
  <c r="M317" i="14"/>
  <c r="S317" i="14" s="1"/>
  <c r="Z316" i="14"/>
  <c r="M316" i="14"/>
  <c r="S316" i="14" s="1"/>
  <c r="Z315" i="14"/>
  <c r="M315" i="14"/>
  <c r="S315" i="14" s="1"/>
  <c r="Z314" i="14"/>
  <c r="M314" i="14"/>
  <c r="S314" i="14" s="1"/>
  <c r="Z313" i="14"/>
  <c r="M313" i="14"/>
  <c r="S313" i="14" s="1"/>
  <c r="Z312" i="14"/>
  <c r="M312" i="14"/>
  <c r="S312" i="14" s="1"/>
  <c r="Z311" i="14"/>
  <c r="M311" i="14"/>
  <c r="S311" i="14" s="1"/>
  <c r="Z310" i="14"/>
  <c r="M310" i="14"/>
  <c r="S310" i="14" s="1"/>
  <c r="Z309" i="14"/>
  <c r="M309" i="14"/>
  <c r="S309" i="14" s="1"/>
  <c r="Z308" i="14"/>
  <c r="M308" i="14"/>
  <c r="S308" i="14" s="1"/>
  <c r="Z307" i="14"/>
  <c r="M307" i="14"/>
  <c r="S307" i="14" s="1"/>
  <c r="Z306" i="14"/>
  <c r="M306" i="14"/>
  <c r="S306" i="14" s="1"/>
  <c r="Z305" i="14"/>
  <c r="M305" i="14"/>
  <c r="S305" i="14" s="1"/>
  <c r="Z304" i="14"/>
  <c r="M304" i="14"/>
  <c r="S304" i="14" s="1"/>
  <c r="Z303" i="14"/>
  <c r="M303" i="14"/>
  <c r="S303" i="14" s="1"/>
  <c r="Z302" i="14"/>
  <c r="M302" i="14"/>
  <c r="S302" i="14" s="1"/>
  <c r="Z301" i="14"/>
  <c r="M301" i="14"/>
  <c r="S301" i="14" s="1"/>
  <c r="Z300" i="14"/>
  <c r="M300" i="14"/>
  <c r="S300" i="14" s="1"/>
  <c r="Z299" i="14"/>
  <c r="M299" i="14"/>
  <c r="S299" i="14" s="1"/>
  <c r="Z298" i="14"/>
  <c r="M298" i="14"/>
  <c r="S298" i="14" s="1"/>
  <c r="Z297" i="14"/>
  <c r="M297" i="14"/>
  <c r="S297" i="14" s="1"/>
  <c r="Z296" i="14"/>
  <c r="M296" i="14"/>
  <c r="S296" i="14" s="1"/>
  <c r="Z295" i="14"/>
  <c r="M295" i="14"/>
  <c r="S295" i="14" s="1"/>
  <c r="Z294" i="14"/>
  <c r="M294" i="14"/>
  <c r="S294" i="14" s="1"/>
  <c r="Z293" i="14"/>
  <c r="M293" i="14"/>
  <c r="S293" i="14" s="1"/>
  <c r="Z292" i="14"/>
  <c r="M292" i="14"/>
  <c r="S292" i="14" s="1"/>
  <c r="Z291" i="14"/>
  <c r="M291" i="14"/>
  <c r="S291" i="14" s="1"/>
  <c r="Z290" i="14"/>
  <c r="M290" i="14"/>
  <c r="S290" i="14" s="1"/>
  <c r="Z289" i="14"/>
  <c r="M289" i="14"/>
  <c r="S289" i="14" s="1"/>
  <c r="Z288" i="14"/>
  <c r="M288" i="14"/>
  <c r="S288" i="14" s="1"/>
  <c r="Z287" i="14"/>
  <c r="M287" i="14"/>
  <c r="S287" i="14" s="1"/>
  <c r="Z286" i="14"/>
  <c r="M286" i="14"/>
  <c r="S286" i="14" s="1"/>
  <c r="Z285" i="14"/>
  <c r="M285" i="14"/>
  <c r="S285" i="14" s="1"/>
  <c r="Z284" i="14"/>
  <c r="M284" i="14"/>
  <c r="S284" i="14" s="1"/>
  <c r="Z283" i="14"/>
  <c r="M283" i="14"/>
  <c r="S283" i="14" s="1"/>
  <c r="Z282" i="14"/>
  <c r="M282" i="14"/>
  <c r="S282" i="14" s="1"/>
  <c r="Z281" i="14"/>
  <c r="M281" i="14"/>
  <c r="S281" i="14" s="1"/>
  <c r="Z280" i="14"/>
  <c r="M280" i="14"/>
  <c r="S280" i="14" s="1"/>
  <c r="Z279" i="14"/>
  <c r="M279" i="14"/>
  <c r="S279" i="14" s="1"/>
  <c r="Z278" i="14"/>
  <c r="M278" i="14"/>
  <c r="S278" i="14" s="1"/>
  <c r="M277" i="14"/>
  <c r="S277" i="14" s="1"/>
  <c r="Z276" i="14"/>
  <c r="M276" i="14"/>
  <c r="S276" i="14" s="1"/>
  <c r="Z275" i="14"/>
  <c r="M275" i="14"/>
  <c r="S275" i="14" s="1"/>
  <c r="Z274" i="14"/>
  <c r="M274" i="14"/>
  <c r="S274" i="14" s="1"/>
  <c r="Z273" i="14"/>
  <c r="M273" i="14"/>
  <c r="S273" i="14" s="1"/>
  <c r="Z272" i="14"/>
  <c r="M272" i="14"/>
  <c r="S272" i="14" s="1"/>
  <c r="Z271" i="14"/>
  <c r="M271" i="14"/>
  <c r="S271" i="14" s="1"/>
  <c r="Z270" i="14"/>
  <c r="M270" i="14"/>
  <c r="S270" i="14" s="1"/>
  <c r="Z269" i="14"/>
  <c r="M269" i="14"/>
  <c r="S269" i="14" s="1"/>
  <c r="Z268" i="14"/>
  <c r="M268" i="14"/>
  <c r="S268" i="14" s="1"/>
  <c r="Z267" i="14"/>
  <c r="M267" i="14"/>
  <c r="S267" i="14" s="1"/>
  <c r="Z266" i="14"/>
  <c r="M266" i="14"/>
  <c r="S266" i="14" s="1"/>
  <c r="Z265" i="14"/>
  <c r="M265" i="14"/>
  <c r="S265" i="14" s="1"/>
  <c r="Z264" i="14"/>
  <c r="M264" i="14"/>
  <c r="S264" i="14" s="1"/>
  <c r="Z263" i="14"/>
  <c r="M263" i="14"/>
  <c r="S263" i="14" s="1"/>
  <c r="Z262" i="14"/>
  <c r="M262" i="14"/>
  <c r="S262" i="14" s="1"/>
  <c r="Z261" i="14"/>
  <c r="M261" i="14"/>
  <c r="S261" i="14" s="1"/>
  <c r="Z260" i="14"/>
  <c r="M260" i="14"/>
  <c r="S260" i="14" s="1"/>
  <c r="Z259" i="14"/>
  <c r="M259" i="14"/>
  <c r="S259" i="14" s="1"/>
  <c r="Z258" i="14"/>
  <c r="M258" i="14"/>
  <c r="S258" i="14" s="1"/>
  <c r="Z257" i="14"/>
  <c r="M257" i="14"/>
  <c r="S257" i="14" s="1"/>
  <c r="Z256" i="14"/>
  <c r="M256" i="14"/>
  <c r="S256" i="14" s="1"/>
  <c r="Z255" i="14"/>
  <c r="M255" i="14"/>
  <c r="S255" i="14" s="1"/>
  <c r="Z254" i="14"/>
  <c r="M254" i="14"/>
  <c r="S254" i="14" s="1"/>
  <c r="Z253" i="14"/>
  <c r="M253" i="14"/>
  <c r="S253" i="14" s="1"/>
  <c r="Z252" i="14"/>
  <c r="M252" i="14"/>
  <c r="S252" i="14" s="1"/>
  <c r="Z251" i="14"/>
  <c r="M251" i="14"/>
  <c r="S251" i="14" s="1"/>
  <c r="Z250" i="14"/>
  <c r="M250" i="14"/>
  <c r="S250" i="14" s="1"/>
  <c r="Z249" i="14"/>
  <c r="M249" i="14"/>
  <c r="S249" i="14" s="1"/>
  <c r="Z248" i="14"/>
  <c r="M248" i="14"/>
  <c r="S248" i="14" s="1"/>
  <c r="Z247" i="14"/>
  <c r="M247" i="14"/>
  <c r="S247" i="14" s="1"/>
  <c r="Z246" i="14"/>
  <c r="M246" i="14"/>
  <c r="S246" i="14" s="1"/>
  <c r="Z245" i="14"/>
  <c r="M245" i="14"/>
  <c r="S245" i="14" s="1"/>
  <c r="Z244" i="14"/>
  <c r="M244" i="14"/>
  <c r="S244" i="14" s="1"/>
  <c r="Z243" i="14"/>
  <c r="M243" i="14"/>
  <c r="S243" i="14" s="1"/>
  <c r="Z242" i="14"/>
  <c r="M242" i="14"/>
  <c r="S242" i="14" s="1"/>
  <c r="Z241" i="14"/>
  <c r="M241" i="14"/>
  <c r="S241" i="14" s="1"/>
  <c r="Z240" i="14"/>
  <c r="M240" i="14"/>
  <c r="S240" i="14" s="1"/>
  <c r="Z239" i="14"/>
  <c r="M239" i="14"/>
  <c r="S239" i="14" s="1"/>
  <c r="Z238" i="14"/>
  <c r="M238" i="14"/>
  <c r="S238" i="14" s="1"/>
  <c r="Z237" i="14"/>
  <c r="M237" i="14"/>
  <c r="S237" i="14" s="1"/>
  <c r="Z236" i="14"/>
  <c r="M236" i="14"/>
  <c r="S236" i="14" s="1"/>
  <c r="Z235" i="14"/>
  <c r="M235" i="14"/>
  <c r="S235" i="14" s="1"/>
  <c r="M234" i="14"/>
  <c r="S234" i="14" s="1"/>
  <c r="Z233" i="14"/>
  <c r="M233" i="14"/>
  <c r="S233" i="14" s="1"/>
  <c r="Z232" i="14"/>
  <c r="M232" i="14"/>
  <c r="S232" i="14" s="1"/>
  <c r="Z231" i="14"/>
  <c r="M231" i="14"/>
  <c r="S231" i="14" s="1"/>
  <c r="Z230" i="14"/>
  <c r="M230" i="14"/>
  <c r="S230" i="14" s="1"/>
  <c r="Z229" i="14"/>
  <c r="M229" i="14"/>
  <c r="S229" i="14" s="1"/>
  <c r="Z228" i="14"/>
  <c r="M228" i="14"/>
  <c r="S228" i="14" s="1"/>
  <c r="Z227" i="14"/>
  <c r="M227" i="14"/>
  <c r="S227" i="14" s="1"/>
  <c r="Z226" i="14"/>
  <c r="M226" i="14"/>
  <c r="S226" i="14" s="1"/>
  <c r="Z225" i="14"/>
  <c r="M225" i="14"/>
  <c r="S225" i="14" s="1"/>
  <c r="Z224" i="14"/>
  <c r="M224" i="14"/>
  <c r="S224" i="14" s="1"/>
  <c r="Z223" i="14"/>
  <c r="M223" i="14"/>
  <c r="S223" i="14" s="1"/>
  <c r="Z222" i="14"/>
  <c r="M222" i="14"/>
  <c r="S222" i="14" s="1"/>
  <c r="Z221" i="14"/>
  <c r="M221" i="14"/>
  <c r="S221" i="14" s="1"/>
  <c r="Z220" i="14"/>
  <c r="M220" i="14"/>
  <c r="S220" i="14" s="1"/>
  <c r="Z219" i="14"/>
  <c r="M219" i="14"/>
  <c r="S219" i="14" s="1"/>
  <c r="Z218" i="14"/>
  <c r="M218" i="14"/>
  <c r="S218" i="14" s="1"/>
  <c r="Z217" i="14"/>
  <c r="M217" i="14"/>
  <c r="S217" i="14" s="1"/>
  <c r="Z216" i="14"/>
  <c r="M216" i="14"/>
  <c r="S216" i="14" s="1"/>
  <c r="Z215" i="14"/>
  <c r="M215" i="14"/>
  <c r="S215" i="14" s="1"/>
  <c r="Z214" i="14"/>
  <c r="M214" i="14"/>
  <c r="S214" i="14" s="1"/>
  <c r="Z213" i="14"/>
  <c r="M213" i="14"/>
  <c r="S213" i="14" s="1"/>
  <c r="Z212" i="14"/>
  <c r="M212" i="14"/>
  <c r="S212" i="14" s="1"/>
  <c r="Z211" i="14"/>
  <c r="M211" i="14"/>
  <c r="S211" i="14" s="1"/>
  <c r="Z210" i="14"/>
  <c r="M210" i="14"/>
  <c r="S210" i="14" s="1"/>
  <c r="Z209" i="14"/>
  <c r="M209" i="14"/>
  <c r="S209" i="14" s="1"/>
  <c r="Z208" i="14"/>
  <c r="M208" i="14"/>
  <c r="S208" i="14" s="1"/>
  <c r="Z207" i="14"/>
  <c r="M207" i="14"/>
  <c r="S207" i="14" s="1"/>
  <c r="Z206" i="14"/>
  <c r="M206" i="14"/>
  <c r="S206" i="14" s="1"/>
  <c r="M205" i="14"/>
  <c r="S205" i="14" s="1"/>
  <c r="Z204" i="14"/>
  <c r="M204" i="14"/>
  <c r="S204" i="14" s="1"/>
  <c r="Z203" i="14"/>
  <c r="M203" i="14"/>
  <c r="S203" i="14" s="1"/>
  <c r="Z202" i="14"/>
  <c r="M202" i="14"/>
  <c r="S202" i="14" s="1"/>
  <c r="Z201" i="14"/>
  <c r="M201" i="14"/>
  <c r="S201" i="14" s="1"/>
  <c r="Z200" i="14"/>
  <c r="M200" i="14"/>
  <c r="S200" i="14" s="1"/>
  <c r="Z199" i="14"/>
  <c r="M199" i="14"/>
  <c r="S199" i="14" s="1"/>
  <c r="Z198" i="14"/>
  <c r="M198" i="14"/>
  <c r="S198" i="14" s="1"/>
  <c r="Z197" i="14"/>
  <c r="M197" i="14"/>
  <c r="S197" i="14" s="1"/>
  <c r="Z196" i="14"/>
  <c r="M196" i="14"/>
  <c r="S196" i="14" s="1"/>
  <c r="Z195" i="14"/>
  <c r="M195" i="14"/>
  <c r="S195" i="14" s="1"/>
  <c r="Z194" i="14"/>
  <c r="M194" i="14"/>
  <c r="S194" i="14" s="1"/>
  <c r="Z193" i="14"/>
  <c r="M193" i="14"/>
  <c r="S193" i="14" s="1"/>
  <c r="Z192" i="14"/>
  <c r="M192" i="14"/>
  <c r="S192" i="14" s="1"/>
  <c r="Z191" i="14"/>
  <c r="M191" i="14"/>
  <c r="S191" i="14" s="1"/>
  <c r="Z190" i="14"/>
  <c r="M190" i="14"/>
  <c r="S190" i="14" s="1"/>
  <c r="Z189" i="14"/>
  <c r="M189" i="14"/>
  <c r="S189" i="14" s="1"/>
  <c r="M188" i="14"/>
  <c r="S188" i="14" s="1"/>
  <c r="Z187" i="14"/>
  <c r="M187" i="14"/>
  <c r="S187" i="14" s="1"/>
  <c r="Z186" i="14"/>
  <c r="M186" i="14"/>
  <c r="S186" i="14" s="1"/>
  <c r="Z185" i="14"/>
  <c r="M185" i="14"/>
  <c r="S185" i="14" s="1"/>
  <c r="Z184" i="14"/>
  <c r="M184" i="14"/>
  <c r="S184" i="14" s="1"/>
  <c r="Z183" i="14"/>
  <c r="M183" i="14"/>
  <c r="S183" i="14" s="1"/>
  <c r="Z182" i="14"/>
  <c r="M182" i="14"/>
  <c r="S182" i="14" s="1"/>
  <c r="Z181" i="14"/>
  <c r="M181" i="14"/>
  <c r="S181" i="14" s="1"/>
  <c r="Z180" i="14"/>
  <c r="M180" i="14"/>
  <c r="S180" i="14" s="1"/>
  <c r="Z179" i="14"/>
  <c r="M179" i="14"/>
  <c r="S179" i="14" s="1"/>
  <c r="Z178" i="14"/>
  <c r="M178" i="14"/>
  <c r="S178" i="14" s="1"/>
  <c r="Z177" i="14"/>
  <c r="M177" i="14"/>
  <c r="S177" i="14" s="1"/>
  <c r="Z176" i="14"/>
  <c r="M176" i="14"/>
  <c r="S176" i="14" s="1"/>
  <c r="Z175" i="14"/>
  <c r="M175" i="14"/>
  <c r="S175" i="14" s="1"/>
  <c r="Z174" i="14"/>
  <c r="M174" i="14"/>
  <c r="S174" i="14" s="1"/>
  <c r="Z173" i="14"/>
  <c r="M173" i="14"/>
  <c r="S173" i="14" s="1"/>
  <c r="Z172" i="14"/>
  <c r="M172" i="14"/>
  <c r="S172" i="14" s="1"/>
  <c r="Z171" i="14"/>
  <c r="M171" i="14"/>
  <c r="S171" i="14" s="1"/>
  <c r="Z170" i="14"/>
  <c r="M170" i="14"/>
  <c r="S170" i="14" s="1"/>
  <c r="Z169" i="14"/>
  <c r="M169" i="14"/>
  <c r="S169" i="14" s="1"/>
  <c r="Z168" i="14"/>
  <c r="M168" i="14"/>
  <c r="S168" i="14" s="1"/>
  <c r="Z167" i="14"/>
  <c r="M167" i="14"/>
  <c r="S167" i="14" s="1"/>
  <c r="Z166" i="14"/>
  <c r="M166" i="14"/>
  <c r="S166" i="14" s="1"/>
  <c r="Z165" i="14"/>
  <c r="M165" i="14"/>
  <c r="S165" i="14" s="1"/>
  <c r="Z164" i="14"/>
  <c r="M164" i="14"/>
  <c r="S164" i="14" s="1"/>
  <c r="Z163" i="14"/>
  <c r="M163" i="14"/>
  <c r="S163" i="14" s="1"/>
  <c r="Z162" i="14"/>
  <c r="M162" i="14"/>
  <c r="S162" i="14" s="1"/>
  <c r="Z161" i="14"/>
  <c r="M161" i="14"/>
  <c r="S161" i="14" s="1"/>
  <c r="Z160" i="14"/>
  <c r="M160" i="14"/>
  <c r="S160" i="14" s="1"/>
  <c r="Z159" i="14"/>
  <c r="M159" i="14"/>
  <c r="S159" i="14" s="1"/>
  <c r="Z158" i="14"/>
  <c r="M158" i="14"/>
  <c r="S158" i="14" s="1"/>
  <c r="Z157" i="14"/>
  <c r="M157" i="14"/>
  <c r="S157" i="14" s="1"/>
  <c r="Z156" i="14"/>
  <c r="M156" i="14"/>
  <c r="S156" i="14" s="1"/>
  <c r="Z155" i="14"/>
  <c r="M155" i="14"/>
  <c r="S155" i="14" s="1"/>
  <c r="Z154" i="14"/>
  <c r="M154" i="14"/>
  <c r="S154" i="14" s="1"/>
  <c r="Z153" i="14"/>
  <c r="M153" i="14"/>
  <c r="S153" i="14" s="1"/>
  <c r="Z152" i="14"/>
  <c r="M152" i="14"/>
  <c r="S152" i="14" s="1"/>
  <c r="Z151" i="14"/>
  <c r="M151" i="14"/>
  <c r="S151" i="14" s="1"/>
  <c r="Z150" i="14"/>
  <c r="M150" i="14"/>
  <c r="S150" i="14" s="1"/>
  <c r="Z149" i="14"/>
  <c r="M149" i="14"/>
  <c r="S149" i="14" s="1"/>
  <c r="Z148" i="14"/>
  <c r="M148" i="14"/>
  <c r="S148" i="14" s="1"/>
  <c r="Z147" i="14"/>
  <c r="M147" i="14"/>
  <c r="S147" i="14" s="1"/>
  <c r="Z146" i="14"/>
  <c r="M146" i="14"/>
  <c r="S146" i="14" s="1"/>
  <c r="Z145" i="14"/>
  <c r="M145" i="14"/>
  <c r="S145" i="14" s="1"/>
  <c r="Z144" i="14"/>
  <c r="M144" i="14"/>
  <c r="S144" i="14" s="1"/>
  <c r="Z143" i="14"/>
  <c r="M143" i="14"/>
  <c r="S143" i="14" s="1"/>
  <c r="Z142" i="14"/>
  <c r="M142" i="14"/>
  <c r="S142" i="14" s="1"/>
  <c r="Z141" i="14"/>
  <c r="M141" i="14"/>
  <c r="S141" i="14" s="1"/>
  <c r="Z140" i="14"/>
  <c r="M140" i="14"/>
  <c r="S140" i="14" s="1"/>
  <c r="Z139" i="14"/>
  <c r="M139" i="14"/>
  <c r="S139" i="14" s="1"/>
  <c r="Z138" i="14"/>
  <c r="M138" i="14"/>
  <c r="S138" i="14" s="1"/>
  <c r="Z137" i="14"/>
  <c r="M137" i="14"/>
  <c r="S137" i="14" s="1"/>
  <c r="Z136" i="14"/>
  <c r="M136" i="14"/>
  <c r="S136" i="14" s="1"/>
  <c r="Z135" i="14"/>
  <c r="M135" i="14"/>
  <c r="S135" i="14" s="1"/>
  <c r="Z134" i="14"/>
  <c r="M134" i="14"/>
  <c r="S134" i="14" s="1"/>
  <c r="Z133" i="14"/>
  <c r="M133" i="14"/>
  <c r="S133" i="14" s="1"/>
  <c r="Z132" i="14"/>
  <c r="M132" i="14"/>
  <c r="S132" i="14" s="1"/>
  <c r="Z131" i="14"/>
  <c r="M131" i="14"/>
  <c r="S131" i="14" s="1"/>
  <c r="Z130" i="14"/>
  <c r="M130" i="14"/>
  <c r="S130" i="14" s="1"/>
  <c r="Z129" i="14"/>
  <c r="M129" i="14"/>
  <c r="S129" i="14" s="1"/>
  <c r="Z128" i="14"/>
  <c r="M128" i="14"/>
  <c r="S128" i="14" s="1"/>
  <c r="Z127" i="14"/>
  <c r="M127" i="14"/>
  <c r="S127" i="14" s="1"/>
  <c r="Z126" i="14"/>
  <c r="M126" i="14"/>
  <c r="S126" i="14" s="1"/>
  <c r="Z125" i="14"/>
  <c r="M125" i="14"/>
  <c r="S125" i="14" s="1"/>
  <c r="Z124" i="14"/>
  <c r="M124" i="14"/>
  <c r="S124" i="14" s="1"/>
  <c r="Z123" i="14"/>
  <c r="M123" i="14"/>
  <c r="S123" i="14" s="1"/>
  <c r="Z122" i="14"/>
  <c r="M122" i="14"/>
  <c r="S122" i="14" s="1"/>
  <c r="Z121" i="14"/>
  <c r="M121" i="14"/>
  <c r="S121" i="14" s="1"/>
  <c r="Z120" i="14"/>
  <c r="M120" i="14"/>
  <c r="S120" i="14" s="1"/>
  <c r="Z119" i="14"/>
  <c r="M119" i="14"/>
  <c r="S119" i="14" s="1"/>
  <c r="Z118" i="14"/>
  <c r="M118" i="14"/>
  <c r="S118" i="14" s="1"/>
  <c r="Z117" i="14"/>
  <c r="M117" i="14"/>
  <c r="S117" i="14" s="1"/>
  <c r="Z116" i="14"/>
  <c r="M116" i="14"/>
  <c r="S116" i="14" s="1"/>
  <c r="Z115" i="14"/>
  <c r="M115" i="14"/>
  <c r="S115" i="14" s="1"/>
  <c r="Z114" i="14"/>
  <c r="M114" i="14"/>
  <c r="S114" i="14" s="1"/>
  <c r="Z113" i="14"/>
  <c r="M113" i="14"/>
  <c r="S113" i="14" s="1"/>
  <c r="Z112" i="14"/>
  <c r="M112" i="14"/>
  <c r="S112" i="14" s="1"/>
  <c r="Z111" i="14"/>
  <c r="M111" i="14"/>
  <c r="S111" i="14" s="1"/>
  <c r="Z110" i="14"/>
  <c r="M110" i="14"/>
  <c r="S110" i="14" s="1"/>
  <c r="Z109" i="14"/>
  <c r="M109" i="14"/>
  <c r="S109" i="14" s="1"/>
  <c r="Z108" i="14"/>
  <c r="M108" i="14"/>
  <c r="S108" i="14" s="1"/>
  <c r="Z107" i="14"/>
  <c r="M107" i="14"/>
  <c r="S107" i="14" s="1"/>
  <c r="Z106" i="14"/>
  <c r="M106" i="14"/>
  <c r="S106" i="14" s="1"/>
  <c r="Z105" i="14"/>
  <c r="M105" i="14"/>
  <c r="S105" i="14" s="1"/>
  <c r="Z104" i="14"/>
  <c r="M104" i="14"/>
  <c r="S104" i="14" s="1"/>
  <c r="Z103" i="14"/>
  <c r="M103" i="14"/>
  <c r="S103" i="14" s="1"/>
  <c r="Z102" i="14"/>
  <c r="M102" i="14"/>
  <c r="S102" i="14" s="1"/>
  <c r="Z101" i="14"/>
  <c r="M101" i="14"/>
  <c r="S101" i="14" s="1"/>
  <c r="Z100" i="14"/>
  <c r="M100" i="14"/>
  <c r="S100" i="14" s="1"/>
  <c r="Z99" i="14"/>
  <c r="M99" i="14"/>
  <c r="S99" i="14" s="1"/>
  <c r="Z98" i="14"/>
  <c r="M98" i="14"/>
  <c r="S98" i="14" s="1"/>
  <c r="Z97" i="14"/>
  <c r="M97" i="14"/>
  <c r="S97" i="14" s="1"/>
  <c r="Z96" i="14"/>
  <c r="M96" i="14"/>
  <c r="S96" i="14" s="1"/>
  <c r="Z95" i="14"/>
  <c r="M95" i="14"/>
  <c r="S95" i="14" s="1"/>
  <c r="Z94" i="14"/>
  <c r="M94" i="14"/>
  <c r="S94" i="14" s="1"/>
  <c r="M93" i="14"/>
  <c r="S93" i="14" s="1"/>
  <c r="Z92" i="14"/>
  <c r="M92" i="14"/>
  <c r="S92" i="14" s="1"/>
  <c r="Z91" i="14"/>
  <c r="M91" i="14"/>
  <c r="S91" i="14" s="1"/>
  <c r="Z90" i="14"/>
  <c r="M90" i="14"/>
  <c r="S90" i="14" s="1"/>
  <c r="Z89" i="14"/>
  <c r="M89" i="14"/>
  <c r="S89" i="14" s="1"/>
  <c r="Z88" i="14"/>
  <c r="M88" i="14"/>
  <c r="S88" i="14" s="1"/>
  <c r="Z87" i="14"/>
  <c r="M87" i="14"/>
  <c r="S87" i="14" s="1"/>
  <c r="Z86" i="14"/>
  <c r="M86" i="14"/>
  <c r="S86" i="14" s="1"/>
  <c r="Z85" i="14"/>
  <c r="M85" i="14"/>
  <c r="S85" i="14" s="1"/>
  <c r="Z84" i="14"/>
  <c r="M84" i="14"/>
  <c r="S84" i="14" s="1"/>
  <c r="Z83" i="14"/>
  <c r="M83" i="14"/>
  <c r="S83" i="14" s="1"/>
  <c r="Z82" i="14"/>
  <c r="M82" i="14"/>
  <c r="S82" i="14" s="1"/>
  <c r="M81" i="14"/>
  <c r="S81" i="14" s="1"/>
  <c r="Z80" i="14"/>
  <c r="M80" i="14"/>
  <c r="S80" i="14" s="1"/>
  <c r="Z79" i="14"/>
  <c r="M79" i="14"/>
  <c r="S79" i="14" s="1"/>
  <c r="M78" i="14"/>
  <c r="S78" i="14" s="1"/>
  <c r="Z77" i="14"/>
  <c r="M77" i="14"/>
  <c r="S77" i="14" s="1"/>
  <c r="Z76" i="14"/>
  <c r="M76" i="14"/>
  <c r="S76" i="14" s="1"/>
  <c r="Z75" i="14"/>
  <c r="M75" i="14"/>
  <c r="S75" i="14" s="1"/>
  <c r="Z74" i="14"/>
  <c r="M74" i="14"/>
  <c r="S74" i="14" s="1"/>
  <c r="Z73" i="14"/>
  <c r="M73" i="14"/>
  <c r="S73" i="14" s="1"/>
  <c r="Z72" i="14"/>
  <c r="M72" i="14"/>
  <c r="S72" i="14" s="1"/>
  <c r="Z71" i="14"/>
  <c r="M71" i="14"/>
  <c r="S71" i="14" s="1"/>
  <c r="Z70" i="14"/>
  <c r="M70" i="14"/>
  <c r="S70" i="14" s="1"/>
  <c r="Z69" i="14"/>
  <c r="M69" i="14"/>
  <c r="S69" i="14" s="1"/>
  <c r="Z68" i="14"/>
  <c r="M68" i="14"/>
  <c r="S68" i="14" s="1"/>
  <c r="Z67" i="14"/>
  <c r="M67" i="14"/>
  <c r="S67" i="14" s="1"/>
  <c r="Z66" i="14"/>
  <c r="M66" i="14"/>
  <c r="S66" i="14" s="1"/>
  <c r="Z65" i="14"/>
  <c r="M65" i="14"/>
  <c r="S65" i="14" s="1"/>
  <c r="Z64" i="14"/>
  <c r="M64" i="14"/>
  <c r="S64" i="14" s="1"/>
  <c r="Z63" i="14"/>
  <c r="M63" i="14"/>
  <c r="S63" i="14" s="1"/>
  <c r="Z62" i="14"/>
  <c r="M62" i="14"/>
  <c r="S62" i="14" s="1"/>
  <c r="Z61" i="14"/>
  <c r="M61" i="14"/>
  <c r="S61" i="14" s="1"/>
  <c r="Z60" i="14"/>
  <c r="M60" i="14"/>
  <c r="S60" i="14" s="1"/>
  <c r="Z59" i="14"/>
  <c r="M59" i="14"/>
  <c r="S59" i="14" s="1"/>
  <c r="M58" i="14"/>
  <c r="S58" i="14" s="1"/>
  <c r="Z57" i="14"/>
  <c r="M57" i="14"/>
  <c r="S57" i="14" s="1"/>
  <c r="Z56" i="14"/>
  <c r="M56" i="14"/>
  <c r="S56" i="14" s="1"/>
  <c r="Z55" i="14"/>
  <c r="M55" i="14"/>
  <c r="S55" i="14" s="1"/>
  <c r="Z54" i="14"/>
  <c r="M54" i="14"/>
  <c r="S54" i="14" s="1"/>
  <c r="Z53" i="14"/>
  <c r="M53" i="14"/>
  <c r="S53" i="14" s="1"/>
  <c r="Z52" i="14"/>
  <c r="M52" i="14"/>
  <c r="S52" i="14" s="1"/>
  <c r="Z51" i="14"/>
  <c r="M51" i="14"/>
  <c r="S51" i="14" s="1"/>
  <c r="Z50" i="14"/>
  <c r="M50" i="14"/>
  <c r="S50" i="14" s="1"/>
  <c r="Z49" i="14"/>
  <c r="M49" i="14"/>
  <c r="S49" i="14" s="1"/>
  <c r="Z48" i="14"/>
  <c r="M48" i="14"/>
  <c r="S48" i="14" s="1"/>
  <c r="Z47" i="14"/>
  <c r="M47" i="14"/>
  <c r="S47" i="14" s="1"/>
  <c r="Z46" i="14"/>
  <c r="M46" i="14"/>
  <c r="S46" i="14" s="1"/>
  <c r="Z45" i="14"/>
  <c r="M45" i="14"/>
  <c r="S45" i="14" s="1"/>
  <c r="Z44" i="14"/>
  <c r="M44" i="14"/>
  <c r="S44" i="14" s="1"/>
  <c r="Z43" i="14"/>
  <c r="M43" i="14"/>
  <c r="S43" i="14" s="1"/>
  <c r="Z42" i="14"/>
  <c r="M42" i="14"/>
  <c r="S42" i="14" s="1"/>
  <c r="Z41" i="14"/>
  <c r="M41" i="14"/>
  <c r="S41" i="14" s="1"/>
  <c r="Z40" i="14"/>
  <c r="M40" i="14"/>
  <c r="S40" i="14" s="1"/>
  <c r="Z39" i="14"/>
  <c r="M39" i="14"/>
  <c r="S39" i="14" s="1"/>
  <c r="M38" i="14"/>
  <c r="S38" i="14" s="1"/>
  <c r="M37" i="14"/>
  <c r="S37" i="14" s="1"/>
  <c r="Z36" i="14"/>
  <c r="M36" i="14"/>
  <c r="S36" i="14" s="1"/>
  <c r="Z35" i="14"/>
  <c r="M35" i="14"/>
  <c r="S35" i="14" s="1"/>
  <c r="Z34" i="14"/>
  <c r="M34" i="14"/>
  <c r="S34" i="14" s="1"/>
  <c r="Z33" i="14"/>
  <c r="M33" i="14"/>
  <c r="S33" i="14" s="1"/>
  <c r="Z32" i="14"/>
  <c r="M32" i="14"/>
  <c r="S32" i="14" s="1"/>
  <c r="Z31" i="14"/>
  <c r="M31" i="14"/>
  <c r="S31" i="14" s="1"/>
  <c r="M30" i="14"/>
  <c r="S30" i="14" s="1"/>
  <c r="M29" i="14"/>
  <c r="S29" i="14" s="1"/>
  <c r="M28" i="14"/>
  <c r="S28" i="14" s="1"/>
  <c r="M27" i="14"/>
  <c r="S27" i="14" s="1"/>
  <c r="Z26" i="14"/>
  <c r="M26" i="14"/>
  <c r="S26" i="14" s="1"/>
  <c r="M25" i="14"/>
  <c r="S25" i="14" s="1"/>
  <c r="M24" i="14"/>
  <c r="S24" i="14" s="1"/>
  <c r="Z23" i="14"/>
  <c r="M23" i="14"/>
  <c r="S23" i="14" s="1"/>
  <c r="Z22" i="14"/>
  <c r="M22" i="14"/>
  <c r="S22" i="14" s="1"/>
  <c r="M21" i="14"/>
  <c r="S21" i="14" s="1"/>
  <c r="Z20" i="14"/>
  <c r="M20" i="14"/>
  <c r="S20" i="14" s="1"/>
  <c r="Z19" i="14"/>
  <c r="M19" i="14"/>
  <c r="S19" i="14" s="1"/>
  <c r="Z18" i="14"/>
  <c r="M18" i="14"/>
  <c r="S18" i="14" s="1"/>
  <c r="Z17" i="14"/>
  <c r="M17" i="14"/>
  <c r="S17" i="14" s="1"/>
  <c r="Z16" i="14"/>
  <c r="M16" i="14"/>
  <c r="S16" i="14" s="1"/>
  <c r="Z15" i="14"/>
  <c r="M15" i="14"/>
  <c r="S15" i="14" s="1"/>
  <c r="Z14" i="14"/>
  <c r="M14" i="14"/>
  <c r="S14" i="14" s="1"/>
  <c r="Z13" i="14"/>
  <c r="M13" i="14"/>
  <c r="S13" i="14" s="1"/>
  <c r="Z12" i="14"/>
  <c r="M12" i="14"/>
  <c r="S12" i="14" s="1"/>
  <c r="Z11" i="14"/>
  <c r="S11" i="14"/>
  <c r="Z10" i="14"/>
  <c r="S10" i="14"/>
  <c r="Z9" i="14"/>
  <c r="S9" i="14"/>
  <c r="Z8" i="14"/>
  <c r="S8" i="14"/>
  <c r="Z7" i="14"/>
  <c r="S7" i="14"/>
  <c r="Z6" i="14"/>
  <c r="S6" i="14"/>
  <c r="Z5" i="14"/>
  <c r="S5" i="14"/>
  <c r="Z4" i="14"/>
  <c r="S4" i="14"/>
  <c r="Z3" i="14"/>
  <c r="S3" i="14"/>
  <c r="Z2" i="14"/>
  <c r="Z629" i="1"/>
  <c r="Z628" i="1"/>
  <c r="Z625" i="1"/>
  <c r="Z624" i="1"/>
  <c r="Z626" i="1"/>
  <c r="M622" i="1"/>
  <c r="S622" i="1" s="1"/>
  <c r="Z621" i="1"/>
  <c r="M621" i="1"/>
  <c r="S621" i="1" s="1"/>
  <c r="Z620" i="1"/>
  <c r="M620" i="1"/>
  <c r="S620" i="1" s="1"/>
  <c r="Z619" i="1"/>
  <c r="M619" i="1"/>
  <c r="S619" i="1" s="1"/>
  <c r="Z618" i="1"/>
  <c r="Z617" i="1"/>
  <c r="Z616" i="1"/>
  <c r="Z615" i="1"/>
  <c r="Z614" i="1"/>
  <c r="Z612" i="1"/>
  <c r="M612" i="1"/>
  <c r="S612" i="1" s="1"/>
  <c r="Z611" i="1"/>
  <c r="Z609" i="1"/>
  <c r="M609" i="1"/>
  <c r="S609" i="1" s="1"/>
  <c r="Z613" i="1"/>
  <c r="M613" i="1"/>
  <c r="S613" i="1" s="1"/>
  <c r="Z608" i="1"/>
  <c r="M608" i="1"/>
  <c r="Z606" i="1"/>
  <c r="S605" i="1"/>
  <c r="Z603" i="1"/>
  <c r="Z601" i="1"/>
  <c r="Z600" i="1"/>
  <c r="Z598" i="1"/>
  <c r="Z597" i="1"/>
  <c r="Z596" i="1"/>
  <c r="M596" i="1"/>
  <c r="S596" i="1" s="1"/>
  <c r="Z595" i="1"/>
  <c r="Z594" i="1"/>
  <c r="M594" i="1"/>
  <c r="S594" i="1" s="1"/>
  <c r="Z593" i="1"/>
  <c r="M593" i="1"/>
  <c r="S593" i="1" s="1"/>
  <c r="Z592" i="1"/>
  <c r="M592" i="1"/>
  <c r="S592" i="1" s="1"/>
  <c r="Z591" i="1"/>
  <c r="M591" i="1"/>
  <c r="S591" i="1" s="1"/>
  <c r="Z588" i="1"/>
  <c r="M586" i="1"/>
  <c r="S586" i="1" s="1"/>
  <c r="Z586" i="1" s="1"/>
  <c r="M585" i="1"/>
  <c r="S585" i="1" s="1"/>
  <c r="Z585" i="1" s="1"/>
  <c r="M584" i="1"/>
  <c r="S584" i="1" s="1"/>
  <c r="Z584" i="1" s="1"/>
  <c r="Z583" i="1"/>
  <c r="M582" i="1"/>
  <c r="S582" i="1" s="1"/>
  <c r="Z582" i="1" s="1"/>
  <c r="Z581" i="1"/>
  <c r="M580" i="1"/>
  <c r="S580" i="1" s="1"/>
  <c r="Z580" i="1" s="1"/>
  <c r="Z579" i="1"/>
  <c r="Z578" i="1"/>
  <c r="Z577" i="1"/>
  <c r="Z576" i="1"/>
  <c r="Z575" i="1"/>
  <c r="Z574" i="12"/>
  <c r="M574" i="12"/>
  <c r="S574" i="12" s="1"/>
  <c r="Z573" i="12"/>
  <c r="Z572" i="12"/>
  <c r="Z571" i="12"/>
  <c r="Z570" i="12"/>
  <c r="Z569" i="12"/>
  <c r="M568" i="12"/>
  <c r="S568" i="12" s="1"/>
  <c r="Z568" i="12" s="1"/>
  <c r="Z567" i="12"/>
  <c r="M567" i="12"/>
  <c r="S567" i="12" s="1"/>
  <c r="M566" i="12"/>
  <c r="S566" i="12" s="1"/>
  <c r="Z566" i="12" s="1"/>
  <c r="M565" i="12"/>
  <c r="S565" i="12" s="1"/>
  <c r="Z564" i="12"/>
  <c r="Z563" i="12"/>
  <c r="Z562" i="12"/>
  <c r="Z560" i="12"/>
  <c r="M560" i="12"/>
  <c r="S560" i="12" s="1"/>
  <c r="Z558" i="12"/>
  <c r="Z557" i="12"/>
  <c r="M557" i="12"/>
  <c r="S557" i="12" s="1"/>
  <c r="Z556" i="12"/>
  <c r="M556" i="12"/>
  <c r="S556" i="12" s="1"/>
  <c r="Z555" i="12"/>
  <c r="Z554" i="12"/>
  <c r="M554" i="12"/>
  <c r="S554" i="12" s="1"/>
  <c r="Z553" i="12"/>
  <c r="M553" i="12"/>
  <c r="S553" i="12" s="1"/>
  <c r="Z552" i="12"/>
  <c r="Z551" i="12"/>
  <c r="M551" i="12"/>
  <c r="S551" i="12" s="1"/>
  <c r="Z550" i="12"/>
  <c r="M550" i="12"/>
  <c r="Z549" i="12"/>
  <c r="M549" i="12"/>
  <c r="S549" i="12" s="1"/>
  <c r="M548" i="12"/>
  <c r="S548" i="12" s="1"/>
  <c r="Z548" i="12" s="1"/>
  <c r="S547" i="12"/>
  <c r="Z547" i="12" s="1"/>
  <c r="M547" i="12"/>
  <c r="Z546" i="12"/>
  <c r="M546" i="12"/>
  <c r="S546" i="12" s="1"/>
  <c r="Z545" i="12"/>
  <c r="Z544" i="12"/>
  <c r="M544" i="12"/>
  <c r="S544" i="12" s="1"/>
  <c r="Z541" i="12"/>
  <c r="M541" i="12"/>
  <c r="S541" i="12" s="1"/>
  <c r="Z540" i="12"/>
  <c r="Z539" i="12"/>
  <c r="M539" i="12"/>
  <c r="S539" i="12" s="1"/>
  <c r="M538" i="12"/>
  <c r="S538" i="12" s="1"/>
  <c r="M537" i="12"/>
  <c r="S537" i="12" s="1"/>
  <c r="Z537" i="12" s="1"/>
  <c r="M536" i="12"/>
  <c r="S536" i="12" s="1"/>
  <c r="Z536" i="12" s="1"/>
  <c r="M535" i="12"/>
  <c r="S535" i="12" s="1"/>
  <c r="M534" i="12"/>
  <c r="S534" i="12" s="1"/>
  <c r="Z534" i="12" s="1"/>
  <c r="M533" i="12"/>
  <c r="S533" i="12" s="1"/>
  <c r="Z532" i="12"/>
  <c r="M532" i="12"/>
  <c r="S532" i="12" s="1"/>
  <c r="M531" i="12"/>
  <c r="S531" i="12" s="1"/>
  <c r="Z531" i="12" s="1"/>
  <c r="Z530" i="12"/>
  <c r="M530" i="12"/>
  <c r="M529" i="12"/>
  <c r="S529" i="12" s="1"/>
  <c r="M527" i="12"/>
  <c r="S527" i="12" s="1"/>
  <c r="Z527" i="12" s="1"/>
  <c r="M526" i="12"/>
  <c r="S526" i="12" s="1"/>
  <c r="Z526" i="12" s="1"/>
  <c r="M525" i="12"/>
  <c r="S525" i="12" s="1"/>
  <c r="Z525" i="12" s="1"/>
  <c r="M524" i="12"/>
  <c r="S524" i="12" s="1"/>
  <c r="M523" i="12"/>
  <c r="S523" i="12" s="1"/>
  <c r="Z523" i="12" s="1"/>
  <c r="Z521" i="12"/>
  <c r="Z520" i="12"/>
  <c r="M520" i="12"/>
  <c r="S520" i="12" s="1"/>
  <c r="Z516" i="12"/>
  <c r="Z513" i="12"/>
  <c r="Z512" i="12"/>
  <c r="M512" i="12"/>
  <c r="Z511" i="12"/>
  <c r="M511" i="12"/>
  <c r="M510" i="12"/>
  <c r="Z509" i="12"/>
  <c r="M509" i="12"/>
  <c r="M508" i="12"/>
  <c r="S508" i="12" s="1"/>
  <c r="Z507" i="12"/>
  <c r="M507" i="12"/>
  <c r="S507" i="12" s="1"/>
  <c r="Z506" i="12"/>
  <c r="M506" i="12"/>
  <c r="S506" i="12" s="1"/>
  <c r="Z505" i="12"/>
  <c r="M505" i="12"/>
  <c r="S505" i="12" s="1"/>
  <c r="Z504" i="12"/>
  <c r="M504" i="12"/>
  <c r="S504" i="12" s="1"/>
  <c r="Z503" i="12"/>
  <c r="M503" i="12"/>
  <c r="S503" i="12" s="1"/>
  <c r="M502" i="12"/>
  <c r="S502" i="12" s="1"/>
  <c r="M501" i="12"/>
  <c r="S501" i="12" s="1"/>
  <c r="Z500" i="12"/>
  <c r="M500" i="12"/>
  <c r="S500" i="12" s="1"/>
  <c r="Z499" i="12"/>
  <c r="M498" i="12"/>
  <c r="S498" i="12" s="1"/>
  <c r="M497" i="12"/>
  <c r="S497" i="12" s="1"/>
  <c r="Z496" i="12"/>
  <c r="M496" i="12"/>
  <c r="S496" i="12" s="1"/>
  <c r="M495" i="12"/>
  <c r="S495" i="12" s="1"/>
  <c r="M494" i="12"/>
  <c r="S494" i="12" s="1"/>
  <c r="M493" i="12"/>
  <c r="S493" i="12" s="1"/>
  <c r="Z492" i="12"/>
  <c r="M492" i="12"/>
  <c r="S492" i="12" s="1"/>
  <c r="M491" i="12"/>
  <c r="S491" i="12" s="1"/>
  <c r="Z490" i="12"/>
  <c r="M490" i="12"/>
  <c r="S490" i="12" s="1"/>
  <c r="Z489" i="12"/>
  <c r="M489" i="12"/>
  <c r="S489" i="12" s="1"/>
  <c r="Z488" i="12"/>
  <c r="M488" i="12"/>
  <c r="S488" i="12" s="1"/>
  <c r="Z487" i="12"/>
  <c r="M487" i="12"/>
  <c r="S487" i="12" s="1"/>
  <c r="Z486" i="12"/>
  <c r="M486" i="12"/>
  <c r="S486" i="12" s="1"/>
  <c r="Z485" i="12"/>
  <c r="M485" i="12"/>
  <c r="S485" i="12" s="1"/>
  <c r="Z484" i="12"/>
  <c r="M484" i="12"/>
  <c r="S484" i="12" s="1"/>
  <c r="Z483" i="12"/>
  <c r="M483" i="12"/>
  <c r="S483" i="12" s="1"/>
  <c r="Z482" i="12"/>
  <c r="M482" i="12"/>
  <c r="S482" i="12" s="1"/>
  <c r="Z481" i="12"/>
  <c r="M481" i="12"/>
  <c r="S481" i="12" s="1"/>
  <c r="Z480" i="12"/>
  <c r="M480" i="12"/>
  <c r="S480" i="12" s="1"/>
  <c r="Z479" i="12"/>
  <c r="M479" i="12"/>
  <c r="S479" i="12" s="1"/>
  <c r="Z478" i="12"/>
  <c r="M478" i="12"/>
  <c r="S478" i="12" s="1"/>
  <c r="Z477" i="12"/>
  <c r="Z476" i="12"/>
  <c r="M475" i="12"/>
  <c r="S475" i="12" s="1"/>
  <c r="Z474" i="12"/>
  <c r="M474" i="12"/>
  <c r="S474" i="12" s="1"/>
  <c r="Z473" i="12"/>
  <c r="M473" i="12"/>
  <c r="S473" i="12" s="1"/>
  <c r="Z472" i="12"/>
  <c r="M472" i="12"/>
  <c r="S472" i="12" s="1"/>
  <c r="Z469" i="12"/>
  <c r="M469" i="12"/>
  <c r="S469" i="12" s="1"/>
  <c r="Z468" i="12"/>
  <c r="M468" i="12"/>
  <c r="S468" i="12" s="1"/>
  <c r="M467" i="12"/>
  <c r="S467" i="12" s="1"/>
  <c r="Z466" i="12"/>
  <c r="M466" i="12"/>
  <c r="S466" i="12" s="1"/>
  <c r="M465" i="12"/>
  <c r="S465" i="12" s="1"/>
  <c r="M464" i="12"/>
  <c r="S464" i="12" s="1"/>
  <c r="Z463" i="12"/>
  <c r="M463" i="12"/>
  <c r="S463" i="12" s="1"/>
  <c r="Z462" i="12"/>
  <c r="M462" i="12"/>
  <c r="S462" i="12" s="1"/>
  <c r="Z461" i="12"/>
  <c r="M461" i="12"/>
  <c r="S461" i="12" s="1"/>
  <c r="Z460" i="12"/>
  <c r="M460" i="12"/>
  <c r="S460" i="12" s="1"/>
  <c r="Z459" i="12"/>
  <c r="M459" i="12"/>
  <c r="S459" i="12" s="1"/>
  <c r="Z458" i="12"/>
  <c r="M458" i="12"/>
  <c r="S458" i="12" s="1"/>
  <c r="Z457" i="12"/>
  <c r="M457" i="12"/>
  <c r="S457" i="12" s="1"/>
  <c r="Z456" i="12"/>
  <c r="M456" i="12"/>
  <c r="S456" i="12" s="1"/>
  <c r="Z455" i="12"/>
  <c r="M455" i="12"/>
  <c r="S455" i="12" s="1"/>
  <c r="Z454" i="12"/>
  <c r="M454" i="12"/>
  <c r="S454" i="12" s="1"/>
  <c r="Z453" i="12"/>
  <c r="M453" i="12"/>
  <c r="S453" i="12" s="1"/>
  <c r="Z452" i="12"/>
  <c r="M452" i="12"/>
  <c r="S452" i="12" s="1"/>
  <c r="Z451" i="12"/>
  <c r="M451" i="12"/>
  <c r="S451" i="12" s="1"/>
  <c r="M450" i="12"/>
  <c r="S450" i="12" s="1"/>
  <c r="M449" i="12"/>
  <c r="S449" i="12" s="1"/>
  <c r="Z448" i="12"/>
  <c r="M448" i="12"/>
  <c r="S448" i="12" s="1"/>
  <c r="Z447" i="12"/>
  <c r="M447" i="12"/>
  <c r="S447" i="12" s="1"/>
  <c r="Z446" i="12"/>
  <c r="M446" i="12"/>
  <c r="S446" i="12" s="1"/>
  <c r="Z445" i="12"/>
  <c r="M445" i="12"/>
  <c r="S445" i="12" s="1"/>
  <c r="Z444" i="12"/>
  <c r="M444" i="12"/>
  <c r="S444" i="12" s="1"/>
  <c r="Z443" i="12"/>
  <c r="M443" i="12"/>
  <c r="S443" i="12" s="1"/>
  <c r="Z442" i="12"/>
  <c r="M442" i="12"/>
  <c r="S442" i="12" s="1"/>
  <c r="Z441" i="12"/>
  <c r="M441" i="12"/>
  <c r="S441" i="12" s="1"/>
  <c r="Z440" i="12"/>
  <c r="M440" i="12"/>
  <c r="S440" i="12" s="1"/>
  <c r="Z439" i="12"/>
  <c r="M439" i="12"/>
  <c r="S439" i="12" s="1"/>
  <c r="Z438" i="12"/>
  <c r="M438" i="12"/>
  <c r="S438" i="12" s="1"/>
  <c r="Z437" i="12"/>
  <c r="M437" i="12"/>
  <c r="S437" i="12" s="1"/>
  <c r="Z436" i="12"/>
  <c r="M436" i="12"/>
  <c r="S436" i="12" s="1"/>
  <c r="Z435" i="12"/>
  <c r="M435" i="12"/>
  <c r="S435" i="12" s="1"/>
  <c r="Z434" i="12"/>
  <c r="M434" i="12"/>
  <c r="S434" i="12" s="1"/>
  <c r="M433" i="12"/>
  <c r="S433" i="12" s="1"/>
  <c r="Z432" i="12"/>
  <c r="M432" i="12"/>
  <c r="S432" i="12" s="1"/>
  <c r="Z431" i="12"/>
  <c r="M431" i="12"/>
  <c r="S431" i="12" s="1"/>
  <c r="Z430" i="12"/>
  <c r="M430" i="12"/>
  <c r="S430" i="12" s="1"/>
  <c r="Z429" i="12"/>
  <c r="M429" i="12"/>
  <c r="S429" i="12" s="1"/>
  <c r="Z428" i="12"/>
  <c r="M428" i="12"/>
  <c r="S428" i="12" s="1"/>
  <c r="Z427" i="12"/>
  <c r="M427" i="12"/>
  <c r="S427" i="12" s="1"/>
  <c r="Z426" i="12"/>
  <c r="M426" i="12"/>
  <c r="S426" i="12" s="1"/>
  <c r="Z425" i="12"/>
  <c r="M425" i="12"/>
  <c r="S425" i="12" s="1"/>
  <c r="Z424" i="12"/>
  <c r="M424" i="12"/>
  <c r="S424" i="12" s="1"/>
  <c r="Z423" i="12"/>
  <c r="M423" i="12"/>
  <c r="S423" i="12" s="1"/>
  <c r="Z422" i="12"/>
  <c r="M422" i="12"/>
  <c r="Z421" i="12"/>
  <c r="M421" i="12"/>
  <c r="S421" i="12" s="1"/>
  <c r="Z420" i="12"/>
  <c r="M420" i="12"/>
  <c r="S420" i="12" s="1"/>
  <c r="Z419" i="12"/>
  <c r="M419" i="12"/>
  <c r="S419" i="12" s="1"/>
  <c r="Z418" i="12"/>
  <c r="M418" i="12"/>
  <c r="S418" i="12" s="1"/>
  <c r="Z417" i="12"/>
  <c r="M417" i="12"/>
  <c r="S417" i="12" s="1"/>
  <c r="Z416" i="12"/>
  <c r="M416" i="12"/>
  <c r="S416" i="12" s="1"/>
  <c r="Z415" i="12"/>
  <c r="M415" i="12"/>
  <c r="S415" i="12" s="1"/>
  <c r="Z414" i="12"/>
  <c r="Z413" i="12"/>
  <c r="Z412" i="12"/>
  <c r="M412" i="12"/>
  <c r="S412" i="12" s="1"/>
  <c r="Z411" i="12"/>
  <c r="Z410" i="12"/>
  <c r="Z409" i="12"/>
  <c r="Z408" i="12"/>
  <c r="Z407" i="12"/>
  <c r="Z406" i="12"/>
  <c r="Z405" i="12"/>
  <c r="Z404" i="12"/>
  <c r="Z403" i="12"/>
  <c r="Z402" i="12"/>
  <c r="Z401" i="12"/>
  <c r="Z400" i="12"/>
  <c r="Z399" i="12"/>
  <c r="Z398" i="12"/>
  <c r="Z397" i="12"/>
  <c r="Z396" i="12"/>
  <c r="Z395" i="12"/>
  <c r="Z394" i="12"/>
  <c r="Z393" i="12"/>
  <c r="Z392" i="12"/>
  <c r="Z391" i="12"/>
  <c r="Z390" i="12"/>
  <c r="Z389" i="12"/>
  <c r="Z388" i="12"/>
  <c r="Z387" i="12"/>
  <c r="Z386" i="12"/>
  <c r="Z385" i="12"/>
  <c r="Z384" i="12"/>
  <c r="Z383" i="12"/>
  <c r="M383" i="12"/>
  <c r="S383" i="12" s="1"/>
  <c r="Z382" i="12"/>
  <c r="M382" i="12"/>
  <c r="S382" i="12" s="1"/>
  <c r="Z381" i="12"/>
  <c r="M381" i="12"/>
  <c r="S381" i="12" s="1"/>
  <c r="Z380" i="12"/>
  <c r="M380" i="12"/>
  <c r="S380" i="12" s="1"/>
  <c r="Z379" i="12"/>
  <c r="M379" i="12"/>
  <c r="S379" i="12" s="1"/>
  <c r="Z378" i="12"/>
  <c r="M378" i="12"/>
  <c r="S378" i="12" s="1"/>
  <c r="Z377" i="12"/>
  <c r="M377" i="12"/>
  <c r="S377" i="12" s="1"/>
  <c r="Z376" i="12"/>
  <c r="M376" i="12"/>
  <c r="S376" i="12" s="1"/>
  <c r="Z375" i="12"/>
  <c r="M375" i="12"/>
  <c r="S375" i="12" s="1"/>
  <c r="Z374" i="12"/>
  <c r="M374" i="12"/>
  <c r="S374" i="12" s="1"/>
  <c r="Z373" i="12"/>
  <c r="M373" i="12"/>
  <c r="S373" i="12" s="1"/>
  <c r="Z372" i="12"/>
  <c r="M372" i="12"/>
  <c r="S372" i="12" s="1"/>
  <c r="Z371" i="12"/>
  <c r="M371" i="12"/>
  <c r="S371" i="12" s="1"/>
  <c r="Z370" i="12"/>
  <c r="M370" i="12"/>
  <c r="S370" i="12" s="1"/>
  <c r="Z369" i="12"/>
  <c r="M369" i="12"/>
  <c r="S369" i="12" s="1"/>
  <c r="Z368" i="12"/>
  <c r="M368" i="12"/>
  <c r="S368" i="12" s="1"/>
  <c r="Z367" i="12"/>
  <c r="M367" i="12"/>
  <c r="S367" i="12" s="1"/>
  <c r="Z366" i="12"/>
  <c r="M366" i="12"/>
  <c r="S366" i="12" s="1"/>
  <c r="Z365" i="12"/>
  <c r="M365" i="12"/>
  <c r="S365" i="12" s="1"/>
  <c r="Z364" i="12"/>
  <c r="M364" i="12"/>
  <c r="S364" i="12" s="1"/>
  <c r="Z363" i="12"/>
  <c r="M363" i="12"/>
  <c r="S363" i="12" s="1"/>
  <c r="Z362" i="12"/>
  <c r="M362" i="12"/>
  <c r="S362" i="12" s="1"/>
  <c r="Z361" i="12"/>
  <c r="M361" i="12"/>
  <c r="S361" i="12" s="1"/>
  <c r="Z360" i="12"/>
  <c r="M360" i="12"/>
  <c r="S360" i="12" s="1"/>
  <c r="Z359" i="12"/>
  <c r="M359" i="12"/>
  <c r="S359" i="12" s="1"/>
  <c r="Z358" i="12"/>
  <c r="M358" i="12"/>
  <c r="S358" i="12" s="1"/>
  <c r="Z357" i="12"/>
  <c r="M357" i="12"/>
  <c r="S357" i="12" s="1"/>
  <c r="Z356" i="12"/>
  <c r="M356" i="12"/>
  <c r="S356" i="12" s="1"/>
  <c r="Z355" i="12"/>
  <c r="M355" i="12"/>
  <c r="S355" i="12" s="1"/>
  <c r="Z354" i="12"/>
  <c r="M354" i="12"/>
  <c r="S354" i="12" s="1"/>
  <c r="Z353" i="12"/>
  <c r="M353" i="12"/>
  <c r="S353" i="12" s="1"/>
  <c r="Z352" i="12"/>
  <c r="M352" i="12"/>
  <c r="S352" i="12" s="1"/>
  <c r="Z351" i="12"/>
  <c r="M351" i="12"/>
  <c r="S351" i="12" s="1"/>
  <c r="Z350" i="12"/>
  <c r="M350" i="12"/>
  <c r="S350" i="12" s="1"/>
  <c r="Z349" i="12"/>
  <c r="M349" i="12"/>
  <c r="S349" i="12" s="1"/>
  <c r="Z348" i="12"/>
  <c r="M348" i="12"/>
  <c r="S348" i="12" s="1"/>
  <c r="Z347" i="12"/>
  <c r="M347" i="12"/>
  <c r="S347" i="12" s="1"/>
  <c r="Z346" i="12"/>
  <c r="M346" i="12"/>
  <c r="S346" i="12" s="1"/>
  <c r="Z345" i="12"/>
  <c r="M345" i="12"/>
  <c r="S345" i="12" s="1"/>
  <c r="Z344" i="12"/>
  <c r="M344" i="12"/>
  <c r="S344" i="12" s="1"/>
  <c r="Z343" i="12"/>
  <c r="M343" i="12"/>
  <c r="S343" i="12" s="1"/>
  <c r="Z342" i="12"/>
  <c r="M342" i="12"/>
  <c r="S342" i="12" s="1"/>
  <c r="Z341" i="12"/>
  <c r="M341" i="12"/>
  <c r="S341" i="12" s="1"/>
  <c r="Z340" i="12"/>
  <c r="M340" i="12"/>
  <c r="S340" i="12" s="1"/>
  <c r="Z339" i="12"/>
  <c r="M339" i="12"/>
  <c r="S339" i="12" s="1"/>
  <c r="Z338" i="12"/>
  <c r="M338" i="12"/>
  <c r="S338" i="12" s="1"/>
  <c r="Z337" i="12"/>
  <c r="M337" i="12"/>
  <c r="S337" i="12" s="1"/>
  <c r="Z336" i="12"/>
  <c r="M336" i="12"/>
  <c r="S336" i="12" s="1"/>
  <c r="Z335" i="12"/>
  <c r="M335" i="12"/>
  <c r="S335" i="12" s="1"/>
  <c r="Z334" i="12"/>
  <c r="M334" i="12"/>
  <c r="S334" i="12" s="1"/>
  <c r="Z333" i="12"/>
  <c r="M333" i="12"/>
  <c r="S333" i="12" s="1"/>
  <c r="Z332" i="12"/>
  <c r="M332" i="12"/>
  <c r="S332" i="12" s="1"/>
  <c r="Z331" i="12"/>
  <c r="M331" i="12"/>
  <c r="S331" i="12" s="1"/>
  <c r="Z330" i="12"/>
  <c r="M330" i="12"/>
  <c r="S330" i="12" s="1"/>
  <c r="Z329" i="12"/>
  <c r="M329" i="12"/>
  <c r="S329" i="12" s="1"/>
  <c r="Z328" i="12"/>
  <c r="M328" i="12"/>
  <c r="S328" i="12" s="1"/>
  <c r="Z327" i="12"/>
  <c r="M327" i="12"/>
  <c r="S327" i="12" s="1"/>
  <c r="Z326" i="12"/>
  <c r="M326" i="12"/>
  <c r="S326" i="12" s="1"/>
  <c r="Z325" i="12"/>
  <c r="M325" i="12"/>
  <c r="S325" i="12" s="1"/>
  <c r="Z324" i="12"/>
  <c r="M324" i="12"/>
  <c r="S324" i="12" s="1"/>
  <c r="Z323" i="12"/>
  <c r="M323" i="12"/>
  <c r="S323" i="12" s="1"/>
  <c r="Z322" i="12"/>
  <c r="M322" i="12"/>
  <c r="S322" i="12" s="1"/>
  <c r="Z321" i="12"/>
  <c r="M321" i="12"/>
  <c r="S321" i="12" s="1"/>
  <c r="Z320" i="12"/>
  <c r="M320" i="12"/>
  <c r="S320" i="12" s="1"/>
  <c r="Z319" i="12"/>
  <c r="Z318" i="12"/>
  <c r="M318" i="12"/>
  <c r="S318" i="12" s="1"/>
  <c r="Z317" i="12"/>
  <c r="M317" i="12"/>
  <c r="S317" i="12" s="1"/>
  <c r="Z316" i="12"/>
  <c r="M316" i="12"/>
  <c r="S316" i="12" s="1"/>
  <c r="Z315" i="12"/>
  <c r="M315" i="12"/>
  <c r="S315" i="12" s="1"/>
  <c r="Z314" i="12"/>
  <c r="M314" i="12"/>
  <c r="S314" i="12" s="1"/>
  <c r="Z313" i="12"/>
  <c r="M313" i="12"/>
  <c r="S313" i="12" s="1"/>
  <c r="Z312" i="12"/>
  <c r="M312" i="12"/>
  <c r="S312" i="12" s="1"/>
  <c r="Z311" i="12"/>
  <c r="M311" i="12"/>
  <c r="S311" i="12" s="1"/>
  <c r="Z310" i="12"/>
  <c r="M310" i="12"/>
  <c r="S310" i="12" s="1"/>
  <c r="Z309" i="12"/>
  <c r="M309" i="12"/>
  <c r="S309" i="12" s="1"/>
  <c r="Z308" i="12"/>
  <c r="M308" i="12"/>
  <c r="S308" i="12" s="1"/>
  <c r="Z307" i="12"/>
  <c r="M307" i="12"/>
  <c r="S307" i="12" s="1"/>
  <c r="Z306" i="12"/>
  <c r="M306" i="12"/>
  <c r="S306" i="12" s="1"/>
  <c r="Z305" i="12"/>
  <c r="M305" i="12"/>
  <c r="S305" i="12" s="1"/>
  <c r="Z304" i="12"/>
  <c r="M304" i="12"/>
  <c r="S304" i="12" s="1"/>
  <c r="Z303" i="12"/>
  <c r="M303" i="12"/>
  <c r="S303" i="12" s="1"/>
  <c r="Z302" i="12"/>
  <c r="M302" i="12"/>
  <c r="S302" i="12" s="1"/>
  <c r="Z301" i="12"/>
  <c r="M301" i="12"/>
  <c r="S301" i="12" s="1"/>
  <c r="Z300" i="12"/>
  <c r="M300" i="12"/>
  <c r="S300" i="12" s="1"/>
  <c r="Z299" i="12"/>
  <c r="M299" i="12"/>
  <c r="S299" i="12" s="1"/>
  <c r="Z298" i="12"/>
  <c r="M298" i="12"/>
  <c r="S298" i="12" s="1"/>
  <c r="Z297" i="12"/>
  <c r="M297" i="12"/>
  <c r="S297" i="12" s="1"/>
  <c r="Z296" i="12"/>
  <c r="M296" i="12"/>
  <c r="S296" i="12" s="1"/>
  <c r="Z295" i="12"/>
  <c r="M295" i="12"/>
  <c r="S295" i="12" s="1"/>
  <c r="Z294" i="12"/>
  <c r="M294" i="12"/>
  <c r="S294" i="12" s="1"/>
  <c r="Z293" i="12"/>
  <c r="M293" i="12"/>
  <c r="S293" i="12" s="1"/>
  <c r="Z292" i="12"/>
  <c r="M292" i="12"/>
  <c r="S292" i="12" s="1"/>
  <c r="Z291" i="12"/>
  <c r="M291" i="12"/>
  <c r="S291" i="12" s="1"/>
  <c r="Z290" i="12"/>
  <c r="M290" i="12"/>
  <c r="S290" i="12" s="1"/>
  <c r="Z289" i="12"/>
  <c r="M289" i="12"/>
  <c r="S289" i="12" s="1"/>
  <c r="Z288" i="12"/>
  <c r="M288" i="12"/>
  <c r="S288" i="12" s="1"/>
  <c r="Z287" i="12"/>
  <c r="M287" i="12"/>
  <c r="S287" i="12" s="1"/>
  <c r="Z286" i="12"/>
  <c r="M286" i="12"/>
  <c r="S286" i="12" s="1"/>
  <c r="Z285" i="12"/>
  <c r="M285" i="12"/>
  <c r="S285" i="12" s="1"/>
  <c r="Z284" i="12"/>
  <c r="M284" i="12"/>
  <c r="S284" i="12" s="1"/>
  <c r="Z283" i="12"/>
  <c r="M283" i="12"/>
  <c r="S283" i="12" s="1"/>
  <c r="Z282" i="12"/>
  <c r="M282" i="12"/>
  <c r="S282" i="12" s="1"/>
  <c r="Z281" i="12"/>
  <c r="M281" i="12"/>
  <c r="S281" i="12" s="1"/>
  <c r="Z280" i="12"/>
  <c r="M280" i="12"/>
  <c r="S280" i="12" s="1"/>
  <c r="Z279" i="12"/>
  <c r="M279" i="12"/>
  <c r="S279" i="12" s="1"/>
  <c r="Z278" i="12"/>
  <c r="M278" i="12"/>
  <c r="S278" i="12" s="1"/>
  <c r="M277" i="12"/>
  <c r="S277" i="12" s="1"/>
  <c r="Z276" i="12"/>
  <c r="M276" i="12"/>
  <c r="S276" i="12" s="1"/>
  <c r="Z275" i="12"/>
  <c r="M275" i="12"/>
  <c r="S275" i="12" s="1"/>
  <c r="Z274" i="12"/>
  <c r="M274" i="12"/>
  <c r="S274" i="12" s="1"/>
  <c r="Z273" i="12"/>
  <c r="M273" i="12"/>
  <c r="S273" i="12" s="1"/>
  <c r="Z272" i="12"/>
  <c r="M272" i="12"/>
  <c r="S272" i="12" s="1"/>
  <c r="Z271" i="12"/>
  <c r="M271" i="12"/>
  <c r="S271" i="12" s="1"/>
  <c r="Z270" i="12"/>
  <c r="M270" i="12"/>
  <c r="S270" i="12" s="1"/>
  <c r="Z269" i="12"/>
  <c r="M269" i="12"/>
  <c r="S269" i="12" s="1"/>
  <c r="Z268" i="12"/>
  <c r="M268" i="12"/>
  <c r="S268" i="12" s="1"/>
  <c r="Z267" i="12"/>
  <c r="M267" i="12"/>
  <c r="S267" i="12" s="1"/>
  <c r="Z266" i="12"/>
  <c r="M266" i="12"/>
  <c r="S266" i="12" s="1"/>
  <c r="Z265" i="12"/>
  <c r="M265" i="12"/>
  <c r="S265" i="12" s="1"/>
  <c r="Z264" i="12"/>
  <c r="M264" i="12"/>
  <c r="S264" i="12" s="1"/>
  <c r="Z263" i="12"/>
  <c r="M263" i="12"/>
  <c r="S263" i="12" s="1"/>
  <c r="Z262" i="12"/>
  <c r="M262" i="12"/>
  <c r="S262" i="12" s="1"/>
  <c r="Z261" i="12"/>
  <c r="M261" i="12"/>
  <c r="S261" i="12" s="1"/>
  <c r="Z260" i="12"/>
  <c r="M260" i="12"/>
  <c r="S260" i="12" s="1"/>
  <c r="Z259" i="12"/>
  <c r="M259" i="12"/>
  <c r="S259" i="12" s="1"/>
  <c r="Z258" i="12"/>
  <c r="M258" i="12"/>
  <c r="S258" i="12" s="1"/>
  <c r="Z257" i="12"/>
  <c r="M257" i="12"/>
  <c r="S257" i="12" s="1"/>
  <c r="Z256" i="12"/>
  <c r="M256" i="12"/>
  <c r="S256" i="12" s="1"/>
  <c r="Z255" i="12"/>
  <c r="M255" i="12"/>
  <c r="S255" i="12" s="1"/>
  <c r="Z254" i="12"/>
  <c r="M254" i="12"/>
  <c r="S254" i="12" s="1"/>
  <c r="Z253" i="12"/>
  <c r="M253" i="12"/>
  <c r="S253" i="12" s="1"/>
  <c r="Z252" i="12"/>
  <c r="M252" i="12"/>
  <c r="S252" i="12" s="1"/>
  <c r="Z251" i="12"/>
  <c r="M251" i="12"/>
  <c r="S251" i="12" s="1"/>
  <c r="Z250" i="12"/>
  <c r="M250" i="12"/>
  <c r="S250" i="12" s="1"/>
  <c r="Z249" i="12"/>
  <c r="M249" i="12"/>
  <c r="S249" i="12" s="1"/>
  <c r="Z248" i="12"/>
  <c r="M248" i="12"/>
  <c r="S248" i="12" s="1"/>
  <c r="Z247" i="12"/>
  <c r="M247" i="12"/>
  <c r="S247" i="12" s="1"/>
  <c r="Z246" i="12"/>
  <c r="M246" i="12"/>
  <c r="S246" i="12" s="1"/>
  <c r="Z245" i="12"/>
  <c r="M245" i="12"/>
  <c r="S245" i="12" s="1"/>
  <c r="Z244" i="12"/>
  <c r="M244" i="12"/>
  <c r="S244" i="12" s="1"/>
  <c r="Z243" i="12"/>
  <c r="M243" i="12"/>
  <c r="S243" i="12" s="1"/>
  <c r="Z242" i="12"/>
  <c r="M242" i="12"/>
  <c r="S242" i="12" s="1"/>
  <c r="Z241" i="12"/>
  <c r="M241" i="12"/>
  <c r="S241" i="12" s="1"/>
  <c r="Z240" i="12"/>
  <c r="M240" i="12"/>
  <c r="S240" i="12" s="1"/>
  <c r="Z239" i="12"/>
  <c r="M239" i="12"/>
  <c r="S239" i="12" s="1"/>
  <c r="Z238" i="12"/>
  <c r="M238" i="12"/>
  <c r="S238" i="12" s="1"/>
  <c r="Z237" i="12"/>
  <c r="M237" i="12"/>
  <c r="S237" i="12" s="1"/>
  <c r="Z236" i="12"/>
  <c r="M236" i="12"/>
  <c r="S236" i="12" s="1"/>
  <c r="Z235" i="12"/>
  <c r="M235" i="12"/>
  <c r="S235" i="12" s="1"/>
  <c r="M234" i="12"/>
  <c r="S234" i="12" s="1"/>
  <c r="Z233" i="12"/>
  <c r="M233" i="12"/>
  <c r="S233" i="12" s="1"/>
  <c r="Z232" i="12"/>
  <c r="M232" i="12"/>
  <c r="S232" i="12" s="1"/>
  <c r="Z231" i="12"/>
  <c r="M231" i="12"/>
  <c r="S231" i="12" s="1"/>
  <c r="Z230" i="12"/>
  <c r="M230" i="12"/>
  <c r="S230" i="12" s="1"/>
  <c r="Z229" i="12"/>
  <c r="M229" i="12"/>
  <c r="S229" i="12" s="1"/>
  <c r="Z228" i="12"/>
  <c r="M228" i="12"/>
  <c r="S228" i="12" s="1"/>
  <c r="Z227" i="12"/>
  <c r="M227" i="12"/>
  <c r="S227" i="12" s="1"/>
  <c r="Z226" i="12"/>
  <c r="M226" i="12"/>
  <c r="S226" i="12" s="1"/>
  <c r="Z225" i="12"/>
  <c r="M225" i="12"/>
  <c r="S225" i="12" s="1"/>
  <c r="Z224" i="12"/>
  <c r="M224" i="12"/>
  <c r="S224" i="12" s="1"/>
  <c r="Z223" i="12"/>
  <c r="M223" i="12"/>
  <c r="S223" i="12" s="1"/>
  <c r="Z222" i="12"/>
  <c r="M222" i="12"/>
  <c r="S222" i="12" s="1"/>
  <c r="Z221" i="12"/>
  <c r="M221" i="12"/>
  <c r="S221" i="12" s="1"/>
  <c r="Z220" i="12"/>
  <c r="M220" i="12"/>
  <c r="S220" i="12" s="1"/>
  <c r="Z219" i="12"/>
  <c r="M219" i="12"/>
  <c r="S219" i="12" s="1"/>
  <c r="Z218" i="12"/>
  <c r="M218" i="12"/>
  <c r="S218" i="12" s="1"/>
  <c r="Z217" i="12"/>
  <c r="M217" i="12"/>
  <c r="S217" i="12" s="1"/>
  <c r="Z216" i="12"/>
  <c r="M216" i="12"/>
  <c r="S216" i="12" s="1"/>
  <c r="Z215" i="12"/>
  <c r="M215" i="12"/>
  <c r="S215" i="12" s="1"/>
  <c r="Z214" i="12"/>
  <c r="M214" i="12"/>
  <c r="S214" i="12" s="1"/>
  <c r="Z213" i="12"/>
  <c r="M213" i="12"/>
  <c r="S213" i="12" s="1"/>
  <c r="Z212" i="12"/>
  <c r="M212" i="12"/>
  <c r="S212" i="12" s="1"/>
  <c r="Z211" i="12"/>
  <c r="M211" i="12"/>
  <c r="S211" i="12" s="1"/>
  <c r="Z210" i="12"/>
  <c r="M210" i="12"/>
  <c r="S210" i="12" s="1"/>
  <c r="Z209" i="12"/>
  <c r="M209" i="12"/>
  <c r="S209" i="12" s="1"/>
  <c r="Z208" i="12"/>
  <c r="M208" i="12"/>
  <c r="S208" i="12" s="1"/>
  <c r="Z207" i="12"/>
  <c r="M207" i="12"/>
  <c r="S207" i="12" s="1"/>
  <c r="Z206" i="12"/>
  <c r="M206" i="12"/>
  <c r="S206" i="12" s="1"/>
  <c r="Z205" i="12"/>
  <c r="M205" i="12"/>
  <c r="S205" i="12" s="1"/>
  <c r="Z204" i="12"/>
  <c r="M204" i="12"/>
  <c r="S204" i="12" s="1"/>
  <c r="Z203" i="12"/>
  <c r="M203" i="12"/>
  <c r="S203" i="12" s="1"/>
  <c r="Z202" i="12"/>
  <c r="M202" i="12"/>
  <c r="S202" i="12" s="1"/>
  <c r="Z201" i="12"/>
  <c r="M201" i="12"/>
  <c r="S201" i="12" s="1"/>
  <c r="Z200" i="12"/>
  <c r="M200" i="12"/>
  <c r="S200" i="12" s="1"/>
  <c r="Z199" i="12"/>
  <c r="M199" i="12"/>
  <c r="S199" i="12" s="1"/>
  <c r="Z198" i="12"/>
  <c r="M198" i="12"/>
  <c r="S198" i="12" s="1"/>
  <c r="Z197" i="12"/>
  <c r="M197" i="12"/>
  <c r="S197" i="12" s="1"/>
  <c r="Z196" i="12"/>
  <c r="M196" i="12"/>
  <c r="S196" i="12" s="1"/>
  <c r="Z195" i="12"/>
  <c r="M195" i="12"/>
  <c r="S195" i="12" s="1"/>
  <c r="Z194" i="12"/>
  <c r="M194" i="12"/>
  <c r="S194" i="12" s="1"/>
  <c r="Z193" i="12"/>
  <c r="M193" i="12"/>
  <c r="S193" i="12" s="1"/>
  <c r="Z192" i="12"/>
  <c r="M192" i="12"/>
  <c r="S192" i="12" s="1"/>
  <c r="Z191" i="12"/>
  <c r="M191" i="12"/>
  <c r="S191" i="12" s="1"/>
  <c r="Z190" i="12"/>
  <c r="M190" i="12"/>
  <c r="S190" i="12" s="1"/>
  <c r="Z189" i="12"/>
  <c r="M189" i="12"/>
  <c r="S189" i="12" s="1"/>
  <c r="M188" i="12"/>
  <c r="S188" i="12" s="1"/>
  <c r="Z187" i="12"/>
  <c r="M187" i="12"/>
  <c r="S187" i="12" s="1"/>
  <c r="Z186" i="12"/>
  <c r="M186" i="12"/>
  <c r="S186" i="12" s="1"/>
  <c r="Z185" i="12"/>
  <c r="M185" i="12"/>
  <c r="S185" i="12" s="1"/>
  <c r="Z184" i="12"/>
  <c r="M184" i="12"/>
  <c r="S184" i="12" s="1"/>
  <c r="Z183" i="12"/>
  <c r="M183" i="12"/>
  <c r="S183" i="12" s="1"/>
  <c r="Z182" i="12"/>
  <c r="M182" i="12"/>
  <c r="S182" i="12" s="1"/>
  <c r="Z181" i="12"/>
  <c r="M181" i="12"/>
  <c r="S181" i="12" s="1"/>
  <c r="Z180" i="12"/>
  <c r="M180" i="12"/>
  <c r="S180" i="12" s="1"/>
  <c r="Z179" i="12"/>
  <c r="M179" i="12"/>
  <c r="S179" i="12" s="1"/>
  <c r="Z178" i="12"/>
  <c r="M178" i="12"/>
  <c r="S178" i="12" s="1"/>
  <c r="Z177" i="12"/>
  <c r="M177" i="12"/>
  <c r="S177" i="12" s="1"/>
  <c r="Z176" i="12"/>
  <c r="M176" i="12"/>
  <c r="S176" i="12" s="1"/>
  <c r="Z175" i="12"/>
  <c r="M175" i="12"/>
  <c r="S175" i="12" s="1"/>
  <c r="Z174" i="12"/>
  <c r="M174" i="12"/>
  <c r="S174" i="12" s="1"/>
  <c r="Z173" i="12"/>
  <c r="M173" i="12"/>
  <c r="S173" i="12" s="1"/>
  <c r="Z172" i="12"/>
  <c r="M172" i="12"/>
  <c r="S172" i="12" s="1"/>
  <c r="Z171" i="12"/>
  <c r="M171" i="12"/>
  <c r="S171" i="12" s="1"/>
  <c r="Z170" i="12"/>
  <c r="M170" i="12"/>
  <c r="S170" i="12" s="1"/>
  <c r="Z169" i="12"/>
  <c r="M169" i="12"/>
  <c r="S169" i="12" s="1"/>
  <c r="Z168" i="12"/>
  <c r="M168" i="12"/>
  <c r="S168" i="12" s="1"/>
  <c r="Z167" i="12"/>
  <c r="M167" i="12"/>
  <c r="S167" i="12" s="1"/>
  <c r="Z166" i="12"/>
  <c r="M166" i="12"/>
  <c r="S166" i="12" s="1"/>
  <c r="Z165" i="12"/>
  <c r="M165" i="12"/>
  <c r="S165" i="12" s="1"/>
  <c r="Z164" i="12"/>
  <c r="M164" i="12"/>
  <c r="S164" i="12" s="1"/>
  <c r="Z163" i="12"/>
  <c r="M163" i="12"/>
  <c r="S163" i="12" s="1"/>
  <c r="Z162" i="12"/>
  <c r="M162" i="12"/>
  <c r="S162" i="12" s="1"/>
  <c r="Z161" i="12"/>
  <c r="M161" i="12"/>
  <c r="S161" i="12" s="1"/>
  <c r="Z160" i="12"/>
  <c r="M160" i="12"/>
  <c r="S160" i="12" s="1"/>
  <c r="Z159" i="12"/>
  <c r="M159" i="12"/>
  <c r="S159" i="12" s="1"/>
  <c r="Z158" i="12"/>
  <c r="M158" i="12"/>
  <c r="S158" i="12" s="1"/>
  <c r="Z157" i="12"/>
  <c r="M157" i="12"/>
  <c r="S157" i="12" s="1"/>
  <c r="Z156" i="12"/>
  <c r="M156" i="12"/>
  <c r="S156" i="12" s="1"/>
  <c r="Z155" i="12"/>
  <c r="M155" i="12"/>
  <c r="S155" i="12" s="1"/>
  <c r="Z154" i="12"/>
  <c r="M154" i="12"/>
  <c r="S154" i="12" s="1"/>
  <c r="Z153" i="12"/>
  <c r="M153" i="12"/>
  <c r="S153" i="12" s="1"/>
  <c r="Z152" i="12"/>
  <c r="M152" i="12"/>
  <c r="S152" i="12" s="1"/>
  <c r="Z151" i="12"/>
  <c r="M151" i="12"/>
  <c r="S151" i="12" s="1"/>
  <c r="Z150" i="12"/>
  <c r="M150" i="12"/>
  <c r="S150" i="12" s="1"/>
  <c r="Z149" i="12"/>
  <c r="M149" i="12"/>
  <c r="S149" i="12" s="1"/>
  <c r="Z148" i="12"/>
  <c r="M148" i="12"/>
  <c r="S148" i="12" s="1"/>
  <c r="Z147" i="12"/>
  <c r="M147" i="12"/>
  <c r="S147" i="12" s="1"/>
  <c r="Z146" i="12"/>
  <c r="M146" i="12"/>
  <c r="S146" i="12" s="1"/>
  <c r="Z145" i="12"/>
  <c r="M145" i="12"/>
  <c r="S145" i="12" s="1"/>
  <c r="Z144" i="12"/>
  <c r="M144" i="12"/>
  <c r="S144" i="12" s="1"/>
  <c r="Z143" i="12"/>
  <c r="M143" i="12"/>
  <c r="S143" i="12" s="1"/>
  <c r="Z142" i="12"/>
  <c r="M142" i="12"/>
  <c r="S142" i="12" s="1"/>
  <c r="Z141" i="12"/>
  <c r="M141" i="12"/>
  <c r="S141" i="12" s="1"/>
  <c r="Z140" i="12"/>
  <c r="M140" i="12"/>
  <c r="S140" i="12" s="1"/>
  <c r="Z139" i="12"/>
  <c r="M139" i="12"/>
  <c r="S139" i="12" s="1"/>
  <c r="Z138" i="12"/>
  <c r="M138" i="12"/>
  <c r="S138" i="12" s="1"/>
  <c r="Z137" i="12"/>
  <c r="M137" i="12"/>
  <c r="S137" i="12" s="1"/>
  <c r="Z136" i="12"/>
  <c r="M136" i="12"/>
  <c r="S136" i="12" s="1"/>
  <c r="Z135" i="12"/>
  <c r="M135" i="12"/>
  <c r="S135" i="12" s="1"/>
  <c r="Z134" i="12"/>
  <c r="M134" i="12"/>
  <c r="S134" i="12" s="1"/>
  <c r="Z133" i="12"/>
  <c r="M133" i="12"/>
  <c r="S133" i="12" s="1"/>
  <c r="Z132" i="12"/>
  <c r="M132" i="12"/>
  <c r="S132" i="12" s="1"/>
  <c r="Z131" i="12"/>
  <c r="M131" i="12"/>
  <c r="S131" i="12" s="1"/>
  <c r="Z130" i="12"/>
  <c r="M130" i="12"/>
  <c r="S130" i="12" s="1"/>
  <c r="Z129" i="12"/>
  <c r="M129" i="12"/>
  <c r="S129" i="12" s="1"/>
  <c r="Z128" i="12"/>
  <c r="M128" i="12"/>
  <c r="S128" i="12" s="1"/>
  <c r="Z127" i="12"/>
  <c r="M127" i="12"/>
  <c r="S127" i="12" s="1"/>
  <c r="Z126" i="12"/>
  <c r="M126" i="12"/>
  <c r="S126" i="12" s="1"/>
  <c r="Z125" i="12"/>
  <c r="M125" i="12"/>
  <c r="S125" i="12" s="1"/>
  <c r="Z124" i="12"/>
  <c r="M124" i="12"/>
  <c r="S124" i="12" s="1"/>
  <c r="Z123" i="12"/>
  <c r="M123" i="12"/>
  <c r="S123" i="12" s="1"/>
  <c r="Z122" i="12"/>
  <c r="M122" i="12"/>
  <c r="S122" i="12" s="1"/>
  <c r="Z121" i="12"/>
  <c r="M121" i="12"/>
  <c r="S121" i="12" s="1"/>
  <c r="Z120" i="12"/>
  <c r="M120" i="12"/>
  <c r="S120" i="12" s="1"/>
  <c r="Z119" i="12"/>
  <c r="M119" i="12"/>
  <c r="S119" i="12" s="1"/>
  <c r="Z118" i="12"/>
  <c r="M118" i="12"/>
  <c r="S118" i="12" s="1"/>
  <c r="Z117" i="12"/>
  <c r="M117" i="12"/>
  <c r="S117" i="12" s="1"/>
  <c r="Z116" i="12"/>
  <c r="M116" i="12"/>
  <c r="S116" i="12" s="1"/>
  <c r="Z115" i="12"/>
  <c r="M115" i="12"/>
  <c r="S115" i="12" s="1"/>
  <c r="Z114" i="12"/>
  <c r="M114" i="12"/>
  <c r="S114" i="12" s="1"/>
  <c r="Z113" i="12"/>
  <c r="M113" i="12"/>
  <c r="S113" i="12" s="1"/>
  <c r="Z112" i="12"/>
  <c r="M112" i="12"/>
  <c r="S112" i="12" s="1"/>
  <c r="Z111" i="12"/>
  <c r="M111" i="12"/>
  <c r="S111" i="12" s="1"/>
  <c r="Z110" i="12"/>
  <c r="M110" i="12"/>
  <c r="S110" i="12" s="1"/>
  <c r="Z109" i="12"/>
  <c r="M109" i="12"/>
  <c r="S109" i="12" s="1"/>
  <c r="Z108" i="12"/>
  <c r="M108" i="12"/>
  <c r="S108" i="12" s="1"/>
  <c r="Z107" i="12"/>
  <c r="M107" i="12"/>
  <c r="S107" i="12" s="1"/>
  <c r="Z106" i="12"/>
  <c r="M106" i="12"/>
  <c r="S106" i="12" s="1"/>
  <c r="Z105" i="12"/>
  <c r="M105" i="12"/>
  <c r="S105" i="12" s="1"/>
  <c r="Z104" i="12"/>
  <c r="M104" i="12"/>
  <c r="S104" i="12" s="1"/>
  <c r="Z103" i="12"/>
  <c r="M103" i="12"/>
  <c r="S103" i="12" s="1"/>
  <c r="Z102" i="12"/>
  <c r="M102" i="12"/>
  <c r="S102" i="12" s="1"/>
  <c r="Z101" i="12"/>
  <c r="M101" i="12"/>
  <c r="S101" i="12" s="1"/>
  <c r="Z100" i="12"/>
  <c r="M100" i="12"/>
  <c r="S100" i="12" s="1"/>
  <c r="Z99" i="12"/>
  <c r="M99" i="12"/>
  <c r="S99" i="12" s="1"/>
  <c r="Z98" i="12"/>
  <c r="M98" i="12"/>
  <c r="S98" i="12" s="1"/>
  <c r="Z97" i="12"/>
  <c r="M97" i="12"/>
  <c r="S97" i="12" s="1"/>
  <c r="Z96" i="12"/>
  <c r="M96" i="12"/>
  <c r="S96" i="12" s="1"/>
  <c r="Z95" i="12"/>
  <c r="M95" i="12"/>
  <c r="S95" i="12" s="1"/>
  <c r="Z94" i="12"/>
  <c r="M94" i="12"/>
  <c r="S94" i="12" s="1"/>
  <c r="Z93" i="12"/>
  <c r="M93" i="12"/>
  <c r="S93" i="12" s="1"/>
  <c r="Z92" i="12"/>
  <c r="M92" i="12"/>
  <c r="S92" i="12" s="1"/>
  <c r="Z91" i="12"/>
  <c r="M91" i="12"/>
  <c r="S91" i="12" s="1"/>
  <c r="Z90" i="12"/>
  <c r="M90" i="12"/>
  <c r="S90" i="12" s="1"/>
  <c r="Z89" i="12"/>
  <c r="M89" i="12"/>
  <c r="S89" i="12" s="1"/>
  <c r="Z88" i="12"/>
  <c r="M88" i="12"/>
  <c r="S88" i="12" s="1"/>
  <c r="Z87" i="12"/>
  <c r="M87" i="12"/>
  <c r="S87" i="12" s="1"/>
  <c r="Z86" i="12"/>
  <c r="M86" i="12"/>
  <c r="S86" i="12" s="1"/>
  <c r="Z85" i="12"/>
  <c r="M85" i="12"/>
  <c r="S85" i="12" s="1"/>
  <c r="Z84" i="12"/>
  <c r="M84" i="12"/>
  <c r="S84" i="12" s="1"/>
  <c r="Z83" i="12"/>
  <c r="M83" i="12"/>
  <c r="S83" i="12" s="1"/>
  <c r="Z82" i="12"/>
  <c r="M82" i="12"/>
  <c r="S82" i="12" s="1"/>
  <c r="Z81" i="12"/>
  <c r="M81" i="12"/>
  <c r="S81" i="12" s="1"/>
  <c r="Z80" i="12"/>
  <c r="M80" i="12"/>
  <c r="S80" i="12" s="1"/>
  <c r="Z79" i="12"/>
  <c r="M79" i="12"/>
  <c r="S79" i="12" s="1"/>
  <c r="Z78" i="12"/>
  <c r="M78" i="12"/>
  <c r="S78" i="12" s="1"/>
  <c r="Z77" i="12"/>
  <c r="M77" i="12"/>
  <c r="S77" i="12" s="1"/>
  <c r="Z76" i="12"/>
  <c r="M76" i="12"/>
  <c r="S76" i="12" s="1"/>
  <c r="Z75" i="12"/>
  <c r="M75" i="12"/>
  <c r="S75" i="12" s="1"/>
  <c r="Z74" i="12"/>
  <c r="M74" i="12"/>
  <c r="S74" i="12" s="1"/>
  <c r="Z73" i="12"/>
  <c r="M73" i="12"/>
  <c r="S73" i="12" s="1"/>
  <c r="Z72" i="12"/>
  <c r="M72" i="12"/>
  <c r="S72" i="12" s="1"/>
  <c r="Z71" i="12"/>
  <c r="M71" i="12"/>
  <c r="S71" i="12" s="1"/>
  <c r="Z70" i="12"/>
  <c r="M70" i="12"/>
  <c r="S70" i="12" s="1"/>
  <c r="Z69" i="12"/>
  <c r="M69" i="12"/>
  <c r="S69" i="12" s="1"/>
  <c r="Z68" i="12"/>
  <c r="M68" i="12"/>
  <c r="S68" i="12" s="1"/>
  <c r="Z67" i="12"/>
  <c r="M67" i="12"/>
  <c r="S67" i="12" s="1"/>
  <c r="Z66" i="12"/>
  <c r="M66" i="12"/>
  <c r="S66" i="12" s="1"/>
  <c r="Z65" i="12"/>
  <c r="M65" i="12"/>
  <c r="S65" i="12" s="1"/>
  <c r="Z64" i="12"/>
  <c r="M64" i="12"/>
  <c r="S64" i="12" s="1"/>
  <c r="Z63" i="12"/>
  <c r="M63" i="12"/>
  <c r="S63" i="12" s="1"/>
  <c r="Z62" i="12"/>
  <c r="M62" i="12"/>
  <c r="S62" i="12" s="1"/>
  <c r="Z61" i="12"/>
  <c r="M61" i="12"/>
  <c r="S61" i="12" s="1"/>
  <c r="Z60" i="12"/>
  <c r="M60" i="12"/>
  <c r="S60" i="12" s="1"/>
  <c r="Z59" i="12"/>
  <c r="M59" i="12"/>
  <c r="S59" i="12" s="1"/>
  <c r="M58" i="12"/>
  <c r="S58" i="12" s="1"/>
  <c r="Z57" i="12"/>
  <c r="M57" i="12"/>
  <c r="S57" i="12" s="1"/>
  <c r="Z56" i="12"/>
  <c r="M56" i="12"/>
  <c r="S56" i="12" s="1"/>
  <c r="Z55" i="12"/>
  <c r="M55" i="12"/>
  <c r="S55" i="12" s="1"/>
  <c r="Z54" i="12"/>
  <c r="M54" i="12"/>
  <c r="S54" i="12" s="1"/>
  <c r="Z53" i="12"/>
  <c r="M53" i="12"/>
  <c r="S53" i="12" s="1"/>
  <c r="Z52" i="12"/>
  <c r="M52" i="12"/>
  <c r="S52" i="12" s="1"/>
  <c r="Z51" i="12"/>
  <c r="M51" i="12"/>
  <c r="S51" i="12" s="1"/>
  <c r="Z50" i="12"/>
  <c r="M50" i="12"/>
  <c r="S50" i="12" s="1"/>
  <c r="Z49" i="12"/>
  <c r="M49" i="12"/>
  <c r="S49" i="12" s="1"/>
  <c r="Z48" i="12"/>
  <c r="M48" i="12"/>
  <c r="S48" i="12" s="1"/>
  <c r="Z47" i="12"/>
  <c r="M47" i="12"/>
  <c r="S47" i="12" s="1"/>
  <c r="Z46" i="12"/>
  <c r="M46" i="12"/>
  <c r="S46" i="12" s="1"/>
  <c r="Z45" i="12"/>
  <c r="M45" i="12"/>
  <c r="S45" i="12" s="1"/>
  <c r="Z44" i="12"/>
  <c r="M44" i="12"/>
  <c r="S44" i="12" s="1"/>
  <c r="Z43" i="12"/>
  <c r="M43" i="12"/>
  <c r="S43" i="12" s="1"/>
  <c r="Z42" i="12"/>
  <c r="M42" i="12"/>
  <c r="S42" i="12" s="1"/>
  <c r="Z41" i="12"/>
  <c r="M41" i="12"/>
  <c r="S41" i="12" s="1"/>
  <c r="Z40" i="12"/>
  <c r="M40" i="12"/>
  <c r="S40" i="12" s="1"/>
  <c r="Z39" i="12"/>
  <c r="M39" i="12"/>
  <c r="S39" i="12" s="1"/>
  <c r="M38" i="12"/>
  <c r="S38" i="12" s="1"/>
  <c r="M37" i="12"/>
  <c r="S37" i="12" s="1"/>
  <c r="Z36" i="12"/>
  <c r="M36" i="12"/>
  <c r="S36" i="12" s="1"/>
  <c r="Z35" i="12"/>
  <c r="M35" i="12"/>
  <c r="S35" i="12" s="1"/>
  <c r="Z34" i="12"/>
  <c r="M34" i="12"/>
  <c r="S34" i="12" s="1"/>
  <c r="Z33" i="12"/>
  <c r="M33" i="12"/>
  <c r="S33" i="12" s="1"/>
  <c r="Z32" i="12"/>
  <c r="M32" i="12"/>
  <c r="S32" i="12" s="1"/>
  <c r="Z31" i="12"/>
  <c r="M31" i="12"/>
  <c r="S31" i="12" s="1"/>
  <c r="M30" i="12"/>
  <c r="S30" i="12" s="1"/>
  <c r="M29" i="12"/>
  <c r="S29" i="12" s="1"/>
  <c r="M28" i="12"/>
  <c r="S28" i="12" s="1"/>
  <c r="M27" i="12"/>
  <c r="S27" i="12" s="1"/>
  <c r="Z26" i="12"/>
  <c r="M26" i="12"/>
  <c r="S26" i="12" s="1"/>
  <c r="M25" i="12"/>
  <c r="S25" i="12" s="1"/>
  <c r="Z24" i="12"/>
  <c r="M24" i="12"/>
  <c r="S24" i="12" s="1"/>
  <c r="Z23" i="12"/>
  <c r="M23" i="12"/>
  <c r="S23" i="12" s="1"/>
  <c r="Z22" i="12"/>
  <c r="M22" i="12"/>
  <c r="S22" i="12" s="1"/>
  <c r="Z21" i="12"/>
  <c r="M21" i="12"/>
  <c r="S21" i="12" s="1"/>
  <c r="Z20" i="12"/>
  <c r="M20" i="12"/>
  <c r="S20" i="12" s="1"/>
  <c r="Z19" i="12"/>
  <c r="M19" i="12"/>
  <c r="S19" i="12" s="1"/>
  <c r="Z18" i="12"/>
  <c r="M18" i="12"/>
  <c r="S18" i="12" s="1"/>
  <c r="Z17" i="12"/>
  <c r="M17" i="12"/>
  <c r="S17" i="12" s="1"/>
  <c r="Z16" i="12"/>
  <c r="M16" i="12"/>
  <c r="S16" i="12" s="1"/>
  <c r="Z15" i="12"/>
  <c r="M15" i="12"/>
  <c r="S15" i="12" s="1"/>
  <c r="Z14" i="12"/>
  <c r="M14" i="12"/>
  <c r="S14" i="12" s="1"/>
  <c r="Z13" i="12"/>
  <c r="M13" i="12"/>
  <c r="S13" i="12" s="1"/>
  <c r="Z12" i="12"/>
  <c r="M12" i="12"/>
  <c r="S12" i="12" s="1"/>
  <c r="Z11" i="12"/>
  <c r="S11" i="12"/>
  <c r="Z10" i="12"/>
  <c r="S10" i="12"/>
  <c r="Z9" i="12"/>
  <c r="S9" i="12"/>
  <c r="Z8" i="12"/>
  <c r="S8" i="12"/>
  <c r="Z7" i="12"/>
  <c r="S7" i="12"/>
  <c r="Z6" i="12"/>
  <c r="S6" i="12"/>
  <c r="Z5" i="12"/>
  <c r="S5" i="12"/>
  <c r="Z4" i="12"/>
  <c r="S4" i="12"/>
  <c r="Z3" i="12"/>
  <c r="S3" i="12"/>
  <c r="Z2" i="12"/>
  <c r="Z574" i="1"/>
  <c r="M574" i="1"/>
  <c r="S574" i="1" s="1"/>
  <c r="Z573" i="1"/>
  <c r="Z572" i="1"/>
  <c r="Z571" i="1"/>
  <c r="Z570" i="1"/>
  <c r="Z569" i="1"/>
  <c r="M568" i="1"/>
  <c r="S568" i="1" s="1"/>
  <c r="Z568" i="1" s="1"/>
  <c r="Z567" i="1"/>
  <c r="M567" i="1"/>
  <c r="S567" i="1" s="1"/>
  <c r="M566" i="1"/>
  <c r="S566" i="1" s="1"/>
  <c r="Z566" i="1" s="1"/>
  <c r="M565" i="1"/>
  <c r="S565" i="1" s="1"/>
  <c r="Z564" i="1"/>
  <c r="Z563" i="1"/>
  <c r="Z562" i="1"/>
  <c r="Z560" i="1"/>
  <c r="M560" i="1"/>
  <c r="S560" i="1" s="1"/>
  <c r="Z558" i="1"/>
  <c r="Z557" i="1"/>
  <c r="M557" i="1"/>
  <c r="S557" i="1" s="1"/>
  <c r="Z556" i="1"/>
  <c r="M556" i="1"/>
  <c r="S556" i="1" s="1"/>
  <c r="Z555" i="1"/>
  <c r="Z554" i="1"/>
  <c r="M554" i="1"/>
  <c r="S554" i="1" s="1"/>
  <c r="Z553" i="1"/>
  <c r="M553" i="1"/>
  <c r="S553" i="1" s="1"/>
  <c r="Z552" i="1"/>
  <c r="Z551" i="1"/>
  <c r="M551" i="1"/>
  <c r="S551" i="1" s="1"/>
  <c r="Z550" i="1"/>
  <c r="Z549" i="1"/>
  <c r="M549" i="1"/>
  <c r="S549" i="1" s="1"/>
  <c r="J8" i="9"/>
  <c r="M548" i="1"/>
  <c r="S548" i="1" s="1"/>
  <c r="Z548" i="1" s="1"/>
  <c r="S547" i="1"/>
  <c r="Z547" i="1" s="1"/>
  <c r="M550" i="1"/>
  <c r="M547" i="1"/>
  <c r="Z546" i="1"/>
  <c r="M546" i="1"/>
  <c r="S546" i="1" s="1"/>
  <c r="Z545" i="1"/>
  <c r="J4" i="9"/>
  <c r="J2" i="9"/>
  <c r="J3" i="9"/>
  <c r="J5" i="9"/>
  <c r="J6" i="9"/>
  <c r="J9" i="9"/>
  <c r="J10" i="9"/>
  <c r="J11" i="9"/>
  <c r="J12" i="9"/>
  <c r="J13" i="9"/>
  <c r="J14" i="9"/>
  <c r="J15" i="9"/>
  <c r="J16" i="9"/>
  <c r="Z544" i="1"/>
  <c r="M544" i="1"/>
  <c r="S544" i="1" s="1"/>
  <c r="Z540" i="1"/>
  <c r="Z541" i="1"/>
  <c r="M541" i="1"/>
  <c r="S541" i="1" s="1"/>
  <c r="Z539" i="1"/>
  <c r="M539" i="1"/>
  <c r="S539" i="1" s="1"/>
  <c r="M538" i="1"/>
  <c r="S538" i="1" s="1"/>
  <c r="M534" i="1"/>
  <c r="S534" i="1" s="1"/>
  <c r="Z534" i="1" s="1"/>
  <c r="M535" i="1"/>
  <c r="S535" i="1" s="1"/>
  <c r="M536" i="1"/>
  <c r="S536" i="1" s="1"/>
  <c r="Z536" i="1" s="1"/>
  <c r="M537" i="1"/>
  <c r="S537" i="1" s="1"/>
  <c r="Z537" i="1" s="1"/>
  <c r="M533" i="1"/>
  <c r="S533" i="1" s="1"/>
  <c r="Z532" i="1"/>
  <c r="M532" i="1"/>
  <c r="S532" i="1" s="1"/>
  <c r="M531" i="1"/>
  <c r="S531" i="1" s="1"/>
  <c r="Z531" i="1" s="1"/>
  <c r="Z530" i="1"/>
  <c r="M530" i="1"/>
  <c r="M529" i="1"/>
  <c r="S529" i="1" s="1"/>
  <c r="M524" i="1"/>
  <c r="S524" i="1" s="1"/>
  <c r="M525" i="1"/>
  <c r="S525" i="1" s="1"/>
  <c r="Z525" i="1" s="1"/>
  <c r="M526" i="1"/>
  <c r="S526" i="1" s="1"/>
  <c r="Z526" i="1" s="1"/>
  <c r="M527" i="1"/>
  <c r="S527" i="1" s="1"/>
  <c r="Z527" i="1" s="1"/>
  <c r="M523" i="1"/>
  <c r="S523" i="1" s="1"/>
  <c r="Z523" i="1" s="1"/>
  <c r="Z521" i="1"/>
  <c r="Z520" i="1"/>
  <c r="M520" i="1"/>
  <c r="S520" i="1" s="1"/>
  <c r="Z516" i="1"/>
  <c r="Z513" i="1"/>
  <c r="Z512" i="1"/>
  <c r="Z511" i="1"/>
  <c r="Z509" i="1"/>
  <c r="M509" i="1"/>
  <c r="M510" i="1"/>
  <c r="M511" i="1"/>
  <c r="M512" i="1"/>
  <c r="M508" i="1"/>
  <c r="S508" i="1" s="1"/>
  <c r="Z507" i="1"/>
  <c r="M507" i="1"/>
  <c r="S507" i="1" s="1"/>
  <c r="Z506" i="1"/>
  <c r="Z505" i="1"/>
  <c r="M505" i="1"/>
  <c r="S505" i="1" s="1"/>
  <c r="M506" i="1"/>
  <c r="S506" i="1" s="1"/>
  <c r="Z504" i="1"/>
  <c r="M504" i="1"/>
  <c r="S504" i="1" s="1"/>
  <c r="Z503" i="1"/>
  <c r="M503" i="1"/>
  <c r="S503" i="1" s="1"/>
  <c r="M501" i="1"/>
  <c r="S501" i="1" s="1"/>
  <c r="M502" i="1"/>
  <c r="S502" i="1" s="1"/>
  <c r="Z499" i="1"/>
  <c r="Z500" i="1"/>
  <c r="M500" i="1"/>
  <c r="S500" i="1" s="1"/>
  <c r="M498" i="1"/>
  <c r="S498" i="1" s="1"/>
  <c r="M497" i="1"/>
  <c r="S497" i="1" s="1"/>
  <c r="Z496" i="1"/>
  <c r="M496" i="1"/>
  <c r="S496" i="1" s="1"/>
  <c r="M495" i="1"/>
  <c r="S495" i="1" s="1"/>
  <c r="M494" i="1"/>
  <c r="S494" i="1" s="1"/>
  <c r="Z492" i="1"/>
  <c r="M491" i="1"/>
  <c r="S491" i="1" s="1"/>
  <c r="M492" i="1"/>
  <c r="S492" i="1" s="1"/>
  <c r="M493" i="1"/>
  <c r="S493" i="1" s="1"/>
  <c r="Z490" i="1"/>
  <c r="M490" i="1"/>
  <c r="S490" i="1" s="1"/>
  <c r="Z477" i="1"/>
  <c r="Z476" i="1"/>
  <c r="Z489" i="1"/>
  <c r="M489" i="1"/>
  <c r="S489" i="1" s="1"/>
  <c r="Z488" i="1"/>
  <c r="M488" i="1"/>
  <c r="S488" i="1" s="1"/>
  <c r="Z487" i="1"/>
  <c r="M487" i="1"/>
  <c r="S487" i="1" s="1"/>
  <c r="Z486" i="1"/>
  <c r="M486" i="1"/>
  <c r="S486" i="1" s="1"/>
  <c r="Z485" i="1"/>
  <c r="M485" i="1"/>
  <c r="S485" i="1" s="1"/>
  <c r="Z484" i="1"/>
  <c r="M484" i="1"/>
  <c r="S484" i="1" s="1"/>
  <c r="Z483" i="1"/>
  <c r="M483" i="1"/>
  <c r="S483" i="1" s="1"/>
  <c r="Z482" i="1"/>
  <c r="M482" i="1"/>
  <c r="S482" i="1" s="1"/>
  <c r="Z481" i="1"/>
  <c r="M481" i="1"/>
  <c r="S481" i="1" s="1"/>
  <c r="Z480" i="1"/>
  <c r="M480" i="1"/>
  <c r="S480" i="1" s="1"/>
  <c r="Z479" i="1"/>
  <c r="M479" i="1"/>
  <c r="S479" i="1" s="1"/>
  <c r="Z478" i="1"/>
  <c r="M478" i="1"/>
  <c r="S478" i="1" s="1"/>
  <c r="M475" i="1"/>
  <c r="S475" i="1" s="1"/>
  <c r="Z474" i="1"/>
  <c r="M474" i="1"/>
  <c r="S474" i="1" s="1"/>
  <c r="Z473" i="1"/>
  <c r="M473" i="1"/>
  <c r="S473" i="1" s="1"/>
  <c r="Z472" i="1"/>
  <c r="M472" i="1"/>
  <c r="S472" i="1" s="1"/>
  <c r="Z469" i="1"/>
  <c r="M469" i="1"/>
  <c r="S469" i="1" s="1"/>
  <c r="Z468" i="1"/>
  <c r="M468" i="1"/>
  <c r="S468" i="1" s="1"/>
  <c r="M467" i="1"/>
  <c r="S467" i="1" s="1"/>
  <c r="Z466" i="1"/>
  <c r="M466" i="1"/>
  <c r="S466" i="1" s="1"/>
  <c r="M464" i="1"/>
  <c r="S464" i="1" s="1"/>
  <c r="M463" i="1"/>
  <c r="S463" i="1" s="1"/>
  <c r="Z462" i="1"/>
  <c r="M462" i="1"/>
  <c r="S462" i="1" s="1"/>
  <c r="Z463" i="1"/>
  <c r="M461" i="1"/>
  <c r="S461" i="1" s="1"/>
  <c r="M465" i="1"/>
  <c r="S465" i="1" s="1"/>
  <c r="Z461" i="1"/>
  <c r="Z460" i="1"/>
  <c r="M460" i="1"/>
  <c r="S460" i="1" s="1"/>
  <c r="Z459" i="1"/>
  <c r="M459" i="1"/>
  <c r="S459" i="1" s="1"/>
  <c r="Z458" i="1"/>
  <c r="M458" i="1"/>
  <c r="S458" i="1" s="1"/>
  <c r="Z457" i="1"/>
  <c r="M457" i="1"/>
  <c r="S457" i="1" s="1"/>
  <c r="Z456" i="1"/>
  <c r="M456" i="1"/>
  <c r="S456" i="1" s="1"/>
  <c r="Z455" i="1"/>
  <c r="M455" i="1"/>
  <c r="S455" i="1" s="1"/>
  <c r="Z454" i="1"/>
  <c r="M454" i="1"/>
  <c r="S454" i="1" s="1"/>
  <c r="Z453" i="1"/>
  <c r="M453" i="1"/>
  <c r="S453" i="1" s="1"/>
  <c r="Z452" i="1"/>
  <c r="M452" i="1"/>
  <c r="S452" i="1" s="1"/>
  <c r="Z451" i="1"/>
  <c r="M451" i="1"/>
  <c r="S451" i="1" s="1"/>
  <c r="M450" i="1"/>
  <c r="S450" i="1" s="1"/>
  <c r="M449" i="1"/>
  <c r="S449" i="1" s="1"/>
  <c r="Z448" i="1"/>
  <c r="M448" i="1"/>
  <c r="S448" i="1" s="1"/>
  <c r="Z447" i="1"/>
  <c r="M447" i="1"/>
  <c r="S447" i="1" s="1"/>
  <c r="Z446" i="1"/>
  <c r="M446" i="1"/>
  <c r="S446" i="1" s="1"/>
  <c r="Z445" i="1"/>
  <c r="M445" i="1"/>
  <c r="S445" i="1" s="1"/>
  <c r="Z444" i="1"/>
  <c r="M444" i="1"/>
  <c r="S444" i="1" s="1"/>
  <c r="Z442" i="1"/>
  <c r="Z441" i="1"/>
  <c r="Z443" i="1"/>
  <c r="Z435" i="1"/>
  <c r="Z436" i="1"/>
  <c r="Z437" i="1"/>
  <c r="Z438" i="1"/>
  <c r="Z439" i="1"/>
  <c r="Z440" i="1"/>
  <c r="Z434" i="1"/>
  <c r="Z432" i="1"/>
  <c r="Z431" i="1"/>
  <c r="Z430" i="1"/>
  <c r="Z429" i="1"/>
  <c r="Z428" i="1"/>
  <c r="Z427" i="1"/>
  <c r="Z426" i="1"/>
  <c r="Z425" i="1"/>
  <c r="Z424" i="1"/>
  <c r="Z423" i="1"/>
  <c r="Z422" i="1"/>
  <c r="Z421" i="1"/>
  <c r="Z420" i="1"/>
  <c r="Z419" i="1"/>
  <c r="Z418" i="1"/>
  <c r="Z417" i="1"/>
  <c r="Z416" i="1"/>
  <c r="Z415" i="1"/>
  <c r="Z414" i="1"/>
  <c r="Z413" i="1"/>
  <c r="Z412" i="1"/>
  <c r="Z411" i="1"/>
  <c r="Z410" i="1"/>
  <c r="Z409" i="1"/>
  <c r="Z408" i="1"/>
  <c r="Z407" i="1"/>
  <c r="Z406" i="1"/>
  <c r="Z405" i="1"/>
  <c r="Z404" i="1"/>
  <c r="Z403" i="1"/>
  <c r="Z402" i="1"/>
  <c r="Z401" i="1"/>
  <c r="Z400" i="1"/>
  <c r="Z399" i="1"/>
  <c r="Z398" i="1"/>
  <c r="Z397" i="1"/>
  <c r="Z396" i="1"/>
  <c r="Z395" i="1"/>
  <c r="Z394" i="1"/>
  <c r="Z393" i="1"/>
  <c r="Z392" i="1"/>
  <c r="Z391" i="1"/>
  <c r="Z390" i="1"/>
  <c r="Z389" i="1"/>
  <c r="Z388" i="1"/>
  <c r="Z387" i="1"/>
  <c r="Z386" i="1"/>
  <c r="Z385" i="1"/>
  <c r="Z384" i="1"/>
  <c r="Z383" i="1"/>
  <c r="Z382" i="1"/>
  <c r="Z381" i="1"/>
  <c r="Z380" i="1"/>
  <c r="Z379" i="1"/>
  <c r="Z378" i="1"/>
  <c r="Z377" i="1"/>
  <c r="Z376" i="1"/>
  <c r="Z375" i="1"/>
  <c r="Z374" i="1"/>
  <c r="Z373" i="1"/>
  <c r="Z372" i="1"/>
  <c r="Z371" i="1"/>
  <c r="Z370" i="1"/>
  <c r="Z369" i="1"/>
  <c r="Z368" i="1"/>
  <c r="Z367" i="1"/>
  <c r="Z366" i="1"/>
  <c r="Z365" i="1"/>
  <c r="Z364" i="1"/>
  <c r="Z363" i="1"/>
  <c r="Z362" i="1"/>
  <c r="Z361" i="1"/>
  <c r="Z360" i="1"/>
  <c r="Z359" i="1"/>
  <c r="Z358" i="1"/>
  <c r="Z357" i="1"/>
  <c r="Z356" i="1"/>
  <c r="Z355" i="1"/>
  <c r="Z354" i="1"/>
  <c r="Z353" i="1"/>
  <c r="Z352" i="1"/>
  <c r="Z351" i="1"/>
  <c r="Z350" i="1"/>
  <c r="Z349" i="1"/>
  <c r="Z348" i="1"/>
  <c r="Z347" i="1"/>
  <c r="Z346" i="1"/>
  <c r="Z345" i="1"/>
  <c r="Z344" i="1"/>
  <c r="Z343" i="1"/>
  <c r="Z342" i="1"/>
  <c r="Z341" i="1"/>
  <c r="Z340" i="1"/>
  <c r="Z339" i="1"/>
  <c r="Z338" i="1"/>
  <c r="Z337" i="1"/>
  <c r="Z336" i="1"/>
  <c r="Z335" i="1"/>
  <c r="Z334" i="1"/>
  <c r="Z333" i="1"/>
  <c r="Z332" i="1"/>
  <c r="Z331" i="1"/>
  <c r="Z330" i="1"/>
  <c r="Z329" i="1"/>
  <c r="Z328" i="1"/>
  <c r="Z327" i="1"/>
  <c r="Z326" i="1"/>
  <c r="Z325" i="1"/>
  <c r="Z324" i="1"/>
  <c r="Z323" i="1"/>
  <c r="Z322" i="1"/>
  <c r="Z321" i="1"/>
  <c r="Z320" i="1"/>
  <c r="Z319" i="1"/>
  <c r="Z318" i="1"/>
  <c r="Z317" i="1"/>
  <c r="Z316" i="1"/>
  <c r="Z315" i="1"/>
  <c r="Z314" i="1"/>
  <c r="Z313" i="1"/>
  <c r="Z312" i="1"/>
  <c r="Z311" i="1"/>
  <c r="Z310" i="1"/>
  <c r="Z309" i="1"/>
  <c r="Z308" i="1"/>
  <c r="Z307" i="1"/>
  <c r="Z306" i="1"/>
  <c r="Z305" i="1"/>
  <c r="Z304" i="1"/>
  <c r="Z303" i="1"/>
  <c r="Z302" i="1"/>
  <c r="Z301" i="1"/>
  <c r="Z300" i="1"/>
  <c r="Z299" i="1"/>
  <c r="Z298" i="1"/>
  <c r="Z297" i="1"/>
  <c r="Z296" i="1"/>
  <c r="Z295" i="1"/>
  <c r="Z294" i="1"/>
  <c r="Z293" i="1"/>
  <c r="Z292" i="1"/>
  <c r="Z291" i="1"/>
  <c r="Z290" i="1"/>
  <c r="Z289" i="1"/>
  <c r="Z288" i="1"/>
  <c r="Z287" i="1"/>
  <c r="Z286" i="1"/>
  <c r="Z285" i="1"/>
  <c r="Z284" i="1"/>
  <c r="Z283" i="1"/>
  <c r="Z282" i="1"/>
  <c r="Z281" i="1"/>
  <c r="Z280" i="1"/>
  <c r="Z279" i="1"/>
  <c r="Z278" i="1"/>
  <c r="Z276" i="1"/>
  <c r="Z275" i="1"/>
  <c r="Z274" i="1"/>
  <c r="Z273" i="1"/>
  <c r="Z272" i="1"/>
  <c r="Z271" i="1"/>
  <c r="Z270" i="1"/>
  <c r="Z269" i="1"/>
  <c r="Z268" i="1"/>
  <c r="Z267" i="1"/>
  <c r="Z266" i="1"/>
  <c r="Z265" i="1"/>
  <c r="Z264" i="1"/>
  <c r="Z263" i="1"/>
  <c r="Z262" i="1"/>
  <c r="Z261" i="1"/>
  <c r="Z260" i="1"/>
  <c r="Z259" i="1"/>
  <c r="Z258" i="1"/>
  <c r="Z257" i="1"/>
  <c r="Z256" i="1"/>
  <c r="Z255" i="1"/>
  <c r="Z254" i="1"/>
  <c r="Z253" i="1"/>
  <c r="Z252" i="1"/>
  <c r="Z251" i="1"/>
  <c r="Z250" i="1"/>
  <c r="Z249" i="1"/>
  <c r="Z248" i="1"/>
  <c r="Z247" i="1"/>
  <c r="Z246" i="1"/>
  <c r="Z245" i="1"/>
  <c r="Z244" i="1"/>
  <c r="Z243" i="1"/>
  <c r="Z242" i="1"/>
  <c r="Z241" i="1"/>
  <c r="Z240" i="1"/>
  <c r="Z239" i="1"/>
  <c r="Z238" i="1"/>
  <c r="Z237" i="1"/>
  <c r="Z236" i="1"/>
  <c r="Z235" i="1"/>
  <c r="Z233" i="1"/>
  <c r="Z232" i="1"/>
  <c r="Z231" i="1"/>
  <c r="Z230" i="1"/>
  <c r="Z229" i="1"/>
  <c r="Z228" i="1"/>
  <c r="Z227" i="1"/>
  <c r="Z226" i="1"/>
  <c r="Z225" i="1"/>
  <c r="Z224" i="1"/>
  <c r="Z223" i="1"/>
  <c r="Z222" i="1"/>
  <c r="Z221" i="1"/>
  <c r="Z220" i="1"/>
  <c r="Z219" i="1"/>
  <c r="Z218" i="1"/>
  <c r="Z217" i="1"/>
  <c r="Z216" i="1"/>
  <c r="Z215" i="1"/>
  <c r="Z214" i="1"/>
  <c r="Z213" i="1"/>
  <c r="Z212" i="1"/>
  <c r="Z211" i="1"/>
  <c r="Z210" i="1"/>
  <c r="Z209" i="1"/>
  <c r="Z208" i="1"/>
  <c r="Z207" i="1"/>
  <c r="Z206" i="1"/>
  <c r="Z204" i="1"/>
  <c r="Z203" i="1"/>
  <c r="Z202" i="1"/>
  <c r="Z201" i="1"/>
  <c r="Z200" i="1"/>
  <c r="Z199" i="1"/>
  <c r="Z198" i="1"/>
  <c r="Z197" i="1"/>
  <c r="Z196" i="1"/>
  <c r="Z195" i="1"/>
  <c r="Z194" i="1"/>
  <c r="Z193" i="1"/>
  <c r="Z192" i="1"/>
  <c r="Z191" i="1"/>
  <c r="Z190" i="1"/>
  <c r="Z189" i="1"/>
  <c r="Z187" i="1"/>
  <c r="Z186" i="1"/>
  <c r="Z185" i="1"/>
  <c r="Z184" i="1"/>
  <c r="Z183" i="1"/>
  <c r="Z182" i="1"/>
  <c r="Z181" i="1"/>
  <c r="Z180" i="1"/>
  <c r="Z179" i="1"/>
  <c r="Z178" i="1"/>
  <c r="Z177" i="1"/>
  <c r="Z176" i="1"/>
  <c r="Z175" i="1"/>
  <c r="Z174" i="1"/>
  <c r="Z173" i="1"/>
  <c r="Z172" i="1"/>
  <c r="Z171" i="1"/>
  <c r="Z170" i="1"/>
  <c r="Z169" i="1"/>
  <c r="Z168" i="1"/>
  <c r="Z167" i="1"/>
  <c r="Z166" i="1"/>
  <c r="Z165" i="1"/>
  <c r="Z164" i="1"/>
  <c r="Z163" i="1"/>
  <c r="Z162" i="1"/>
  <c r="Z161" i="1"/>
  <c r="Z160" i="1"/>
  <c r="Z159" i="1"/>
  <c r="Z158" i="1"/>
  <c r="Z157" i="1"/>
  <c r="Z156" i="1"/>
  <c r="Z155" i="1"/>
  <c r="Z154" i="1"/>
  <c r="Z153" i="1"/>
  <c r="Z152" i="1"/>
  <c r="Z151" i="1"/>
  <c r="Z150" i="1"/>
  <c r="Z149" i="1"/>
  <c r="Z148" i="1"/>
  <c r="Z147" i="1"/>
  <c r="Z146" i="1"/>
  <c r="Z145" i="1"/>
  <c r="Z144" i="1"/>
  <c r="Z143" i="1"/>
  <c r="Z142" i="1"/>
  <c r="Z141" i="1"/>
  <c r="Z140" i="1"/>
  <c r="Z139" i="1"/>
  <c r="Z138" i="1"/>
  <c r="Z137" i="1"/>
  <c r="Z136" i="1"/>
  <c r="Z135" i="1"/>
  <c r="Z134" i="1"/>
  <c r="Z133" i="1"/>
  <c r="Z132" i="1"/>
  <c r="Z131" i="1"/>
  <c r="Z130" i="1"/>
  <c r="Z129" i="1"/>
  <c r="Z128" i="1"/>
  <c r="Z127" i="1"/>
  <c r="Z126" i="1"/>
  <c r="Z125" i="1"/>
  <c r="Z124" i="1"/>
  <c r="Z123" i="1"/>
  <c r="Z122" i="1"/>
  <c r="Z121" i="1"/>
  <c r="Z120" i="1"/>
  <c r="Z119" i="1"/>
  <c r="Z118" i="1"/>
  <c r="Z117" i="1"/>
  <c r="Z116" i="1"/>
  <c r="Z115" i="1"/>
  <c r="Z114" i="1"/>
  <c r="Z113" i="1"/>
  <c r="Z112" i="1"/>
  <c r="Z111" i="1"/>
  <c r="Z110" i="1"/>
  <c r="Z109" i="1"/>
  <c r="Z108" i="1"/>
  <c r="Z107" i="1"/>
  <c r="Z106" i="1"/>
  <c r="Z105" i="1"/>
  <c r="Z104" i="1"/>
  <c r="Z103" i="1"/>
  <c r="Z102" i="1"/>
  <c r="Z101" i="1"/>
  <c r="Z100" i="1"/>
  <c r="Z99" i="1"/>
  <c r="Z98" i="1"/>
  <c r="Z97" i="1"/>
  <c r="Z96" i="1"/>
  <c r="Z95" i="1"/>
  <c r="Z94" i="1"/>
  <c r="Z92" i="1"/>
  <c r="Z91" i="1"/>
  <c r="Z90" i="1"/>
  <c r="Z89" i="1"/>
  <c r="Z88" i="1"/>
  <c r="Z87" i="1"/>
  <c r="Z86" i="1"/>
  <c r="Z85" i="1"/>
  <c r="Z84" i="1"/>
  <c r="Z83" i="1"/>
  <c r="Z82" i="1"/>
  <c r="Z80" i="1"/>
  <c r="Z79" i="1"/>
  <c r="Z77" i="1"/>
  <c r="Z76" i="1"/>
  <c r="Z75" i="1"/>
  <c r="Z74" i="1"/>
  <c r="Z73" i="1"/>
  <c r="Z72" i="1"/>
  <c r="Z71" i="1"/>
  <c r="Z70" i="1"/>
  <c r="Z69" i="1"/>
  <c r="Z68" i="1"/>
  <c r="Z67" i="1"/>
  <c r="Z66" i="1"/>
  <c r="Z65" i="1"/>
  <c r="Z64" i="1"/>
  <c r="Z63" i="1"/>
  <c r="Z62" i="1"/>
  <c r="Z61" i="1"/>
  <c r="Z60" i="1"/>
  <c r="Z59" i="1"/>
  <c r="Z57" i="1"/>
  <c r="Z56" i="1"/>
  <c r="Z55" i="1"/>
  <c r="Z54" i="1"/>
  <c r="Z53" i="1"/>
  <c r="Z52" i="1"/>
  <c r="Z51" i="1"/>
  <c r="Z50" i="1"/>
  <c r="Z49" i="1"/>
  <c r="Z48" i="1"/>
  <c r="Z47" i="1"/>
  <c r="Z46" i="1"/>
  <c r="Z45" i="1"/>
  <c r="Z44" i="1"/>
  <c r="Z43" i="1"/>
  <c r="Z42" i="1"/>
  <c r="Z41" i="1"/>
  <c r="Z40" i="1"/>
  <c r="Z39" i="1"/>
  <c r="Z36" i="1"/>
  <c r="Z35" i="1"/>
  <c r="Z34" i="1"/>
  <c r="Z33" i="1"/>
  <c r="Z32" i="1"/>
  <c r="Z31" i="1"/>
  <c r="Z26" i="1"/>
  <c r="Z23" i="1"/>
  <c r="Z22" i="1"/>
  <c r="Z20" i="1"/>
  <c r="Z19" i="1"/>
  <c r="Z18" i="1"/>
  <c r="Z17" i="1"/>
  <c r="Z16" i="1"/>
  <c r="Z15" i="1"/>
  <c r="Z14" i="1"/>
  <c r="Z13" i="1"/>
  <c r="Z12" i="1"/>
  <c r="Z11" i="1"/>
  <c r="Z10" i="1"/>
  <c r="Z9" i="1"/>
  <c r="Z8" i="1"/>
  <c r="Z7" i="1"/>
  <c r="Z6" i="1"/>
  <c r="Z5" i="1"/>
  <c r="Z4" i="1"/>
  <c r="Z3" i="1"/>
  <c r="Z2" i="1"/>
  <c r="Y420" i="8"/>
  <c r="Y421" i="8"/>
  <c r="Y422" i="8"/>
  <c r="Y423" i="8"/>
  <c r="Y424" i="8"/>
  <c r="Y425" i="8"/>
  <c r="Y426" i="8"/>
  <c r="Y427" i="8"/>
  <c r="Y428" i="8"/>
  <c r="Y429" i="8"/>
  <c r="Y430" i="8"/>
  <c r="Y432" i="8"/>
  <c r="Y431" i="8"/>
  <c r="Y408" i="8"/>
  <c r="Y409" i="8"/>
  <c r="Y410" i="8"/>
  <c r="Y411" i="8"/>
  <c r="Y412" i="8"/>
  <c r="Y413" i="8"/>
  <c r="Y414" i="8"/>
  <c r="Y415" i="8"/>
  <c r="Y416" i="8"/>
  <c r="Y417" i="8"/>
  <c r="Y418" i="8"/>
  <c r="Y419" i="8"/>
  <c r="Y393" i="8"/>
  <c r="Y394" i="8"/>
  <c r="Y395" i="8"/>
  <c r="Y396" i="8"/>
  <c r="Y397" i="8"/>
  <c r="Y398" i="8"/>
  <c r="Y399" i="8"/>
  <c r="Y400" i="8"/>
  <c r="Y401" i="8"/>
  <c r="Y402" i="8"/>
  <c r="Y403" i="8"/>
  <c r="Y404" i="8"/>
  <c r="Y405" i="8"/>
  <c r="Y406" i="8"/>
  <c r="Y407" i="8"/>
  <c r="Y383" i="8"/>
  <c r="Y384" i="8"/>
  <c r="Y385" i="8"/>
  <c r="Y386" i="8"/>
  <c r="Y387" i="8"/>
  <c r="Y388" i="8"/>
  <c r="Y389" i="8"/>
  <c r="Y390" i="8"/>
  <c r="Y391" i="8"/>
  <c r="Y392" i="8"/>
  <c r="Y378" i="8"/>
  <c r="Y375" i="8"/>
  <c r="Y376" i="8"/>
  <c r="Y377" i="8"/>
  <c r="Y379" i="8"/>
  <c r="Y380" i="8"/>
  <c r="Y381" i="8"/>
  <c r="Y382" i="8"/>
  <c r="Y373" i="8"/>
  <c r="Y371" i="8"/>
  <c r="Y370" i="8"/>
  <c r="Y368" i="8"/>
  <c r="Y369" i="8"/>
  <c r="Y372" i="8"/>
  <c r="Y365" i="8"/>
  <c r="Y364" i="8"/>
  <c r="Y366" i="8"/>
  <c r="Y367" i="8"/>
  <c r="Y363" i="8"/>
  <c r="Y361" i="8"/>
  <c r="Y359" i="8"/>
  <c r="Y360" i="8"/>
  <c r="Y358" i="8"/>
  <c r="Y362" i="8"/>
  <c r="Y355" i="8"/>
  <c r="Y354" i="8"/>
  <c r="Y357" i="8"/>
  <c r="Y356" i="8"/>
  <c r="Y343" i="8"/>
  <c r="Y341" i="8"/>
  <c r="Y342" i="8"/>
  <c r="Y344" i="8"/>
  <c r="Y345" i="8"/>
  <c r="Y346" i="8"/>
  <c r="Y347" i="8"/>
  <c r="Y348" i="8"/>
  <c r="Y349" i="8"/>
  <c r="Y350" i="8"/>
  <c r="Y351" i="8"/>
  <c r="Y352" i="8"/>
  <c r="Y353" i="8"/>
  <c r="Y333" i="8"/>
  <c r="Y331" i="8"/>
  <c r="Y332" i="8"/>
  <c r="Y334" i="8"/>
  <c r="Y335" i="8"/>
  <c r="Y336" i="8"/>
  <c r="Y337" i="8"/>
  <c r="Y338" i="8"/>
  <c r="Y339" i="8"/>
  <c r="Y340" i="8"/>
  <c r="Y328" i="8"/>
  <c r="Y326" i="8"/>
  <c r="Y327" i="8"/>
  <c r="Y329" i="8"/>
  <c r="Y330" i="8"/>
  <c r="Y322" i="8"/>
  <c r="Y320" i="8"/>
  <c r="Y321" i="8"/>
  <c r="Y323" i="8"/>
  <c r="Y324" i="8"/>
  <c r="Y325" i="8"/>
  <c r="Y315" i="8"/>
  <c r="Y311" i="8"/>
  <c r="Y312" i="8"/>
  <c r="Y313" i="8"/>
  <c r="Y314" i="8"/>
  <c r="Y310" i="8"/>
  <c r="Y308" i="8"/>
  <c r="Y309" i="8"/>
  <c r="Y300" i="8"/>
  <c r="Y301" i="8"/>
  <c r="Y299" i="8"/>
  <c r="Y298" i="8"/>
  <c r="Y297" i="8"/>
  <c r="Y296" i="8"/>
  <c r="Y295" i="8"/>
  <c r="Y294" i="8"/>
  <c r="Y292" i="8"/>
  <c r="Y291" i="8"/>
  <c r="Y289" i="8"/>
  <c r="Y288" i="8"/>
  <c r="Y286" i="8"/>
  <c r="Y287" i="8"/>
  <c r="Y290" i="8"/>
  <c r="Y293" i="8"/>
  <c r="Y279" i="8"/>
  <c r="Y280" i="8"/>
  <c r="Y281" i="8"/>
  <c r="Y282" i="8"/>
  <c r="Y283" i="8"/>
  <c r="Y284" i="8"/>
  <c r="Y285" i="8"/>
  <c r="Y278" i="8"/>
  <c r="Y271" i="8"/>
  <c r="Y272" i="8"/>
  <c r="Y273" i="8"/>
  <c r="Y274" i="8"/>
  <c r="Y275" i="8"/>
  <c r="Y270" i="8"/>
  <c r="Y268" i="8"/>
  <c r="Y267" i="8"/>
  <c r="Y266" i="8"/>
  <c r="Y269" i="8"/>
  <c r="Y276" i="8"/>
  <c r="Y265" i="8"/>
  <c r="Y264" i="8"/>
  <c r="Y262" i="8"/>
  <c r="Y258" i="8"/>
  <c r="Y257" i="8"/>
  <c r="Y259" i="8"/>
  <c r="Y260" i="8"/>
  <c r="Y261" i="8"/>
  <c r="Y263" i="8"/>
  <c r="Y252" i="8"/>
  <c r="Y253" i="8"/>
  <c r="Y254" i="8"/>
  <c r="Y255" i="8"/>
  <c r="Y256" i="8"/>
  <c r="Y251" i="8"/>
  <c r="Y250" i="8"/>
  <c r="Y247" i="8"/>
  <c r="Y248" i="8"/>
  <c r="Y249" i="8"/>
  <c r="Y246" i="8"/>
  <c r="Y245" i="8"/>
  <c r="Y244" i="8"/>
  <c r="Y243" i="8"/>
  <c r="Y242" i="8"/>
  <c r="Y241" i="8"/>
  <c r="M443" i="1"/>
  <c r="S443" i="1" s="1"/>
  <c r="M442" i="1"/>
  <c r="S442" i="1" s="1"/>
  <c r="M433" i="1"/>
  <c r="M434" i="1"/>
  <c r="S434" i="1" s="1"/>
  <c r="M435" i="1"/>
  <c r="S435" i="1" s="1"/>
  <c r="M436" i="1"/>
  <c r="S436" i="1" s="1"/>
  <c r="M437" i="1"/>
  <c r="M438" i="1"/>
  <c r="S438" i="1" s="1"/>
  <c r="M439" i="1"/>
  <c r="S439" i="1" s="1"/>
  <c r="M440" i="1"/>
  <c r="S440" i="1" s="1"/>
  <c r="M441" i="1"/>
  <c r="S441" i="1" s="1"/>
  <c r="S437" i="1"/>
  <c r="S433" i="1"/>
  <c r="Y307" i="8"/>
  <c r="Y303" i="8"/>
  <c r="Y304" i="8"/>
  <c r="Y305" i="8"/>
  <c r="Y306" i="8"/>
  <c r="Y302" i="8"/>
  <c r="Y319" i="8"/>
  <c r="Y317" i="8"/>
  <c r="Y318" i="8"/>
  <c r="Y316" i="8"/>
  <c r="Y81" i="8"/>
  <c r="Y79" i="8"/>
  <c r="Y78" i="8"/>
  <c r="Y77" i="8"/>
  <c r="Y76" i="8"/>
  <c r="Y75" i="8"/>
  <c r="Y74" i="8"/>
  <c r="Y71" i="8"/>
  <c r="Y72" i="8"/>
  <c r="Y73" i="8"/>
  <c r="Y80" i="8"/>
  <c r="Y70" i="8"/>
  <c r="Y68" i="8"/>
  <c r="Y67" i="8"/>
  <c r="Y66" i="8"/>
  <c r="Y65" i="8"/>
  <c r="Y64" i="8"/>
  <c r="Y69" i="8"/>
  <c r="Y63" i="8"/>
  <c r="Y62" i="8"/>
  <c r="Y61" i="8"/>
  <c r="Y60" i="8"/>
  <c r="Y56" i="8"/>
  <c r="Y55" i="8"/>
  <c r="Y53" i="8"/>
  <c r="Y52" i="8"/>
  <c r="Y54" i="8"/>
  <c r="Y57" i="8"/>
  <c r="Y59" i="8"/>
  <c r="Y48" i="8"/>
  <c r="Y47" i="8"/>
  <c r="Y46" i="8"/>
  <c r="Y45" i="8"/>
  <c r="Y44" i="8"/>
  <c r="Y43" i="8"/>
  <c r="Y42" i="8"/>
  <c r="Y41" i="8"/>
  <c r="Y40" i="8"/>
  <c r="Y49" i="8"/>
  <c r="Y50" i="8"/>
  <c r="Y51" i="8"/>
  <c r="Y237" i="8"/>
  <c r="Y236" i="8"/>
  <c r="Y231" i="8"/>
  <c r="Y232" i="8"/>
  <c r="Y233" i="8"/>
  <c r="Y235" i="8"/>
  <c r="Y39" i="8"/>
  <c r="Y35" i="8"/>
  <c r="Y33" i="8"/>
  <c r="Y34" i="8"/>
  <c r="Y36" i="8"/>
  <c r="Y223" i="8"/>
  <c r="Y224" i="8"/>
  <c r="Y225" i="8"/>
  <c r="Y226" i="8"/>
  <c r="Y227" i="8"/>
  <c r="Y228" i="8"/>
  <c r="Y229" i="8"/>
  <c r="Y230" i="8"/>
  <c r="Y189" i="8"/>
  <c r="Y187" i="8"/>
  <c r="Y181" i="8"/>
  <c r="Y182" i="8"/>
  <c r="Y183" i="8"/>
  <c r="Y184" i="8"/>
  <c r="Y185" i="8"/>
  <c r="Y186" i="8"/>
  <c r="Y97" i="8"/>
  <c r="Y98" i="8"/>
  <c r="Y176" i="8"/>
  <c r="Y122" i="8"/>
  <c r="Y123" i="8"/>
  <c r="Y124" i="8"/>
  <c r="Y125" i="8"/>
  <c r="Y126" i="8"/>
  <c r="Y127" i="8"/>
  <c r="Y128" i="8"/>
  <c r="Y129" i="8"/>
  <c r="Y130" i="8"/>
  <c r="Y131" i="8"/>
  <c r="Y132" i="8"/>
  <c r="Y133" i="8"/>
  <c r="Y134" i="8"/>
  <c r="Y135" i="8"/>
  <c r="Y136" i="8"/>
  <c r="Y137" i="8"/>
  <c r="Y138" i="8"/>
  <c r="Y139" i="8"/>
  <c r="Y140" i="8"/>
  <c r="Y141" i="8"/>
  <c r="Y142" i="8"/>
  <c r="Y143" i="8"/>
  <c r="Y144" i="8"/>
  <c r="Y145" i="8"/>
  <c r="Y146" i="8"/>
  <c r="Y147" i="8"/>
  <c r="Y148" i="8"/>
  <c r="Y149" i="8"/>
  <c r="Y150" i="8"/>
  <c r="Y151" i="8"/>
  <c r="Y152" i="8"/>
  <c r="Y153" i="8"/>
  <c r="Y154" i="8"/>
  <c r="Y155" i="8"/>
  <c r="Y156" i="8"/>
  <c r="Y157" i="8"/>
  <c r="Y158" i="8"/>
  <c r="Y159" i="8"/>
  <c r="Y160" i="8"/>
  <c r="Y161" i="8"/>
  <c r="Y162" i="8"/>
  <c r="Y163" i="8"/>
  <c r="Y164" i="8"/>
  <c r="Y165" i="8"/>
  <c r="Y166" i="8"/>
  <c r="Y167" i="8"/>
  <c r="Y168" i="8"/>
  <c r="Y169" i="8"/>
  <c r="Y170" i="8"/>
  <c r="Y171" i="8"/>
  <c r="Y172" i="8"/>
  <c r="Y173" i="8"/>
  <c r="Y174" i="8"/>
  <c r="Y175" i="8"/>
  <c r="Y177" i="8"/>
  <c r="Y178" i="8"/>
  <c r="Y179" i="8"/>
  <c r="Y180" i="8"/>
  <c r="Y205" i="8"/>
  <c r="Y191" i="8"/>
  <c r="Y192" i="8"/>
  <c r="Y193" i="8"/>
  <c r="Y194" i="8"/>
  <c r="Y195" i="8"/>
  <c r="Y196" i="8"/>
  <c r="Y197" i="8"/>
  <c r="Y198" i="8"/>
  <c r="Y199" i="8"/>
  <c r="Y200" i="8"/>
  <c r="Y201" i="8"/>
  <c r="Y202" i="8"/>
  <c r="Y203" i="8"/>
  <c r="Y204" i="8"/>
  <c r="Y206" i="8"/>
  <c r="Y207" i="8"/>
  <c r="Y208" i="8"/>
  <c r="Y209" i="8"/>
  <c r="Y210" i="8"/>
  <c r="Y211" i="8"/>
  <c r="Y212" i="8"/>
  <c r="Y213" i="8"/>
  <c r="Y214" i="8"/>
  <c r="Y215" i="8"/>
  <c r="Y216" i="8"/>
  <c r="Y217" i="8"/>
  <c r="Y218" i="8"/>
  <c r="Y219" i="8"/>
  <c r="Y220" i="8"/>
  <c r="Y221" i="8"/>
  <c r="Y222" i="8"/>
  <c r="Y190" i="8"/>
  <c r="Y238" i="8"/>
  <c r="Y240" i="8"/>
  <c r="Y239" i="8"/>
  <c r="Y118" i="8"/>
  <c r="Y117" i="8"/>
  <c r="Y112" i="8"/>
  <c r="Y109" i="8"/>
  <c r="Y110" i="8"/>
  <c r="Y111" i="8"/>
  <c r="Y113" i="8"/>
  <c r="Y114" i="8"/>
  <c r="Y115" i="8"/>
  <c r="Y116" i="8"/>
  <c r="Y119" i="8"/>
  <c r="Y120" i="8"/>
  <c r="Y121" i="8"/>
  <c r="Y105" i="8"/>
  <c r="Y106" i="8"/>
  <c r="Y107" i="8"/>
  <c r="Y108" i="8"/>
  <c r="Y99" i="8"/>
  <c r="Y100" i="8"/>
  <c r="Y101" i="8"/>
  <c r="Y102" i="8"/>
  <c r="Y103" i="8"/>
  <c r="Y104" i="8"/>
  <c r="Y86" i="8"/>
  <c r="Y87" i="8"/>
  <c r="Y85" i="8"/>
  <c r="Y88" i="8"/>
  <c r="Y89" i="8"/>
  <c r="Y90" i="8"/>
  <c r="Y91" i="8"/>
  <c r="Y92" i="8"/>
  <c r="Y93" i="8"/>
  <c r="Y95" i="8"/>
  <c r="Y96" i="8"/>
  <c r="Y94" i="8"/>
  <c r="Y32" i="8"/>
  <c r="Y31" i="8"/>
  <c r="Y26" i="8"/>
  <c r="Y24" i="8"/>
  <c r="Y23" i="8"/>
  <c r="Y83" i="8"/>
  <c r="Y84" i="8"/>
  <c r="Y82" i="8"/>
  <c r="Y374" i="8"/>
  <c r="Y22" i="8"/>
  <c r="Y21" i="8"/>
  <c r="Y19" i="8"/>
  <c r="Y20" i="8"/>
  <c r="Y18" i="8"/>
  <c r="Y17" i="8"/>
  <c r="Y16" i="8"/>
  <c r="Y15" i="8"/>
  <c r="Y14" i="8"/>
  <c r="Y13" i="8"/>
  <c r="Y12" i="8"/>
  <c r="Y11" i="8"/>
  <c r="Y10" i="8"/>
  <c r="Y9" i="8"/>
  <c r="Y8" i="8"/>
  <c r="Y7" i="8"/>
  <c r="Y6" i="8"/>
  <c r="Y5" i="8"/>
  <c r="Y4" i="8"/>
  <c r="Y3" i="8"/>
  <c r="Y2" i="8"/>
  <c r="L433" i="8"/>
  <c r="R433" i="8" s="1"/>
  <c r="L432" i="8"/>
  <c r="R432" i="8" s="1"/>
  <c r="L431" i="8"/>
  <c r="R431" i="8" s="1"/>
  <c r="L430" i="8"/>
  <c r="R430" i="8" s="1"/>
  <c r="L429" i="8"/>
  <c r="R429" i="8" s="1"/>
  <c r="L428" i="8"/>
  <c r="R428" i="8" s="1"/>
  <c r="L427" i="8"/>
  <c r="R427" i="8" s="1"/>
  <c r="L426" i="8"/>
  <c r="R426" i="8" s="1"/>
  <c r="L425" i="8"/>
  <c r="R425" i="8" s="1"/>
  <c r="L424" i="8"/>
  <c r="R424" i="8" s="1"/>
  <c r="L423" i="8"/>
  <c r="R423" i="8" s="1"/>
  <c r="L422" i="8"/>
  <c r="L421" i="8"/>
  <c r="R421" i="8" s="1"/>
  <c r="L420" i="8"/>
  <c r="R420" i="8" s="1"/>
  <c r="L419" i="8"/>
  <c r="R419" i="8" s="1"/>
  <c r="L418" i="8"/>
  <c r="R418" i="8" s="1"/>
  <c r="L417" i="8"/>
  <c r="R417" i="8" s="1"/>
  <c r="L416" i="8"/>
  <c r="R416" i="8" s="1"/>
  <c r="L415" i="8"/>
  <c r="R415" i="8" s="1"/>
  <c r="L412" i="8"/>
  <c r="R412" i="8" s="1"/>
  <c r="L383" i="8"/>
  <c r="R383" i="8" s="1"/>
  <c r="L382" i="8"/>
  <c r="R382" i="8" s="1"/>
  <c r="L381" i="8"/>
  <c r="R381" i="8" s="1"/>
  <c r="L380" i="8"/>
  <c r="R380" i="8" s="1"/>
  <c r="L379" i="8"/>
  <c r="R379" i="8" s="1"/>
  <c r="L378" i="8"/>
  <c r="R378" i="8" s="1"/>
  <c r="L377" i="8"/>
  <c r="R377" i="8" s="1"/>
  <c r="L376" i="8"/>
  <c r="R376" i="8" s="1"/>
  <c r="L375" i="8"/>
  <c r="R375" i="8" s="1"/>
  <c r="L374" i="8"/>
  <c r="R374" i="8" s="1"/>
  <c r="L373" i="8"/>
  <c r="R373" i="8" s="1"/>
  <c r="L372" i="8"/>
  <c r="R372" i="8" s="1"/>
  <c r="L371" i="8"/>
  <c r="R371" i="8" s="1"/>
  <c r="L370" i="8"/>
  <c r="R370" i="8" s="1"/>
  <c r="L369" i="8"/>
  <c r="R369" i="8" s="1"/>
  <c r="L368" i="8"/>
  <c r="R368" i="8" s="1"/>
  <c r="L367" i="8"/>
  <c r="R367" i="8" s="1"/>
  <c r="L366" i="8"/>
  <c r="R366" i="8" s="1"/>
  <c r="L365" i="8"/>
  <c r="R365" i="8" s="1"/>
  <c r="L364" i="8"/>
  <c r="R364" i="8" s="1"/>
  <c r="L363" i="8"/>
  <c r="R363" i="8" s="1"/>
  <c r="L362" i="8"/>
  <c r="R362" i="8" s="1"/>
  <c r="L361" i="8"/>
  <c r="R361" i="8" s="1"/>
  <c r="L360" i="8"/>
  <c r="R360" i="8" s="1"/>
  <c r="L359" i="8"/>
  <c r="R359" i="8" s="1"/>
  <c r="L358" i="8"/>
  <c r="R358" i="8" s="1"/>
  <c r="L357" i="8"/>
  <c r="R357" i="8" s="1"/>
  <c r="L356" i="8"/>
  <c r="R356" i="8" s="1"/>
  <c r="L355" i="8"/>
  <c r="R355" i="8" s="1"/>
  <c r="L354" i="8"/>
  <c r="R354" i="8" s="1"/>
  <c r="L353" i="8"/>
  <c r="R353" i="8" s="1"/>
  <c r="L352" i="8"/>
  <c r="R352" i="8" s="1"/>
  <c r="L351" i="8"/>
  <c r="R351" i="8" s="1"/>
  <c r="L350" i="8"/>
  <c r="R350" i="8" s="1"/>
  <c r="L349" i="8"/>
  <c r="R349" i="8" s="1"/>
  <c r="L348" i="8"/>
  <c r="R348" i="8" s="1"/>
  <c r="L347" i="8"/>
  <c r="R347" i="8" s="1"/>
  <c r="L346" i="8"/>
  <c r="R346" i="8" s="1"/>
  <c r="L345" i="8"/>
  <c r="R345" i="8" s="1"/>
  <c r="L344" i="8"/>
  <c r="R344" i="8" s="1"/>
  <c r="L343" i="8"/>
  <c r="R343" i="8" s="1"/>
  <c r="L342" i="8"/>
  <c r="R342" i="8" s="1"/>
  <c r="L341" i="8"/>
  <c r="R341" i="8" s="1"/>
  <c r="L340" i="8"/>
  <c r="R340" i="8" s="1"/>
  <c r="L339" i="8"/>
  <c r="R339" i="8" s="1"/>
  <c r="L338" i="8"/>
  <c r="R338" i="8" s="1"/>
  <c r="L337" i="8"/>
  <c r="R337" i="8" s="1"/>
  <c r="L336" i="8"/>
  <c r="R336" i="8" s="1"/>
  <c r="L335" i="8"/>
  <c r="R335" i="8" s="1"/>
  <c r="L334" i="8"/>
  <c r="R334" i="8" s="1"/>
  <c r="L333" i="8"/>
  <c r="R333" i="8" s="1"/>
  <c r="L332" i="8"/>
  <c r="R332" i="8" s="1"/>
  <c r="L331" i="8"/>
  <c r="R331" i="8" s="1"/>
  <c r="L330" i="8"/>
  <c r="R330" i="8" s="1"/>
  <c r="L329" i="8"/>
  <c r="R329" i="8" s="1"/>
  <c r="L328" i="8"/>
  <c r="R328" i="8" s="1"/>
  <c r="L327" i="8"/>
  <c r="R327" i="8" s="1"/>
  <c r="L326" i="8"/>
  <c r="R326" i="8" s="1"/>
  <c r="L325" i="8"/>
  <c r="R325" i="8" s="1"/>
  <c r="L324" i="8"/>
  <c r="R324" i="8" s="1"/>
  <c r="L323" i="8"/>
  <c r="R323" i="8" s="1"/>
  <c r="L322" i="8"/>
  <c r="R322" i="8" s="1"/>
  <c r="L321" i="8"/>
  <c r="R321" i="8" s="1"/>
  <c r="L320" i="8"/>
  <c r="R320" i="8" s="1"/>
  <c r="L318" i="8"/>
  <c r="R318" i="8" s="1"/>
  <c r="L317" i="8"/>
  <c r="R317" i="8" s="1"/>
  <c r="L316" i="8"/>
  <c r="R316" i="8" s="1"/>
  <c r="L315" i="8"/>
  <c r="R315" i="8" s="1"/>
  <c r="L314" i="8"/>
  <c r="R314" i="8" s="1"/>
  <c r="L313" i="8"/>
  <c r="R313" i="8" s="1"/>
  <c r="L312" i="8"/>
  <c r="R312" i="8" s="1"/>
  <c r="L311" i="8"/>
  <c r="R311" i="8" s="1"/>
  <c r="L310" i="8"/>
  <c r="R310" i="8" s="1"/>
  <c r="L309" i="8"/>
  <c r="R309" i="8" s="1"/>
  <c r="L308" i="8"/>
  <c r="R308" i="8" s="1"/>
  <c r="L307" i="8"/>
  <c r="R307" i="8" s="1"/>
  <c r="L306" i="8"/>
  <c r="R306" i="8" s="1"/>
  <c r="L305" i="8"/>
  <c r="R305" i="8" s="1"/>
  <c r="L304" i="8"/>
  <c r="R304" i="8" s="1"/>
  <c r="L303" i="8"/>
  <c r="R303" i="8" s="1"/>
  <c r="L302" i="8"/>
  <c r="R302" i="8" s="1"/>
  <c r="L301" i="8"/>
  <c r="R301" i="8" s="1"/>
  <c r="L300" i="8"/>
  <c r="R300" i="8" s="1"/>
  <c r="L299" i="8"/>
  <c r="R299" i="8" s="1"/>
  <c r="L298" i="8"/>
  <c r="R298" i="8" s="1"/>
  <c r="L297" i="8"/>
  <c r="R297" i="8" s="1"/>
  <c r="L296" i="8"/>
  <c r="R296" i="8" s="1"/>
  <c r="L295" i="8"/>
  <c r="R295" i="8" s="1"/>
  <c r="L294" i="8"/>
  <c r="R294" i="8" s="1"/>
  <c r="L293" i="8"/>
  <c r="R293" i="8" s="1"/>
  <c r="L292" i="8"/>
  <c r="R292" i="8" s="1"/>
  <c r="L291" i="8"/>
  <c r="R291" i="8" s="1"/>
  <c r="L290" i="8"/>
  <c r="R290" i="8" s="1"/>
  <c r="L289" i="8"/>
  <c r="R289" i="8" s="1"/>
  <c r="L288" i="8"/>
  <c r="R288" i="8" s="1"/>
  <c r="L287" i="8"/>
  <c r="R287" i="8" s="1"/>
  <c r="L286" i="8"/>
  <c r="R286" i="8" s="1"/>
  <c r="L285" i="8"/>
  <c r="R285" i="8" s="1"/>
  <c r="L284" i="8"/>
  <c r="R284" i="8" s="1"/>
  <c r="L283" i="8"/>
  <c r="R283" i="8" s="1"/>
  <c r="L282" i="8"/>
  <c r="R282" i="8" s="1"/>
  <c r="L281" i="8"/>
  <c r="R281" i="8" s="1"/>
  <c r="L280" i="8"/>
  <c r="R280" i="8" s="1"/>
  <c r="L279" i="8"/>
  <c r="R279" i="8" s="1"/>
  <c r="L278" i="8"/>
  <c r="R278" i="8" s="1"/>
  <c r="L277" i="8"/>
  <c r="R277" i="8" s="1"/>
  <c r="L276" i="8"/>
  <c r="R276" i="8" s="1"/>
  <c r="L275" i="8"/>
  <c r="R275" i="8" s="1"/>
  <c r="L274" i="8"/>
  <c r="R274" i="8" s="1"/>
  <c r="L273" i="8"/>
  <c r="R273" i="8" s="1"/>
  <c r="L272" i="8"/>
  <c r="R272" i="8" s="1"/>
  <c r="L271" i="8"/>
  <c r="R271" i="8" s="1"/>
  <c r="L270" i="8"/>
  <c r="R270" i="8" s="1"/>
  <c r="L269" i="8"/>
  <c r="R269" i="8" s="1"/>
  <c r="L268" i="8"/>
  <c r="R268" i="8" s="1"/>
  <c r="L267" i="8"/>
  <c r="R267" i="8" s="1"/>
  <c r="L266" i="8"/>
  <c r="R266" i="8" s="1"/>
  <c r="L265" i="8"/>
  <c r="R265" i="8" s="1"/>
  <c r="L264" i="8"/>
  <c r="R264" i="8" s="1"/>
  <c r="L263" i="8"/>
  <c r="R263" i="8" s="1"/>
  <c r="L262" i="8"/>
  <c r="R262" i="8" s="1"/>
  <c r="L261" i="8"/>
  <c r="R261" i="8" s="1"/>
  <c r="L260" i="8"/>
  <c r="R260" i="8" s="1"/>
  <c r="L259" i="8"/>
  <c r="R259" i="8" s="1"/>
  <c r="L258" i="8"/>
  <c r="R258" i="8" s="1"/>
  <c r="L257" i="8"/>
  <c r="R257" i="8" s="1"/>
  <c r="L256" i="8"/>
  <c r="R256" i="8" s="1"/>
  <c r="L255" i="8"/>
  <c r="R255" i="8" s="1"/>
  <c r="L254" i="8"/>
  <c r="R254" i="8" s="1"/>
  <c r="L253" i="8"/>
  <c r="R253" i="8" s="1"/>
  <c r="L252" i="8"/>
  <c r="R252" i="8" s="1"/>
  <c r="L251" i="8"/>
  <c r="R251" i="8" s="1"/>
  <c r="L250" i="8"/>
  <c r="R250" i="8" s="1"/>
  <c r="L249" i="8"/>
  <c r="R249" i="8" s="1"/>
  <c r="L248" i="8"/>
  <c r="R248" i="8" s="1"/>
  <c r="L247" i="8"/>
  <c r="R247" i="8" s="1"/>
  <c r="L246" i="8"/>
  <c r="R246" i="8" s="1"/>
  <c r="L245" i="8"/>
  <c r="R245" i="8" s="1"/>
  <c r="L244" i="8"/>
  <c r="R244" i="8" s="1"/>
  <c r="L243" i="8"/>
  <c r="R243" i="8" s="1"/>
  <c r="L242" i="8"/>
  <c r="R242" i="8" s="1"/>
  <c r="L241" i="8"/>
  <c r="R241" i="8" s="1"/>
  <c r="L240" i="8"/>
  <c r="R240" i="8" s="1"/>
  <c r="L239" i="8"/>
  <c r="R239" i="8" s="1"/>
  <c r="L238" i="8"/>
  <c r="R238" i="8" s="1"/>
  <c r="L237" i="8"/>
  <c r="R237" i="8" s="1"/>
  <c r="L236" i="8"/>
  <c r="R236" i="8" s="1"/>
  <c r="L235" i="8"/>
  <c r="R235" i="8" s="1"/>
  <c r="L234" i="8"/>
  <c r="R234" i="8" s="1"/>
  <c r="L233" i="8"/>
  <c r="R233" i="8" s="1"/>
  <c r="L232" i="8"/>
  <c r="R232" i="8" s="1"/>
  <c r="L231" i="8"/>
  <c r="R231" i="8" s="1"/>
  <c r="L230" i="8"/>
  <c r="R230" i="8" s="1"/>
  <c r="L229" i="8"/>
  <c r="R229" i="8" s="1"/>
  <c r="L228" i="8"/>
  <c r="R228" i="8" s="1"/>
  <c r="L227" i="8"/>
  <c r="R227" i="8" s="1"/>
  <c r="L226" i="8"/>
  <c r="R226" i="8" s="1"/>
  <c r="L225" i="8"/>
  <c r="R225" i="8" s="1"/>
  <c r="L224" i="8"/>
  <c r="R224" i="8" s="1"/>
  <c r="L223" i="8"/>
  <c r="R223" i="8" s="1"/>
  <c r="L222" i="8"/>
  <c r="R222" i="8" s="1"/>
  <c r="L221" i="8"/>
  <c r="R221" i="8" s="1"/>
  <c r="L220" i="8"/>
  <c r="R220" i="8" s="1"/>
  <c r="L219" i="8"/>
  <c r="R219" i="8" s="1"/>
  <c r="L218" i="8"/>
  <c r="R218" i="8" s="1"/>
  <c r="L217" i="8"/>
  <c r="R217" i="8" s="1"/>
  <c r="L216" i="8"/>
  <c r="R216" i="8" s="1"/>
  <c r="L215" i="8"/>
  <c r="R215" i="8" s="1"/>
  <c r="L214" i="8"/>
  <c r="R214" i="8" s="1"/>
  <c r="L213" i="8"/>
  <c r="R213" i="8" s="1"/>
  <c r="L212" i="8"/>
  <c r="R212" i="8" s="1"/>
  <c r="L211" i="8"/>
  <c r="R211" i="8" s="1"/>
  <c r="L210" i="8"/>
  <c r="R210" i="8" s="1"/>
  <c r="L209" i="8"/>
  <c r="R209" i="8" s="1"/>
  <c r="L208" i="8"/>
  <c r="R208" i="8" s="1"/>
  <c r="L207" i="8"/>
  <c r="R207" i="8" s="1"/>
  <c r="L206" i="8"/>
  <c r="R206" i="8" s="1"/>
  <c r="L205" i="8"/>
  <c r="R205" i="8" s="1"/>
  <c r="L204" i="8"/>
  <c r="R204" i="8" s="1"/>
  <c r="L203" i="8"/>
  <c r="R203" i="8" s="1"/>
  <c r="L202" i="8"/>
  <c r="R202" i="8" s="1"/>
  <c r="L201" i="8"/>
  <c r="R201" i="8" s="1"/>
  <c r="L200" i="8"/>
  <c r="R200" i="8" s="1"/>
  <c r="L199" i="8"/>
  <c r="R199" i="8" s="1"/>
  <c r="L198" i="8"/>
  <c r="R198" i="8" s="1"/>
  <c r="L197" i="8"/>
  <c r="R197" i="8" s="1"/>
  <c r="L196" i="8"/>
  <c r="R196" i="8" s="1"/>
  <c r="L195" i="8"/>
  <c r="R195" i="8" s="1"/>
  <c r="L194" i="8"/>
  <c r="R194" i="8" s="1"/>
  <c r="L193" i="8"/>
  <c r="R193" i="8" s="1"/>
  <c r="L192" i="8"/>
  <c r="R192" i="8" s="1"/>
  <c r="L191" i="8"/>
  <c r="R191" i="8" s="1"/>
  <c r="L190" i="8"/>
  <c r="R190" i="8" s="1"/>
  <c r="L189" i="8"/>
  <c r="R189" i="8" s="1"/>
  <c r="L188" i="8"/>
  <c r="R188" i="8" s="1"/>
  <c r="L187" i="8"/>
  <c r="R187" i="8" s="1"/>
  <c r="L186" i="8"/>
  <c r="R186" i="8" s="1"/>
  <c r="L185" i="8"/>
  <c r="R185" i="8" s="1"/>
  <c r="L184" i="8"/>
  <c r="R184" i="8" s="1"/>
  <c r="L183" i="8"/>
  <c r="R183" i="8" s="1"/>
  <c r="L182" i="8"/>
  <c r="R182" i="8" s="1"/>
  <c r="L181" i="8"/>
  <c r="R181" i="8" s="1"/>
  <c r="L180" i="8"/>
  <c r="R180" i="8" s="1"/>
  <c r="L179" i="8"/>
  <c r="R179" i="8" s="1"/>
  <c r="L178" i="8"/>
  <c r="R178" i="8" s="1"/>
  <c r="L177" i="8"/>
  <c r="R177" i="8" s="1"/>
  <c r="L176" i="8"/>
  <c r="R176" i="8" s="1"/>
  <c r="L175" i="8"/>
  <c r="R175" i="8" s="1"/>
  <c r="L174" i="8"/>
  <c r="R174" i="8" s="1"/>
  <c r="L173" i="8"/>
  <c r="R173" i="8" s="1"/>
  <c r="L172" i="8"/>
  <c r="R172" i="8" s="1"/>
  <c r="L171" i="8"/>
  <c r="R171" i="8" s="1"/>
  <c r="L170" i="8"/>
  <c r="R170" i="8" s="1"/>
  <c r="L169" i="8"/>
  <c r="R169" i="8" s="1"/>
  <c r="L168" i="8"/>
  <c r="R168" i="8" s="1"/>
  <c r="L167" i="8"/>
  <c r="R167" i="8" s="1"/>
  <c r="L166" i="8"/>
  <c r="R166" i="8" s="1"/>
  <c r="L165" i="8"/>
  <c r="R165" i="8" s="1"/>
  <c r="L164" i="8"/>
  <c r="R164" i="8" s="1"/>
  <c r="L163" i="8"/>
  <c r="R163" i="8" s="1"/>
  <c r="L162" i="8"/>
  <c r="R162" i="8" s="1"/>
  <c r="L161" i="8"/>
  <c r="R161" i="8" s="1"/>
  <c r="L160" i="8"/>
  <c r="R160" i="8" s="1"/>
  <c r="L159" i="8"/>
  <c r="R159" i="8" s="1"/>
  <c r="L158" i="8"/>
  <c r="R158" i="8" s="1"/>
  <c r="L157" i="8"/>
  <c r="R157" i="8" s="1"/>
  <c r="L156" i="8"/>
  <c r="R156" i="8" s="1"/>
  <c r="L155" i="8"/>
  <c r="R155" i="8" s="1"/>
  <c r="L154" i="8"/>
  <c r="R154" i="8" s="1"/>
  <c r="L153" i="8"/>
  <c r="R153" i="8" s="1"/>
  <c r="L152" i="8"/>
  <c r="R152" i="8" s="1"/>
  <c r="L151" i="8"/>
  <c r="R151" i="8" s="1"/>
  <c r="L150" i="8"/>
  <c r="R150" i="8" s="1"/>
  <c r="L149" i="8"/>
  <c r="R149" i="8" s="1"/>
  <c r="L148" i="8"/>
  <c r="R148" i="8" s="1"/>
  <c r="L147" i="8"/>
  <c r="R147" i="8" s="1"/>
  <c r="L146" i="8"/>
  <c r="R146" i="8" s="1"/>
  <c r="L145" i="8"/>
  <c r="R145" i="8" s="1"/>
  <c r="L144" i="8"/>
  <c r="R144" i="8" s="1"/>
  <c r="L143" i="8"/>
  <c r="R143" i="8" s="1"/>
  <c r="L142" i="8"/>
  <c r="R142" i="8" s="1"/>
  <c r="L141" i="8"/>
  <c r="R141" i="8" s="1"/>
  <c r="L140" i="8"/>
  <c r="R140" i="8" s="1"/>
  <c r="L139" i="8"/>
  <c r="R139" i="8" s="1"/>
  <c r="L138" i="8"/>
  <c r="R138" i="8" s="1"/>
  <c r="L137" i="8"/>
  <c r="R137" i="8" s="1"/>
  <c r="L136" i="8"/>
  <c r="R136" i="8" s="1"/>
  <c r="L135" i="8"/>
  <c r="R135" i="8" s="1"/>
  <c r="L134" i="8"/>
  <c r="R134" i="8" s="1"/>
  <c r="L133" i="8"/>
  <c r="R133" i="8" s="1"/>
  <c r="L132" i="8"/>
  <c r="R132" i="8" s="1"/>
  <c r="L131" i="8"/>
  <c r="R131" i="8" s="1"/>
  <c r="L130" i="8"/>
  <c r="R130" i="8" s="1"/>
  <c r="L129" i="8"/>
  <c r="R129" i="8" s="1"/>
  <c r="L128" i="8"/>
  <c r="R128" i="8" s="1"/>
  <c r="L127" i="8"/>
  <c r="R127" i="8" s="1"/>
  <c r="L126" i="8"/>
  <c r="R126" i="8" s="1"/>
  <c r="L125" i="8"/>
  <c r="R125" i="8" s="1"/>
  <c r="L124" i="8"/>
  <c r="R124" i="8" s="1"/>
  <c r="L123" i="8"/>
  <c r="R123" i="8" s="1"/>
  <c r="L122" i="8"/>
  <c r="R122" i="8" s="1"/>
  <c r="L121" i="8"/>
  <c r="R121" i="8" s="1"/>
  <c r="L120" i="8"/>
  <c r="R120" i="8" s="1"/>
  <c r="L119" i="8"/>
  <c r="R119" i="8" s="1"/>
  <c r="L118" i="8"/>
  <c r="R118" i="8" s="1"/>
  <c r="L117" i="8"/>
  <c r="R117" i="8" s="1"/>
  <c r="L116" i="8"/>
  <c r="R116" i="8" s="1"/>
  <c r="L115" i="8"/>
  <c r="R115" i="8" s="1"/>
  <c r="L114" i="8"/>
  <c r="R114" i="8" s="1"/>
  <c r="L113" i="8"/>
  <c r="R113" i="8" s="1"/>
  <c r="L112" i="8"/>
  <c r="R112" i="8" s="1"/>
  <c r="L111" i="8"/>
  <c r="R111" i="8" s="1"/>
  <c r="L110" i="8"/>
  <c r="R110" i="8" s="1"/>
  <c r="L109" i="8"/>
  <c r="R109" i="8" s="1"/>
  <c r="L108" i="8"/>
  <c r="R108" i="8" s="1"/>
  <c r="L107" i="8"/>
  <c r="R107" i="8" s="1"/>
  <c r="L106" i="8"/>
  <c r="R106" i="8" s="1"/>
  <c r="L105" i="8"/>
  <c r="R105" i="8" s="1"/>
  <c r="L104" i="8"/>
  <c r="R104" i="8" s="1"/>
  <c r="L103" i="8"/>
  <c r="R103" i="8" s="1"/>
  <c r="L102" i="8"/>
  <c r="R102" i="8" s="1"/>
  <c r="L101" i="8"/>
  <c r="R101" i="8" s="1"/>
  <c r="L100" i="8"/>
  <c r="R100" i="8" s="1"/>
  <c r="L99" i="8"/>
  <c r="R99" i="8" s="1"/>
  <c r="L98" i="8"/>
  <c r="R98" i="8" s="1"/>
  <c r="L97" i="8"/>
  <c r="R97" i="8" s="1"/>
  <c r="L96" i="8"/>
  <c r="R96" i="8" s="1"/>
  <c r="L95" i="8"/>
  <c r="R95" i="8" s="1"/>
  <c r="L94" i="8"/>
  <c r="R94" i="8" s="1"/>
  <c r="L93" i="8"/>
  <c r="R93" i="8" s="1"/>
  <c r="L92" i="8"/>
  <c r="R92" i="8" s="1"/>
  <c r="L91" i="8"/>
  <c r="R91" i="8" s="1"/>
  <c r="L90" i="8"/>
  <c r="R90" i="8" s="1"/>
  <c r="L89" i="8"/>
  <c r="R89" i="8" s="1"/>
  <c r="L88" i="8"/>
  <c r="R88" i="8" s="1"/>
  <c r="L87" i="8"/>
  <c r="R87" i="8" s="1"/>
  <c r="L86" i="8"/>
  <c r="R86" i="8" s="1"/>
  <c r="L85" i="8"/>
  <c r="R85" i="8" s="1"/>
  <c r="L84" i="8"/>
  <c r="R84" i="8" s="1"/>
  <c r="L83" i="8"/>
  <c r="R83" i="8" s="1"/>
  <c r="L82" i="8"/>
  <c r="R82" i="8" s="1"/>
  <c r="L81" i="8"/>
  <c r="R81" i="8" s="1"/>
  <c r="L80" i="8"/>
  <c r="R80" i="8" s="1"/>
  <c r="L79" i="8"/>
  <c r="R79" i="8" s="1"/>
  <c r="L78" i="8"/>
  <c r="R78" i="8" s="1"/>
  <c r="L77" i="8"/>
  <c r="R77" i="8" s="1"/>
  <c r="L76" i="8"/>
  <c r="R76" i="8" s="1"/>
  <c r="L75" i="8"/>
  <c r="R75" i="8" s="1"/>
  <c r="L74" i="8"/>
  <c r="R74" i="8" s="1"/>
  <c r="L73" i="8"/>
  <c r="R73" i="8" s="1"/>
  <c r="L72" i="8"/>
  <c r="R72" i="8" s="1"/>
  <c r="L71" i="8"/>
  <c r="R71" i="8" s="1"/>
  <c r="L70" i="8"/>
  <c r="R70" i="8" s="1"/>
  <c r="L69" i="8"/>
  <c r="R69" i="8" s="1"/>
  <c r="L68" i="8"/>
  <c r="R68" i="8" s="1"/>
  <c r="L67" i="8"/>
  <c r="R67" i="8" s="1"/>
  <c r="L66" i="8"/>
  <c r="R66" i="8" s="1"/>
  <c r="L65" i="8"/>
  <c r="R65" i="8" s="1"/>
  <c r="L64" i="8"/>
  <c r="R64" i="8" s="1"/>
  <c r="L63" i="8"/>
  <c r="R63" i="8" s="1"/>
  <c r="L62" i="8"/>
  <c r="R62" i="8" s="1"/>
  <c r="L61" i="8"/>
  <c r="R61" i="8" s="1"/>
  <c r="L60" i="8"/>
  <c r="R60" i="8" s="1"/>
  <c r="L59" i="8"/>
  <c r="R59" i="8" s="1"/>
  <c r="L58" i="8"/>
  <c r="R58" i="8" s="1"/>
  <c r="L57" i="8"/>
  <c r="R57" i="8" s="1"/>
  <c r="L56" i="8"/>
  <c r="R56" i="8" s="1"/>
  <c r="L55" i="8"/>
  <c r="R55" i="8" s="1"/>
  <c r="L54" i="8"/>
  <c r="R54" i="8" s="1"/>
  <c r="L53" i="8"/>
  <c r="R53" i="8" s="1"/>
  <c r="L52" i="8"/>
  <c r="R52" i="8" s="1"/>
  <c r="L51" i="8"/>
  <c r="R51" i="8" s="1"/>
  <c r="L50" i="8"/>
  <c r="R50" i="8" s="1"/>
  <c r="L49" i="8"/>
  <c r="R49" i="8" s="1"/>
  <c r="L48" i="8"/>
  <c r="R48" i="8" s="1"/>
  <c r="L47" i="8"/>
  <c r="R47" i="8" s="1"/>
  <c r="L46" i="8"/>
  <c r="R46" i="8" s="1"/>
  <c r="L45" i="8"/>
  <c r="R45" i="8" s="1"/>
  <c r="L44" i="8"/>
  <c r="R44" i="8" s="1"/>
  <c r="L43" i="8"/>
  <c r="R43" i="8" s="1"/>
  <c r="L42" i="8"/>
  <c r="R42" i="8" s="1"/>
  <c r="L41" i="8"/>
  <c r="R41" i="8" s="1"/>
  <c r="L40" i="8"/>
  <c r="R40" i="8" s="1"/>
  <c r="L39" i="8"/>
  <c r="R39" i="8" s="1"/>
  <c r="L38" i="8"/>
  <c r="R38" i="8" s="1"/>
  <c r="L37" i="8"/>
  <c r="R37" i="8" s="1"/>
  <c r="L36" i="8"/>
  <c r="R36" i="8" s="1"/>
  <c r="L35" i="8"/>
  <c r="R35" i="8" s="1"/>
  <c r="L34" i="8"/>
  <c r="R34" i="8" s="1"/>
  <c r="L33" i="8"/>
  <c r="R33" i="8" s="1"/>
  <c r="L32" i="8"/>
  <c r="R32" i="8" s="1"/>
  <c r="L31" i="8"/>
  <c r="R31" i="8" s="1"/>
  <c r="L30" i="8"/>
  <c r="R30" i="8" s="1"/>
  <c r="L29" i="8"/>
  <c r="R29" i="8" s="1"/>
  <c r="L28" i="8"/>
  <c r="R28" i="8" s="1"/>
  <c r="L27" i="8"/>
  <c r="R27" i="8" s="1"/>
  <c r="L26" i="8"/>
  <c r="R26" i="8" s="1"/>
  <c r="L25" i="8"/>
  <c r="R25" i="8" s="1"/>
  <c r="L24" i="8"/>
  <c r="R24" i="8" s="1"/>
  <c r="L23" i="8"/>
  <c r="R23" i="8" s="1"/>
  <c r="L22" i="8"/>
  <c r="R22" i="8" s="1"/>
  <c r="L21" i="8"/>
  <c r="R21" i="8" s="1"/>
  <c r="L20" i="8"/>
  <c r="R20" i="8" s="1"/>
  <c r="L19" i="8"/>
  <c r="R19" i="8" s="1"/>
  <c r="L18" i="8"/>
  <c r="R18" i="8" s="1"/>
  <c r="L17" i="8"/>
  <c r="R17" i="8" s="1"/>
  <c r="L16" i="8"/>
  <c r="R16" i="8" s="1"/>
  <c r="L15" i="8"/>
  <c r="R15" i="8" s="1"/>
  <c r="L14" i="8"/>
  <c r="R14" i="8" s="1"/>
  <c r="L13" i="8"/>
  <c r="R13" i="8" s="1"/>
  <c r="L12" i="8"/>
  <c r="R12" i="8" s="1"/>
  <c r="R11" i="8"/>
  <c r="R10" i="8"/>
  <c r="R9" i="8"/>
  <c r="R8" i="8"/>
  <c r="R7" i="8"/>
  <c r="R6" i="8"/>
  <c r="R5" i="8"/>
  <c r="R4" i="8"/>
  <c r="R3" i="8"/>
  <c r="M432" i="1"/>
  <c r="S432" i="1" s="1"/>
  <c r="M430" i="1"/>
  <c r="S430" i="1" s="1"/>
  <c r="M431" i="1"/>
  <c r="S431" i="1" s="1"/>
  <c r="M428" i="1"/>
  <c r="S428" i="1" s="1"/>
  <c r="M429" i="1"/>
  <c r="S429" i="1" s="1"/>
  <c r="M427" i="1"/>
  <c r="S427" i="1" s="1"/>
  <c r="M426" i="1"/>
  <c r="S426" i="1" s="1"/>
  <c r="M425" i="1"/>
  <c r="S425" i="1" s="1"/>
  <c r="M424" i="1"/>
  <c r="S424" i="1" s="1"/>
  <c r="M423" i="1"/>
  <c r="S423" i="1" s="1"/>
  <c r="M422" i="1"/>
  <c r="M421" i="1"/>
  <c r="S421" i="1" s="1"/>
  <c r="M420" i="1"/>
  <c r="S420" i="1" s="1"/>
  <c r="M419" i="1"/>
  <c r="S419" i="1" s="1"/>
  <c r="M418" i="1"/>
  <c r="S418" i="1" s="1"/>
  <c r="M417" i="1"/>
  <c r="S417" i="1" s="1"/>
  <c r="M416" i="1"/>
  <c r="S416" i="1" s="1"/>
  <c r="M415" i="1"/>
  <c r="S415" i="1" s="1"/>
  <c r="M412" i="1"/>
  <c r="S412" i="1" s="1"/>
  <c r="M383" i="1"/>
  <c r="S383" i="1" s="1"/>
  <c r="M380" i="1"/>
  <c r="S380" i="1" s="1"/>
  <c r="M381" i="1"/>
  <c r="M382" i="1"/>
  <c r="S382" i="1" s="1"/>
  <c r="S381" i="1"/>
  <c r="M379" i="1"/>
  <c r="S379" i="1" s="1"/>
  <c r="M378" i="1"/>
  <c r="S378" i="1" s="1"/>
  <c r="M377" i="1"/>
  <c r="S377" i="1" s="1"/>
  <c r="M376" i="1"/>
  <c r="S376" i="1" s="1"/>
  <c r="M375" i="1"/>
  <c r="S375" i="1" s="1"/>
  <c r="M374" i="1"/>
  <c r="S374" i="1" s="1"/>
  <c r="M373" i="1"/>
  <c r="S373" i="1" s="1"/>
  <c r="M370" i="1"/>
  <c r="S370" i="1" s="1"/>
  <c r="M371" i="1"/>
  <c r="S371" i="1" s="1"/>
  <c r="M372" i="1"/>
  <c r="S372" i="1" s="1"/>
  <c r="M369" i="1"/>
  <c r="S369" i="1" s="1"/>
  <c r="M368" i="1"/>
  <c r="S368" i="1" s="1"/>
  <c r="M367" i="1"/>
  <c r="S367" i="1" s="1"/>
  <c r="M366" i="1"/>
  <c r="S366" i="1" s="1"/>
  <c r="M365" i="1"/>
  <c r="S365" i="1" s="1"/>
  <c r="M364" i="1"/>
  <c r="S364" i="1" s="1"/>
  <c r="M363" i="1"/>
  <c r="S363" i="1" s="1"/>
  <c r="M362" i="1"/>
  <c r="S362" i="1" s="1"/>
  <c r="M361" i="1"/>
  <c r="S361" i="1" s="1"/>
  <c r="M360" i="1"/>
  <c r="S360" i="1" s="1"/>
  <c r="M359" i="1"/>
  <c r="S359" i="1" s="1"/>
  <c r="M357" i="1"/>
  <c r="S357" i="1" s="1"/>
  <c r="M356" i="1"/>
  <c r="S356" i="1" s="1"/>
  <c r="M358" i="1"/>
  <c r="S358" i="1" s="1"/>
  <c r="M354" i="1"/>
  <c r="S354" i="1" s="1"/>
  <c r="M353" i="1"/>
  <c r="S353" i="1" s="1"/>
  <c r="M351" i="1"/>
  <c r="S351" i="1" s="1"/>
  <c r="M352" i="1"/>
  <c r="S352" i="1" s="1"/>
  <c r="M355" i="1"/>
  <c r="S355" i="1" s="1"/>
  <c r="M350" i="1"/>
  <c r="S350" i="1" s="1"/>
  <c r="M349" i="1"/>
  <c r="S349" i="1" s="1"/>
  <c r="M348" i="1"/>
  <c r="S348" i="1" s="1"/>
  <c r="M347" i="1"/>
  <c r="S347" i="1" s="1"/>
  <c r="M345" i="1"/>
  <c r="S345" i="1" s="1"/>
  <c r="M346" i="1"/>
  <c r="S346" i="1" s="1"/>
  <c r="M344" i="1"/>
  <c r="S344" i="1" s="1"/>
  <c r="M342" i="1"/>
  <c r="S342" i="1" s="1"/>
  <c r="M343" i="1"/>
  <c r="S343" i="1" s="1"/>
  <c r="M341" i="1"/>
  <c r="S341" i="1" s="1"/>
  <c r="M340" i="1"/>
  <c r="S340" i="1" s="1"/>
  <c r="M339" i="1"/>
  <c r="S339" i="1" s="1"/>
  <c r="M338" i="1"/>
  <c r="S338" i="1" s="1"/>
  <c r="M337" i="1"/>
  <c r="S337" i="1" s="1"/>
  <c r="M336" i="1"/>
  <c r="S336" i="1" s="1"/>
  <c r="M335" i="1"/>
  <c r="S335" i="1" s="1"/>
  <c r="M334" i="1"/>
  <c r="S334" i="1" s="1"/>
  <c r="M332" i="1"/>
  <c r="S332" i="1" s="1"/>
  <c r="M331" i="1"/>
  <c r="S331" i="1" s="1"/>
  <c r="M333" i="1"/>
  <c r="S333" i="1" s="1"/>
  <c r="M330" i="1"/>
  <c r="S330" i="1" s="1"/>
  <c r="M329" i="1"/>
  <c r="S329" i="1" s="1"/>
  <c r="M328" i="1"/>
  <c r="S328" i="1" s="1"/>
  <c r="M327" i="1"/>
  <c r="S327" i="1" s="1"/>
  <c r="M326" i="1"/>
  <c r="S326" i="1" s="1"/>
  <c r="M325" i="1"/>
  <c r="S325" i="1" s="1"/>
  <c r="M324" i="1"/>
  <c r="S324" i="1" s="1"/>
  <c r="M323" i="1"/>
  <c r="S323" i="1" s="1"/>
  <c r="M321" i="1"/>
  <c r="S321" i="1" s="1"/>
  <c r="M322" i="1"/>
  <c r="S322" i="1" s="1"/>
  <c r="M320" i="1"/>
  <c r="S320" i="1" s="1"/>
  <c r="M318" i="1"/>
  <c r="S318" i="1" s="1"/>
  <c r="M317" i="1"/>
  <c r="S317" i="1" s="1"/>
  <c r="M316" i="1"/>
  <c r="S316" i="1" s="1"/>
  <c r="M314" i="1"/>
  <c r="S314" i="1" s="1"/>
  <c r="M313" i="1"/>
  <c r="S313" i="1" s="1"/>
  <c r="M312" i="1"/>
  <c r="S312" i="1" s="1"/>
  <c r="M315" i="1"/>
  <c r="S315" i="1" s="1"/>
  <c r="M306" i="1"/>
  <c r="S306" i="1" s="1"/>
  <c r="M307" i="1"/>
  <c r="S307" i="1" s="1"/>
  <c r="M308" i="1"/>
  <c r="S308" i="1" s="1"/>
  <c r="M309" i="1"/>
  <c r="S309" i="1" s="1"/>
  <c r="M310" i="1"/>
  <c r="S310" i="1" s="1"/>
  <c r="M311" i="1"/>
  <c r="S311" i="1" s="1"/>
  <c r="M305" i="1"/>
  <c r="S305" i="1" s="1"/>
  <c r="M304" i="1"/>
  <c r="S304" i="1" s="1"/>
  <c r="M303" i="1"/>
  <c r="S303" i="1" s="1"/>
  <c r="M302" i="1"/>
  <c r="S302" i="1" s="1"/>
  <c r="M301" i="1"/>
  <c r="S301" i="1" s="1"/>
  <c r="M300" i="1"/>
  <c r="S300" i="1" s="1"/>
  <c r="M299" i="1"/>
  <c r="S299" i="1" s="1"/>
  <c r="M298" i="1"/>
  <c r="S298" i="1" s="1"/>
  <c r="M296" i="1"/>
  <c r="S296" i="1" s="1"/>
  <c r="M295" i="1"/>
  <c r="S295" i="1" s="1"/>
  <c r="M294" i="1"/>
  <c r="S294" i="1" s="1"/>
  <c r="M297" i="1"/>
  <c r="S297" i="1" s="1"/>
  <c r="M293" i="1"/>
  <c r="S293" i="1" s="1"/>
  <c r="M292" i="1"/>
  <c r="S292" i="1" s="1"/>
  <c r="M291" i="1"/>
  <c r="S291" i="1" s="1"/>
  <c r="M289" i="1"/>
  <c r="S289" i="1" s="1"/>
  <c r="M288" i="1"/>
  <c r="S288" i="1" s="1"/>
  <c r="M290" i="1"/>
  <c r="S290" i="1" s="1"/>
  <c r="M287" i="1"/>
  <c r="S287" i="1" s="1"/>
  <c r="M286" i="1"/>
  <c r="S286" i="1" s="1"/>
  <c r="M285" i="1"/>
  <c r="S285" i="1" s="1"/>
  <c r="M284" i="1"/>
  <c r="S284" i="1" s="1"/>
  <c r="M283" i="1"/>
  <c r="S283" i="1" s="1"/>
  <c r="M282" i="1"/>
  <c r="S282" i="1" s="1"/>
  <c r="M281" i="1"/>
  <c r="S281" i="1" s="1"/>
  <c r="M280" i="1"/>
  <c r="S280" i="1" s="1"/>
  <c r="M279" i="1"/>
  <c r="S279" i="1" s="1"/>
  <c r="M278" i="1"/>
  <c r="S278" i="1" s="1"/>
  <c r="M277" i="1"/>
  <c r="S277" i="1" s="1"/>
  <c r="M276" i="1"/>
  <c r="S276" i="1" s="1"/>
  <c r="M275" i="1"/>
  <c r="S275" i="1" s="1"/>
  <c r="M274" i="1"/>
  <c r="S274" i="1" s="1"/>
  <c r="M272" i="1"/>
  <c r="S272" i="1" s="1"/>
  <c r="M271" i="1"/>
  <c r="S271" i="1" s="1"/>
  <c r="M273" i="1"/>
  <c r="S273" i="1" s="1"/>
  <c r="M266" i="1"/>
  <c r="S266" i="1" s="1"/>
  <c r="M267" i="1"/>
  <c r="S267" i="1" s="1"/>
  <c r="M268" i="1"/>
  <c r="S268" i="1" s="1"/>
  <c r="M269" i="1"/>
  <c r="S269" i="1" s="1"/>
  <c r="M270" i="1"/>
  <c r="S270" i="1" s="1"/>
  <c r="M263" i="1"/>
  <c r="S263" i="1" s="1"/>
  <c r="M261" i="1"/>
  <c r="S261" i="1" s="1"/>
  <c r="M262" i="1"/>
  <c r="S262" i="1" s="1"/>
  <c r="M264" i="1"/>
  <c r="S264" i="1" s="1"/>
  <c r="M265" i="1"/>
  <c r="S265" i="1" s="1"/>
  <c r="M259" i="1"/>
  <c r="S259" i="1" s="1"/>
  <c r="M258" i="1"/>
  <c r="S258" i="1" s="1"/>
  <c r="M260" i="1"/>
  <c r="S260" i="1" s="1"/>
  <c r="I4" i="4"/>
  <c r="I5" i="4"/>
  <c r="I6" i="4"/>
  <c r="I7" i="4"/>
  <c r="I8" i="4"/>
  <c r="I9" i="4"/>
  <c r="I10" i="4"/>
  <c r="I11" i="4"/>
  <c r="I12" i="4"/>
  <c r="I13" i="4"/>
  <c r="I14" i="4"/>
  <c r="I15" i="4"/>
  <c r="I16" i="4"/>
  <c r="I17" i="4"/>
  <c r="I18" i="4"/>
  <c r="I19"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I68" i="4"/>
  <c r="I69" i="4"/>
  <c r="I70" i="4"/>
  <c r="I71" i="4"/>
  <c r="I72" i="4"/>
  <c r="I73" i="4"/>
  <c r="I74" i="4"/>
  <c r="I75" i="4"/>
  <c r="I76" i="4"/>
  <c r="I77" i="4"/>
  <c r="I78" i="4"/>
  <c r="I79" i="4"/>
  <c r="I80" i="4"/>
  <c r="I81" i="4"/>
  <c r="I82" i="4"/>
  <c r="I83" i="4"/>
  <c r="I84" i="4"/>
  <c r="I85" i="4"/>
  <c r="I86" i="4"/>
  <c r="I87" i="4"/>
  <c r="I88" i="4"/>
  <c r="I89" i="4"/>
  <c r="I90" i="4"/>
  <c r="I91" i="4"/>
  <c r="I92" i="4"/>
  <c r="I93" i="4"/>
  <c r="I94" i="4"/>
  <c r="I95" i="4"/>
  <c r="I96" i="4"/>
  <c r="I97" i="4"/>
  <c r="I98" i="4"/>
  <c r="I99" i="4"/>
  <c r="I100" i="4"/>
  <c r="I101" i="4"/>
  <c r="I102" i="4"/>
  <c r="I103" i="4"/>
  <c r="I104" i="4"/>
  <c r="I105" i="4"/>
  <c r="I106" i="4"/>
  <c r="I107" i="4"/>
  <c r="I108" i="4"/>
  <c r="I109" i="4"/>
  <c r="I110" i="4"/>
  <c r="I111" i="4"/>
  <c r="I112" i="4"/>
  <c r="I113" i="4"/>
  <c r="I114" i="4"/>
  <c r="I115" i="4"/>
  <c r="I116" i="4"/>
  <c r="I117" i="4"/>
  <c r="I118" i="4"/>
  <c r="I119" i="4"/>
  <c r="I120" i="4"/>
  <c r="I121" i="4"/>
  <c r="I122" i="4"/>
  <c r="I123" i="4"/>
  <c r="I124" i="4"/>
  <c r="I125" i="4"/>
  <c r="I126" i="4"/>
  <c r="I127" i="4"/>
  <c r="I128" i="4"/>
  <c r="I129" i="4"/>
  <c r="I130" i="4"/>
  <c r="I131" i="4"/>
  <c r="I132" i="4"/>
  <c r="I133" i="4"/>
  <c r="I3" i="4"/>
  <c r="M253" i="1"/>
  <c r="S253" i="1" s="1"/>
  <c r="M254" i="1"/>
  <c r="S254" i="1" s="1"/>
  <c r="M255" i="1"/>
  <c r="S255" i="1" s="1"/>
  <c r="M256" i="1"/>
  <c r="S256" i="1" s="1"/>
  <c r="M257" i="1"/>
  <c r="S257" i="1" s="1"/>
  <c r="Q241" i="6"/>
  <c r="K240" i="6"/>
  <c r="Q240" i="6" s="1"/>
  <c r="K239" i="6"/>
  <c r="Q239" i="6" s="1"/>
  <c r="K238" i="6"/>
  <c r="Q238" i="6" s="1"/>
  <c r="K237" i="6"/>
  <c r="Q237" i="6" s="1"/>
  <c r="K236" i="6"/>
  <c r="Q236" i="6" s="1"/>
  <c r="K235" i="6"/>
  <c r="Q235" i="6" s="1"/>
  <c r="K234" i="6"/>
  <c r="Q234" i="6" s="1"/>
  <c r="K233" i="6"/>
  <c r="Q233" i="6" s="1"/>
  <c r="K232" i="6"/>
  <c r="Q232" i="6" s="1"/>
  <c r="K231" i="6"/>
  <c r="Q231" i="6" s="1"/>
  <c r="K230" i="6"/>
  <c r="Q230" i="6" s="1"/>
  <c r="K229" i="6"/>
  <c r="Q229" i="6" s="1"/>
  <c r="K228" i="6"/>
  <c r="Q228" i="6" s="1"/>
  <c r="K227" i="6"/>
  <c r="Q227" i="6" s="1"/>
  <c r="K226" i="6"/>
  <c r="Q226" i="6" s="1"/>
  <c r="K225" i="6"/>
  <c r="Q225" i="6" s="1"/>
  <c r="K224" i="6"/>
  <c r="Q224" i="6" s="1"/>
  <c r="K223" i="6"/>
  <c r="Q223" i="6" s="1"/>
  <c r="K222" i="6"/>
  <c r="Q222" i="6" s="1"/>
  <c r="K221" i="6"/>
  <c r="Q221" i="6" s="1"/>
  <c r="K220" i="6"/>
  <c r="Q220" i="6" s="1"/>
  <c r="K219" i="6"/>
  <c r="Q219" i="6" s="1"/>
  <c r="K218" i="6"/>
  <c r="Q218" i="6" s="1"/>
  <c r="K217" i="6"/>
  <c r="Q217" i="6" s="1"/>
  <c r="K216" i="6"/>
  <c r="Q216" i="6" s="1"/>
  <c r="K215" i="6"/>
  <c r="Q215" i="6" s="1"/>
  <c r="K214" i="6"/>
  <c r="Q214" i="6" s="1"/>
  <c r="K213" i="6"/>
  <c r="Q213" i="6" s="1"/>
  <c r="K212" i="6"/>
  <c r="Q212" i="6" s="1"/>
  <c r="K211" i="6"/>
  <c r="Q211" i="6" s="1"/>
  <c r="K210" i="6"/>
  <c r="Q210" i="6" s="1"/>
  <c r="K209" i="6"/>
  <c r="Q209" i="6" s="1"/>
  <c r="K208" i="6"/>
  <c r="Q208" i="6" s="1"/>
  <c r="K207" i="6"/>
  <c r="Q207" i="6" s="1"/>
  <c r="K206" i="6"/>
  <c r="Q206" i="6" s="1"/>
  <c r="K205" i="6"/>
  <c r="Q205" i="6" s="1"/>
  <c r="K204" i="6"/>
  <c r="Q204" i="6" s="1"/>
  <c r="K203" i="6"/>
  <c r="Q203" i="6" s="1"/>
  <c r="K202" i="6"/>
  <c r="Q202" i="6" s="1"/>
  <c r="K201" i="6"/>
  <c r="Q201" i="6" s="1"/>
  <c r="K200" i="6"/>
  <c r="Q200" i="6" s="1"/>
  <c r="K199" i="6"/>
  <c r="Q199" i="6" s="1"/>
  <c r="K198" i="6"/>
  <c r="Q198" i="6" s="1"/>
  <c r="K197" i="6"/>
  <c r="Q197" i="6" s="1"/>
  <c r="K196" i="6"/>
  <c r="Q196" i="6" s="1"/>
  <c r="K195" i="6"/>
  <c r="Q195" i="6" s="1"/>
  <c r="K194" i="6"/>
  <c r="Q194" i="6" s="1"/>
  <c r="K193" i="6"/>
  <c r="Q193" i="6" s="1"/>
  <c r="K192" i="6"/>
  <c r="Q192" i="6" s="1"/>
  <c r="K191" i="6"/>
  <c r="Q191" i="6" s="1"/>
  <c r="K190" i="6"/>
  <c r="Q190" i="6" s="1"/>
  <c r="K189" i="6"/>
  <c r="Q189" i="6" s="1"/>
  <c r="K188" i="6"/>
  <c r="Q188" i="6" s="1"/>
  <c r="K187" i="6"/>
  <c r="Q187" i="6" s="1"/>
  <c r="K186" i="6"/>
  <c r="Q186" i="6" s="1"/>
  <c r="K185" i="6"/>
  <c r="Q185" i="6" s="1"/>
  <c r="K184" i="6"/>
  <c r="Q184" i="6" s="1"/>
  <c r="K183" i="6"/>
  <c r="Q183" i="6" s="1"/>
  <c r="K182" i="6"/>
  <c r="Q182" i="6" s="1"/>
  <c r="K181" i="6"/>
  <c r="Q181" i="6" s="1"/>
  <c r="K180" i="6"/>
  <c r="Q180" i="6" s="1"/>
  <c r="K179" i="6"/>
  <c r="Q179" i="6" s="1"/>
  <c r="K178" i="6"/>
  <c r="Q178" i="6" s="1"/>
  <c r="K177" i="6"/>
  <c r="Q177" i="6" s="1"/>
  <c r="K176" i="6"/>
  <c r="Q176" i="6" s="1"/>
  <c r="K175" i="6"/>
  <c r="Q175" i="6" s="1"/>
  <c r="K174" i="6"/>
  <c r="Q174" i="6" s="1"/>
  <c r="K173" i="6"/>
  <c r="Q173" i="6" s="1"/>
  <c r="K172" i="6"/>
  <c r="Q172" i="6" s="1"/>
  <c r="K171" i="6"/>
  <c r="Q171" i="6" s="1"/>
  <c r="K170" i="6"/>
  <c r="Q170" i="6" s="1"/>
  <c r="K169" i="6"/>
  <c r="Q169" i="6" s="1"/>
  <c r="K168" i="6"/>
  <c r="Q168" i="6" s="1"/>
  <c r="K167" i="6"/>
  <c r="Q167" i="6" s="1"/>
  <c r="K166" i="6"/>
  <c r="Q166" i="6" s="1"/>
  <c r="K165" i="6"/>
  <c r="Q165" i="6" s="1"/>
  <c r="K164" i="6"/>
  <c r="Q164" i="6" s="1"/>
  <c r="K163" i="6"/>
  <c r="Q163" i="6" s="1"/>
  <c r="K162" i="6"/>
  <c r="Q162" i="6" s="1"/>
  <c r="K161" i="6"/>
  <c r="Q161" i="6" s="1"/>
  <c r="K160" i="6"/>
  <c r="Q160" i="6" s="1"/>
  <c r="K159" i="6"/>
  <c r="Q159" i="6" s="1"/>
  <c r="K158" i="6"/>
  <c r="Q158" i="6" s="1"/>
  <c r="K157" i="6"/>
  <c r="Q157" i="6" s="1"/>
  <c r="K156" i="6"/>
  <c r="Q156" i="6" s="1"/>
  <c r="K155" i="6"/>
  <c r="Q155" i="6" s="1"/>
  <c r="K154" i="6"/>
  <c r="Q154" i="6" s="1"/>
  <c r="K153" i="6"/>
  <c r="Q153" i="6" s="1"/>
  <c r="K152" i="6"/>
  <c r="Q152" i="6" s="1"/>
  <c r="K151" i="6"/>
  <c r="Q151" i="6" s="1"/>
  <c r="K150" i="6"/>
  <c r="Q150" i="6" s="1"/>
  <c r="K149" i="6"/>
  <c r="Q149" i="6" s="1"/>
  <c r="K148" i="6"/>
  <c r="Q148" i="6" s="1"/>
  <c r="K147" i="6"/>
  <c r="Q147" i="6" s="1"/>
  <c r="K146" i="6"/>
  <c r="Q146" i="6" s="1"/>
  <c r="K145" i="6"/>
  <c r="Q145" i="6" s="1"/>
  <c r="K144" i="6"/>
  <c r="Q144" i="6" s="1"/>
  <c r="K143" i="6"/>
  <c r="Q143" i="6" s="1"/>
  <c r="K142" i="6"/>
  <c r="Q142" i="6" s="1"/>
  <c r="K141" i="6"/>
  <c r="Q141" i="6" s="1"/>
  <c r="K140" i="6"/>
  <c r="Q140" i="6" s="1"/>
  <c r="K139" i="6"/>
  <c r="Q139" i="6" s="1"/>
  <c r="K138" i="6"/>
  <c r="Q138" i="6" s="1"/>
  <c r="K137" i="6"/>
  <c r="Q137" i="6" s="1"/>
  <c r="K136" i="6"/>
  <c r="Q136" i="6" s="1"/>
  <c r="K135" i="6"/>
  <c r="Q135" i="6" s="1"/>
  <c r="K134" i="6"/>
  <c r="Q134" i="6" s="1"/>
  <c r="K133" i="6"/>
  <c r="Q133" i="6" s="1"/>
  <c r="K132" i="6"/>
  <c r="Q132" i="6" s="1"/>
  <c r="K131" i="6"/>
  <c r="Q131" i="6" s="1"/>
  <c r="K130" i="6"/>
  <c r="Q130" i="6" s="1"/>
  <c r="K129" i="6"/>
  <c r="Q129" i="6" s="1"/>
  <c r="K128" i="6"/>
  <c r="Q128" i="6" s="1"/>
  <c r="K127" i="6"/>
  <c r="Q127" i="6" s="1"/>
  <c r="K126" i="6"/>
  <c r="Q126" i="6" s="1"/>
  <c r="K125" i="6"/>
  <c r="Q125" i="6" s="1"/>
  <c r="K124" i="6"/>
  <c r="Q124" i="6" s="1"/>
  <c r="K123" i="6"/>
  <c r="Q123" i="6" s="1"/>
  <c r="K122" i="6"/>
  <c r="Q122" i="6" s="1"/>
  <c r="K121" i="6"/>
  <c r="Q121" i="6" s="1"/>
  <c r="K120" i="6"/>
  <c r="Q120" i="6" s="1"/>
  <c r="K119" i="6"/>
  <c r="Q119" i="6" s="1"/>
  <c r="K118" i="6"/>
  <c r="Q118" i="6" s="1"/>
  <c r="K117" i="6"/>
  <c r="Q117" i="6" s="1"/>
  <c r="K116" i="6"/>
  <c r="Q116" i="6" s="1"/>
  <c r="K115" i="6"/>
  <c r="Q115" i="6" s="1"/>
  <c r="K114" i="6"/>
  <c r="Q114" i="6" s="1"/>
  <c r="K113" i="6"/>
  <c r="Q113" i="6" s="1"/>
  <c r="K112" i="6"/>
  <c r="Q112" i="6" s="1"/>
  <c r="K111" i="6"/>
  <c r="Q111" i="6" s="1"/>
  <c r="K110" i="6"/>
  <c r="Q110" i="6" s="1"/>
  <c r="K109" i="6"/>
  <c r="Q109" i="6" s="1"/>
  <c r="K108" i="6"/>
  <c r="Q108" i="6" s="1"/>
  <c r="K107" i="6"/>
  <c r="Q107" i="6" s="1"/>
  <c r="K106" i="6"/>
  <c r="Q106" i="6" s="1"/>
  <c r="K105" i="6"/>
  <c r="Q105" i="6" s="1"/>
  <c r="K104" i="6"/>
  <c r="Q104" i="6" s="1"/>
  <c r="K103" i="6"/>
  <c r="Q103" i="6" s="1"/>
  <c r="K102" i="6"/>
  <c r="Q102" i="6" s="1"/>
  <c r="K101" i="6"/>
  <c r="Q101" i="6" s="1"/>
  <c r="K100" i="6"/>
  <c r="Q100" i="6" s="1"/>
  <c r="K99" i="6"/>
  <c r="Q99" i="6" s="1"/>
  <c r="K98" i="6"/>
  <c r="Q98" i="6" s="1"/>
  <c r="K97" i="6"/>
  <c r="Q97" i="6" s="1"/>
  <c r="K96" i="6"/>
  <c r="Q96" i="6" s="1"/>
  <c r="K95" i="6"/>
  <c r="Q95" i="6" s="1"/>
  <c r="K94" i="6"/>
  <c r="Q94" i="6" s="1"/>
  <c r="K93" i="6"/>
  <c r="Q93" i="6" s="1"/>
  <c r="K92" i="6"/>
  <c r="Q92" i="6" s="1"/>
  <c r="K91" i="6"/>
  <c r="Q91" i="6" s="1"/>
  <c r="K90" i="6"/>
  <c r="Q90" i="6" s="1"/>
  <c r="K89" i="6"/>
  <c r="Q89" i="6" s="1"/>
  <c r="K88" i="6"/>
  <c r="Q88" i="6" s="1"/>
  <c r="K87" i="6"/>
  <c r="Q87" i="6" s="1"/>
  <c r="K86" i="6"/>
  <c r="Q86" i="6" s="1"/>
  <c r="K85" i="6"/>
  <c r="Q85" i="6" s="1"/>
  <c r="K84" i="6"/>
  <c r="Q84" i="6" s="1"/>
  <c r="K83" i="6"/>
  <c r="Q83" i="6" s="1"/>
  <c r="K82" i="6"/>
  <c r="Q82" i="6" s="1"/>
  <c r="K81" i="6"/>
  <c r="Q81" i="6" s="1"/>
  <c r="K80" i="6"/>
  <c r="Q80" i="6" s="1"/>
  <c r="K79" i="6"/>
  <c r="Q79" i="6" s="1"/>
  <c r="K78" i="6"/>
  <c r="Q78" i="6" s="1"/>
  <c r="K77" i="6"/>
  <c r="Q77" i="6" s="1"/>
  <c r="K76" i="6"/>
  <c r="Q76" i="6" s="1"/>
  <c r="K75" i="6"/>
  <c r="Q75" i="6" s="1"/>
  <c r="K74" i="6"/>
  <c r="Q74" i="6" s="1"/>
  <c r="K73" i="6"/>
  <c r="Q73" i="6" s="1"/>
  <c r="K72" i="6"/>
  <c r="Q72" i="6" s="1"/>
  <c r="K71" i="6"/>
  <c r="Q71" i="6" s="1"/>
  <c r="K70" i="6"/>
  <c r="Q70" i="6" s="1"/>
  <c r="K69" i="6"/>
  <c r="Q69" i="6" s="1"/>
  <c r="K68" i="6"/>
  <c r="Q68" i="6" s="1"/>
  <c r="K67" i="6"/>
  <c r="Q67" i="6" s="1"/>
  <c r="K66" i="6"/>
  <c r="Q66" i="6" s="1"/>
  <c r="K65" i="6"/>
  <c r="Q65" i="6" s="1"/>
  <c r="K64" i="6"/>
  <c r="Q64" i="6" s="1"/>
  <c r="K63" i="6"/>
  <c r="Q63" i="6" s="1"/>
  <c r="K62" i="6"/>
  <c r="Q62" i="6" s="1"/>
  <c r="K61" i="6"/>
  <c r="Q61" i="6" s="1"/>
  <c r="K60" i="6"/>
  <c r="Q60" i="6" s="1"/>
  <c r="K59" i="6"/>
  <c r="Q59" i="6" s="1"/>
  <c r="K58" i="6"/>
  <c r="Q58" i="6" s="1"/>
  <c r="K57" i="6"/>
  <c r="Q57" i="6" s="1"/>
  <c r="K56" i="6"/>
  <c r="Q56" i="6" s="1"/>
  <c r="K55" i="6"/>
  <c r="Q55" i="6" s="1"/>
  <c r="K54" i="6"/>
  <c r="Q54" i="6" s="1"/>
  <c r="K53" i="6"/>
  <c r="Q53" i="6" s="1"/>
  <c r="K52" i="6"/>
  <c r="Q52" i="6" s="1"/>
  <c r="K51" i="6"/>
  <c r="Q51" i="6" s="1"/>
  <c r="K50" i="6"/>
  <c r="Q50" i="6" s="1"/>
  <c r="K49" i="6"/>
  <c r="Q49" i="6" s="1"/>
  <c r="K48" i="6"/>
  <c r="Q48" i="6" s="1"/>
  <c r="K47" i="6"/>
  <c r="Q47" i="6" s="1"/>
  <c r="K46" i="6"/>
  <c r="Q46" i="6" s="1"/>
  <c r="K45" i="6"/>
  <c r="Q45" i="6" s="1"/>
  <c r="K44" i="6"/>
  <c r="Q44" i="6" s="1"/>
  <c r="K43" i="6"/>
  <c r="Q43" i="6" s="1"/>
  <c r="K42" i="6"/>
  <c r="Q42" i="6" s="1"/>
  <c r="K41" i="6"/>
  <c r="Q41" i="6" s="1"/>
  <c r="K40" i="6"/>
  <c r="Q40" i="6" s="1"/>
  <c r="K39" i="6"/>
  <c r="Q39" i="6" s="1"/>
  <c r="K38" i="6"/>
  <c r="Q38" i="6" s="1"/>
  <c r="K37" i="6"/>
  <c r="Q37" i="6" s="1"/>
  <c r="K36" i="6"/>
  <c r="Q36" i="6" s="1"/>
  <c r="K35" i="6"/>
  <c r="Q35" i="6" s="1"/>
  <c r="K34" i="6"/>
  <c r="Q34" i="6" s="1"/>
  <c r="K33" i="6"/>
  <c r="Q33" i="6" s="1"/>
  <c r="K32" i="6"/>
  <c r="Q32" i="6" s="1"/>
  <c r="K31" i="6"/>
  <c r="Q31" i="6" s="1"/>
  <c r="K30" i="6"/>
  <c r="Q30" i="6" s="1"/>
  <c r="K29" i="6"/>
  <c r="Q29" i="6" s="1"/>
  <c r="K28" i="6"/>
  <c r="Q28" i="6" s="1"/>
  <c r="K27" i="6"/>
  <c r="Q27" i="6" s="1"/>
  <c r="K26" i="6"/>
  <c r="Q26" i="6" s="1"/>
  <c r="K25" i="6"/>
  <c r="Q25" i="6" s="1"/>
  <c r="K24" i="6"/>
  <c r="Q24" i="6" s="1"/>
  <c r="K23" i="6"/>
  <c r="Q23" i="6" s="1"/>
  <c r="K22" i="6"/>
  <c r="Q22" i="6" s="1"/>
  <c r="K21" i="6"/>
  <c r="Q21" i="6" s="1"/>
  <c r="K20" i="6"/>
  <c r="Q20" i="6" s="1"/>
  <c r="K19" i="6"/>
  <c r="Q19" i="6" s="1"/>
  <c r="K18" i="6"/>
  <c r="Q18" i="6" s="1"/>
  <c r="K17" i="6"/>
  <c r="Q17" i="6" s="1"/>
  <c r="K16" i="6"/>
  <c r="Q16" i="6" s="1"/>
  <c r="K15" i="6"/>
  <c r="Q15" i="6" s="1"/>
  <c r="K14" i="6"/>
  <c r="Q14" i="6" s="1"/>
  <c r="K13" i="6"/>
  <c r="Q13" i="6" s="1"/>
  <c r="K12" i="6"/>
  <c r="Q12" i="6" s="1"/>
  <c r="K11" i="6"/>
  <c r="Q11" i="6" s="1"/>
  <c r="K10" i="6"/>
  <c r="Q10" i="6" s="1"/>
  <c r="K9" i="6"/>
  <c r="Q9" i="6" s="1"/>
  <c r="K8" i="6"/>
  <c r="Q8" i="6" s="1"/>
  <c r="Q7" i="6"/>
  <c r="Q6" i="6"/>
  <c r="Q5" i="6"/>
  <c r="Q4" i="6"/>
  <c r="Q3" i="6"/>
  <c r="Q2" i="6"/>
  <c r="M250" i="1"/>
  <c r="S250" i="1" s="1"/>
  <c r="M251" i="1"/>
  <c r="S251" i="1" s="1"/>
  <c r="M252" i="1"/>
  <c r="S252" i="1" s="1"/>
  <c r="M249" i="1"/>
  <c r="S249" i="1" s="1"/>
  <c r="M248" i="1"/>
  <c r="S248" i="1" s="1"/>
  <c r="M247" i="1"/>
  <c r="S247" i="1" s="1"/>
  <c r="M246" i="1"/>
  <c r="S246" i="1" s="1"/>
  <c r="M242" i="1"/>
  <c r="S242" i="1" s="1"/>
  <c r="M243" i="1"/>
  <c r="S243" i="1" s="1"/>
  <c r="M244" i="1"/>
  <c r="S244" i="1" s="1"/>
  <c r="M245" i="1"/>
  <c r="S245" i="1" s="1"/>
  <c r="M240" i="1"/>
  <c r="S240" i="1" s="1"/>
  <c r="M239" i="1"/>
  <c r="S239" i="1" s="1"/>
  <c r="M241" i="1"/>
  <c r="S241" i="1" s="1"/>
  <c r="M233" i="1"/>
  <c r="S233" i="1" s="1"/>
  <c r="M234" i="1"/>
  <c r="S234" i="1" s="1"/>
  <c r="M235" i="1"/>
  <c r="S235" i="1" s="1"/>
  <c r="M236" i="1"/>
  <c r="S236" i="1" s="1"/>
  <c r="M237" i="1"/>
  <c r="S237" i="1" s="1"/>
  <c r="M238" i="1"/>
  <c r="S238" i="1" s="1"/>
  <c r="M225" i="1"/>
  <c r="S225" i="1" s="1"/>
  <c r="M226" i="1"/>
  <c r="S226" i="1" s="1"/>
  <c r="M227" i="1"/>
  <c r="S227" i="1" s="1"/>
  <c r="M228" i="1"/>
  <c r="S228" i="1" s="1"/>
  <c r="M229" i="1"/>
  <c r="S229" i="1" s="1"/>
  <c r="M230" i="1"/>
  <c r="S230" i="1" s="1"/>
  <c r="M231" i="1"/>
  <c r="S231" i="1" s="1"/>
  <c r="M232" i="1"/>
  <c r="S232" i="1" s="1"/>
  <c r="M219" i="1"/>
  <c r="S219" i="1" s="1"/>
  <c r="M220" i="1"/>
  <c r="S220" i="1" s="1"/>
  <c r="M221" i="1"/>
  <c r="S221" i="1" s="1"/>
  <c r="M222" i="1"/>
  <c r="S222" i="1" s="1"/>
  <c r="M223" i="1"/>
  <c r="S223" i="1" s="1"/>
  <c r="M224" i="1"/>
  <c r="S224" i="1" s="1"/>
  <c r="M210" i="1"/>
  <c r="S210" i="1" s="1"/>
  <c r="M211" i="1"/>
  <c r="S211" i="1" s="1"/>
  <c r="M212" i="1"/>
  <c r="S212" i="1" s="1"/>
  <c r="M213" i="1"/>
  <c r="S213" i="1" s="1"/>
  <c r="M214" i="1"/>
  <c r="S214" i="1" s="1"/>
  <c r="M215" i="1"/>
  <c r="S215" i="1" s="1"/>
  <c r="M216" i="1"/>
  <c r="S216" i="1" s="1"/>
  <c r="M217" i="1"/>
  <c r="S217" i="1" s="1"/>
  <c r="M218" i="1"/>
  <c r="S218" i="1" s="1"/>
  <c r="M209" i="1"/>
  <c r="S209" i="1" s="1"/>
  <c r="M208" i="1"/>
  <c r="S208" i="1" s="1"/>
  <c r="M203" i="1"/>
  <c r="S203" i="1" s="1"/>
  <c r="M204" i="1"/>
  <c r="S204" i="1" s="1"/>
  <c r="M205" i="1"/>
  <c r="S205" i="1" s="1"/>
  <c r="M206" i="1"/>
  <c r="S206" i="1" s="1"/>
  <c r="M207" i="1"/>
  <c r="S207" i="1" s="1"/>
  <c r="M202" i="1"/>
  <c r="S202" i="1" s="1"/>
  <c r="M201" i="1"/>
  <c r="S201" i="1" s="1"/>
  <c r="M196" i="1"/>
  <c r="S196" i="1" s="1"/>
  <c r="M197" i="1"/>
  <c r="S197" i="1" s="1"/>
  <c r="M198" i="1"/>
  <c r="S198" i="1" s="1"/>
  <c r="M199" i="1"/>
  <c r="S199" i="1" s="1"/>
  <c r="M200" i="1"/>
  <c r="S200" i="1" s="1"/>
  <c r="M194" i="1"/>
  <c r="S194" i="1" s="1"/>
  <c r="M193" i="1"/>
  <c r="S193" i="1" s="1"/>
  <c r="M192" i="1"/>
  <c r="S192" i="1" s="1"/>
  <c r="M191" i="1"/>
  <c r="S191" i="1" s="1"/>
  <c r="M189" i="1"/>
  <c r="S189" i="1" s="1"/>
  <c r="M190" i="1"/>
  <c r="S190" i="1" s="1"/>
  <c r="M195" i="1"/>
  <c r="S195" i="1" s="1"/>
  <c r="M180" i="1"/>
  <c r="S180" i="1" s="1"/>
  <c r="M184" i="1"/>
  <c r="S184" i="1" s="1"/>
  <c r="M183" i="1"/>
  <c r="S183" i="1" s="1"/>
  <c r="M178" i="1"/>
  <c r="S178" i="1" s="1"/>
  <c r="M179" i="1"/>
  <c r="S179" i="1" s="1"/>
  <c r="M181" i="1"/>
  <c r="S181" i="1" s="1"/>
  <c r="M182" i="1"/>
  <c r="S182" i="1" s="1"/>
  <c r="M185" i="1"/>
  <c r="S185" i="1" s="1"/>
  <c r="M186" i="1"/>
  <c r="S186" i="1" s="1"/>
  <c r="M187" i="1"/>
  <c r="S187" i="1" s="1"/>
  <c r="M188" i="1"/>
  <c r="S188" i="1" s="1"/>
  <c r="M177" i="1"/>
  <c r="S177" i="1" s="1"/>
  <c r="M175" i="1"/>
  <c r="S175" i="1" s="1"/>
  <c r="M172" i="1"/>
  <c r="S172" i="1" s="1"/>
  <c r="M171" i="1"/>
  <c r="S171" i="1" s="1"/>
  <c r="M170" i="1"/>
  <c r="S170" i="1" s="1"/>
  <c r="M173" i="1"/>
  <c r="S173" i="1" s="1"/>
  <c r="M174" i="1"/>
  <c r="S174" i="1" s="1"/>
  <c r="M176" i="1"/>
  <c r="S176" i="1" s="1"/>
  <c r="M169" i="1"/>
  <c r="S169" i="1" s="1"/>
  <c r="M168" i="1"/>
  <c r="S168" i="1" s="1"/>
  <c r="M167" i="1"/>
  <c r="S167" i="1" s="1"/>
  <c r="M166" i="1"/>
  <c r="S166" i="1" s="1"/>
  <c r="M165" i="1"/>
  <c r="S165" i="1" s="1"/>
  <c r="M163" i="1"/>
  <c r="S163" i="1" s="1"/>
  <c r="M164" i="1"/>
  <c r="S164" i="1" s="1"/>
  <c r="M158" i="1"/>
  <c r="S158" i="1" s="1"/>
  <c r="M159" i="1"/>
  <c r="S159" i="1" s="1"/>
  <c r="M160" i="1"/>
  <c r="S160" i="1" s="1"/>
  <c r="M161" i="1"/>
  <c r="S161" i="1" s="1"/>
  <c r="M162" i="1"/>
  <c r="S162" i="1" s="1"/>
  <c r="M157" i="1"/>
  <c r="S157" i="1" s="1"/>
  <c r="M156" i="1"/>
  <c r="S156" i="1" s="1"/>
  <c r="M155" i="1"/>
  <c r="S155" i="1" s="1"/>
  <c r="M154" i="1"/>
  <c r="S154" i="1" s="1"/>
  <c r="M152" i="1"/>
  <c r="S152" i="1" s="1"/>
  <c r="M151" i="1"/>
  <c r="S151" i="1" s="1"/>
  <c r="M149" i="1"/>
  <c r="S149" i="1" s="1"/>
  <c r="M148" i="1"/>
  <c r="S148" i="1" s="1"/>
  <c r="M147" i="1"/>
  <c r="S147" i="1" s="1"/>
  <c r="M146" i="1"/>
  <c r="S146" i="1" s="1"/>
  <c r="M145" i="1"/>
  <c r="S145" i="1" s="1"/>
  <c r="M142" i="1"/>
  <c r="S142" i="1" s="1"/>
  <c r="M143" i="1"/>
  <c r="S143" i="1" s="1"/>
  <c r="M144" i="1"/>
  <c r="S144" i="1" s="1"/>
  <c r="M150" i="1"/>
  <c r="S150" i="1" s="1"/>
  <c r="M153" i="1"/>
  <c r="S153" i="1" s="1"/>
  <c r="M137" i="1"/>
  <c r="S137" i="1" s="1"/>
  <c r="M138" i="1"/>
  <c r="S138" i="1" s="1"/>
  <c r="M139" i="1"/>
  <c r="S139" i="1" s="1"/>
  <c r="M140" i="1"/>
  <c r="S140" i="1" s="1"/>
  <c r="M141" i="1"/>
  <c r="S141" i="1" s="1"/>
  <c r="M135" i="1"/>
  <c r="S135" i="1" s="1"/>
  <c r="M136" i="1"/>
  <c r="S136" i="1" s="1"/>
  <c r="M129" i="1"/>
  <c r="S129" i="1" s="1"/>
  <c r="M130" i="1"/>
  <c r="S130" i="1" s="1"/>
  <c r="M131" i="1"/>
  <c r="S131" i="1" s="1"/>
  <c r="M132" i="1"/>
  <c r="S132" i="1" s="1"/>
  <c r="M133" i="1"/>
  <c r="S133" i="1" s="1"/>
  <c r="M134" i="1"/>
  <c r="S134" i="1" s="1"/>
  <c r="M122" i="1"/>
  <c r="S122" i="1" s="1"/>
  <c r="M123" i="1"/>
  <c r="S123" i="1" s="1"/>
  <c r="M124" i="1"/>
  <c r="S124" i="1" s="1"/>
  <c r="M125" i="1"/>
  <c r="S125" i="1" s="1"/>
  <c r="M126" i="1"/>
  <c r="S126" i="1" s="1"/>
  <c r="M127" i="1"/>
  <c r="S127" i="1" s="1"/>
  <c r="M128" i="1"/>
  <c r="S128" i="1" s="1"/>
  <c r="M118" i="1"/>
  <c r="S118" i="1" s="1"/>
  <c r="M117" i="1"/>
  <c r="S117" i="1" s="1"/>
  <c r="M119" i="1"/>
  <c r="S119" i="1" s="1"/>
  <c r="M120" i="1"/>
  <c r="S120" i="1" s="1"/>
  <c r="M121" i="1"/>
  <c r="S121" i="1" s="1"/>
  <c r="M112" i="1"/>
  <c r="S112" i="1" s="1"/>
  <c r="M113" i="1"/>
  <c r="S113" i="1" s="1"/>
  <c r="M114" i="1"/>
  <c r="S114" i="1" s="1"/>
  <c r="M115" i="1"/>
  <c r="S115" i="1" s="1"/>
  <c r="M116" i="1"/>
  <c r="S116" i="1" s="1"/>
  <c r="M102" i="1"/>
  <c r="S102" i="1" s="1"/>
  <c r="M103" i="1"/>
  <c r="S103" i="1" s="1"/>
  <c r="M101" i="1"/>
  <c r="S101" i="1" s="1"/>
  <c r="M104" i="1"/>
  <c r="S104" i="1" s="1"/>
  <c r="M105" i="1"/>
  <c r="S105" i="1" s="1"/>
  <c r="M106" i="1"/>
  <c r="S106" i="1" s="1"/>
  <c r="M107" i="1"/>
  <c r="S107" i="1" s="1"/>
  <c r="M108" i="1"/>
  <c r="S108" i="1" s="1"/>
  <c r="M109" i="1"/>
  <c r="S109" i="1" s="1"/>
  <c r="M110" i="1"/>
  <c r="S110" i="1" s="1"/>
  <c r="M111" i="1"/>
  <c r="S111" i="1" s="1"/>
  <c r="M97" i="1"/>
  <c r="S97" i="1" s="1"/>
  <c r="M98" i="1"/>
  <c r="S98" i="1" s="1"/>
  <c r="M99" i="1"/>
  <c r="S99" i="1" s="1"/>
  <c r="M100" i="1"/>
  <c r="S100" i="1" s="1"/>
  <c r="M91" i="1"/>
  <c r="S91" i="1" s="1"/>
  <c r="M92" i="1"/>
  <c r="S92" i="1" s="1"/>
  <c r="M93" i="1"/>
  <c r="S93" i="1" s="1"/>
  <c r="M94" i="1"/>
  <c r="S94" i="1" s="1"/>
  <c r="M95" i="1"/>
  <c r="S95" i="1" s="1"/>
  <c r="M96" i="1"/>
  <c r="S96" i="1" s="1"/>
  <c r="M84" i="1"/>
  <c r="S84" i="1" s="1"/>
  <c r="M85" i="1"/>
  <c r="S85" i="1" s="1"/>
  <c r="M86" i="1"/>
  <c r="S86" i="1" s="1"/>
  <c r="M87" i="1"/>
  <c r="S87" i="1" s="1"/>
  <c r="M88" i="1"/>
  <c r="S88" i="1" s="1"/>
  <c r="M89" i="1"/>
  <c r="S89" i="1" s="1"/>
  <c r="M90" i="1"/>
  <c r="S90" i="1" s="1"/>
  <c r="M78" i="1"/>
  <c r="S78" i="1" s="1"/>
  <c r="M79" i="1"/>
  <c r="S79" i="1" s="1"/>
  <c r="M80" i="1"/>
  <c r="S80" i="1" s="1"/>
  <c r="M81" i="1"/>
  <c r="S81" i="1" s="1"/>
  <c r="M82" i="1"/>
  <c r="S82" i="1" s="1"/>
  <c r="M83" i="1"/>
  <c r="S83" i="1" s="1"/>
  <c r="M71" i="1"/>
  <c r="S71" i="1" s="1"/>
  <c r="M72" i="1"/>
  <c r="M73" i="1"/>
  <c r="S73" i="1" s="1"/>
  <c r="M74" i="1"/>
  <c r="S74" i="1" s="1"/>
  <c r="M75" i="1"/>
  <c r="S75" i="1" s="1"/>
  <c r="M76" i="1"/>
  <c r="S76" i="1" s="1"/>
  <c r="M77" i="1"/>
  <c r="S77" i="1" s="1"/>
  <c r="S72" i="1"/>
  <c r="M19" i="1"/>
  <c r="S19" i="1" s="1"/>
  <c r="M63" i="1"/>
  <c r="S63" i="1" s="1"/>
  <c r="M58" i="1"/>
  <c r="M59" i="1"/>
  <c r="M60" i="1"/>
  <c r="S60" i="1" s="1"/>
  <c r="M61" i="1"/>
  <c r="S61" i="1" s="1"/>
  <c r="M62" i="1"/>
  <c r="S62" i="1" s="1"/>
  <c r="M64" i="1"/>
  <c r="S64" i="1" s="1"/>
  <c r="M65" i="1"/>
  <c r="S65" i="1" s="1"/>
  <c r="M66" i="1"/>
  <c r="S66" i="1" s="1"/>
  <c r="M67" i="1"/>
  <c r="S67" i="1" s="1"/>
  <c r="M68" i="1"/>
  <c r="S68" i="1" s="1"/>
  <c r="M69" i="1"/>
  <c r="S69" i="1" s="1"/>
  <c r="M70" i="1"/>
  <c r="S70" i="1" s="1"/>
  <c r="S58" i="1"/>
  <c r="S59" i="1"/>
  <c r="M53" i="1"/>
  <c r="S53" i="1" s="1"/>
  <c r="M54" i="1"/>
  <c r="S54" i="1" s="1"/>
  <c r="M55" i="1"/>
  <c r="S55" i="1" s="1"/>
  <c r="M56" i="1"/>
  <c r="S56" i="1" s="1"/>
  <c r="M57" i="1"/>
  <c r="S57" i="1" s="1"/>
  <c r="M48" i="1"/>
  <c r="S48" i="1" s="1"/>
  <c r="M49" i="1"/>
  <c r="S49" i="1" s="1"/>
  <c r="M50" i="1"/>
  <c r="S50" i="1" s="1"/>
  <c r="M51" i="1"/>
  <c r="S51" i="1" s="1"/>
  <c r="M52" i="1"/>
  <c r="S52" i="1" s="1"/>
  <c r="M39" i="1"/>
  <c r="S39" i="1" s="1"/>
  <c r="M40" i="1"/>
  <c r="S40" i="1" s="1"/>
  <c r="M41" i="1"/>
  <c r="S41" i="1" s="1"/>
  <c r="M42" i="1"/>
  <c r="S42" i="1" s="1"/>
  <c r="M43" i="1"/>
  <c r="S43" i="1" s="1"/>
  <c r="M44" i="1"/>
  <c r="S44" i="1" s="1"/>
  <c r="M45" i="1"/>
  <c r="S45" i="1" s="1"/>
  <c r="M46" i="1"/>
  <c r="S46" i="1" s="1"/>
  <c r="M47" i="1"/>
  <c r="S47" i="1" s="1"/>
  <c r="M37" i="1"/>
  <c r="S37" i="1" s="1"/>
  <c r="M31" i="1"/>
  <c r="S31" i="1" s="1"/>
  <c r="M30" i="1"/>
  <c r="S30" i="1" s="1"/>
  <c r="M28" i="1"/>
  <c r="S28" i="1" s="1"/>
  <c r="M24" i="1"/>
  <c r="S24" i="1" s="1"/>
  <c r="M25" i="1"/>
  <c r="S25" i="1" s="1"/>
  <c r="M26" i="1"/>
  <c r="S26" i="1" s="1"/>
  <c r="M27" i="1"/>
  <c r="S27" i="1" s="1"/>
  <c r="M29" i="1"/>
  <c r="S29" i="1" s="1"/>
  <c r="M32" i="1"/>
  <c r="S32" i="1" s="1"/>
  <c r="M33" i="1"/>
  <c r="S33" i="1" s="1"/>
  <c r="M34" i="1"/>
  <c r="S34" i="1" s="1"/>
  <c r="M35" i="1"/>
  <c r="S35" i="1" s="1"/>
  <c r="M36" i="1"/>
  <c r="S36" i="1" s="1"/>
  <c r="M38" i="1"/>
  <c r="S38" i="1" s="1"/>
  <c r="M20" i="1"/>
  <c r="S20" i="1" s="1"/>
  <c r="S4" i="1"/>
  <c r="S5" i="1"/>
  <c r="S6" i="1"/>
  <c r="S7" i="1"/>
  <c r="S8" i="1"/>
  <c r="S9" i="1"/>
  <c r="S10" i="1"/>
  <c r="S11" i="1"/>
  <c r="S3" i="1"/>
  <c r="M13" i="1"/>
  <c r="S13" i="1" s="1"/>
  <c r="M14" i="1"/>
  <c r="S14" i="1" s="1"/>
  <c r="M15" i="1"/>
  <c r="S15" i="1" s="1"/>
  <c r="M16" i="1"/>
  <c r="S16" i="1" s="1"/>
  <c r="M17" i="1"/>
  <c r="S17" i="1" s="1"/>
  <c r="M18" i="1"/>
  <c r="S18" i="1" s="1"/>
  <c r="M21" i="1"/>
  <c r="S21" i="1" s="1"/>
  <c r="M22" i="1"/>
  <c r="S22" i="1" s="1"/>
  <c r="M23" i="1"/>
  <c r="S23" i="1" s="1"/>
  <c r="M12" i="1"/>
  <c r="S1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tc={6777767D-CD0D-4099-8DF8-35035C5D0FA2}</author>
  </authors>
  <commentList>
    <comment ref="B1" authorId="0" shapeId="0" xr:uid="{1A6DDB7F-713D-43C2-A47D-891FE792197E}">
      <text>
        <r>
          <rPr>
            <sz val="11"/>
            <color rgb="FF000000"/>
            <rFont val="Calibri"/>
            <family val="2"/>
          </rPr>
          <t xml:space="preserve">USUARIO:
RENTAS PROPIAS
</t>
        </r>
      </text>
    </comment>
    <comment ref="E1" authorId="0" shapeId="0" xr:uid="{362D80A0-A937-41ED-8E7E-793AF4ECEA9F}">
      <text>
        <r>
          <rPr>
            <sz val="11"/>
            <color rgb="FF000000"/>
            <rFont val="Calibri"/>
            <family val="2"/>
          </rPr>
          <t>USUARIO:
C1 Prestación de Servicios 
C2 Consultoría 
C3 Mantenimiento yo Reparación
C4 Obra Pública
C5 Compra Venta yo Suministro 
C6 Concesión
C7 Comodato 
C8 Arrendamiento 
C9 Seguros 
C10 Otros. Para el caso de los Convenios se pueden clasificar en otros (C10) y en el objeto especificar que es un convenio</t>
        </r>
      </text>
    </comment>
    <comment ref="L1" authorId="0" shapeId="0" xr:uid="{133F18C5-7B59-4AA0-A28B-F8D0F803A8C4}">
      <text>
        <r>
          <rPr>
            <sz val="11"/>
            <color rgb="FF000000"/>
            <rFont val="Calibri"/>
            <family val="2"/>
          </rPr>
          <t xml:space="preserve">USUARIO:
AAAA/MM/DD
</t>
        </r>
      </text>
    </comment>
    <comment ref="N1" authorId="0" shapeId="0" xr:uid="{9626E504-D8C0-4B76-9BE6-D1C4563A6A2A}">
      <text>
        <r>
          <rPr>
            <sz val="11"/>
            <color rgb="FF000000"/>
            <rFont val="Calibri"/>
            <family val="2"/>
          </rPr>
          <t xml:space="preserve">USUARIO:
AAAA/MM/DD
</t>
        </r>
      </text>
    </comment>
    <comment ref="O1" authorId="0" shapeId="0" xr:uid="{7C6E5DC4-324B-4A6D-A21C-5D208A14303A}">
      <text>
        <r>
          <rPr>
            <sz val="11"/>
            <color rgb="FF000000"/>
            <rFont val="Calibri"/>
            <family val="2"/>
          </rPr>
          <t>USUARIO:
F1 Seleccion Abreviada Menor Cuantia 
F2 Seleccion Abreviada Características Técnicas Uniformes Subasta 
F3 Seleccion Abreviada 10 Menor Cuantia 
F4 Contratacion Directa 
F5 Licitación yo Concurso</t>
        </r>
      </text>
    </comment>
    <comment ref="P1" authorId="0" shapeId="0" xr:uid="{08A9FAB9-16A5-4D9D-82D4-13F00FA8F638}">
      <text>
        <r>
          <rPr>
            <sz val="11"/>
            <color rgb="FF000000"/>
            <rFont val="Calibri"/>
            <family val="2"/>
          </rPr>
          <t>USUARIO:
AAAA/MM/DD</t>
        </r>
      </text>
    </comment>
    <comment ref="T1" authorId="0" shapeId="0" xr:uid="{C0EC8C48-4557-4676-BB31-88C16262B05E}">
      <text>
        <r>
          <rPr>
            <sz val="11"/>
            <color rgb="FF000000"/>
            <rFont val="Calibri"/>
            <family val="2"/>
          </rPr>
          <t xml:space="preserve">USUARIO:
AAAA/MM/DD
</t>
        </r>
      </text>
    </comment>
    <comment ref="V1" authorId="0" shapeId="0" xr:uid="{AAD0A2A8-CE27-4B61-AB61-82BC8D08E6F8}">
      <text>
        <r>
          <rPr>
            <sz val="11"/>
            <color rgb="FF000000"/>
            <rFont val="Calibri"/>
            <family val="2"/>
          </rPr>
          <t>USUARIO:
AAAA/MM/DD</t>
        </r>
      </text>
    </comment>
    <comment ref="X1" authorId="1" shapeId="0" xr:uid="{6777767D-CD0D-4099-8DF8-35035C5D0FA2}">
      <text>
        <t xml:space="preserve">[Threaded comment]
Your version of Excel allows you to read this threaded comment; however, any edits to it will get removed if the file is opened in a newer version of Excel. Learn more: https://go.microsoft.com/fwlink/?linkid=870924
Comment:
    USUARIO:
AAAA/MM/DD
Reply:
    2021/03/04
</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tc={0867E2A4-F0BC-47F9-ADD3-69D1374A2A1F}</author>
  </authors>
  <commentList>
    <comment ref="B1" authorId="0" shapeId="0" xr:uid="{24CD808D-FB18-40C3-9384-1A495A8B2F06}">
      <text>
        <r>
          <rPr>
            <sz val="11"/>
            <color rgb="FF000000"/>
            <rFont val="Calibri"/>
            <family val="2"/>
          </rPr>
          <t xml:space="preserve">USUARIO:
RENTAS PROPIAS
</t>
        </r>
      </text>
    </comment>
    <comment ref="E1" authorId="0" shapeId="0" xr:uid="{388A9133-5A8C-478C-870F-EDD7EFC1F1A3}">
      <text>
        <r>
          <rPr>
            <sz val="11"/>
            <color rgb="FF000000"/>
            <rFont val="Calibri"/>
            <family val="2"/>
          </rPr>
          <t>USUARIO:
C1 Prestación de Servicios 
C2 Consultoría 
C3 Mantenimiento yo Reparación
C4 Obra Pública
C5 Compra Venta yo Suministro 
C6 Concesión
C7 Comodato 
C8 Arrendamiento 
C9 Seguros 
C10 Otros. Para el caso de los Convenios se pueden clasificar en otros (C10) y en el objeto especificar que es un convenio</t>
        </r>
      </text>
    </comment>
    <comment ref="L1" authorId="0" shapeId="0" xr:uid="{16DC69F6-C3AA-49B0-8F7E-C04DADBDC500}">
      <text>
        <r>
          <rPr>
            <sz val="11"/>
            <color rgb="FF000000"/>
            <rFont val="Calibri"/>
            <family val="2"/>
          </rPr>
          <t xml:space="preserve">USUARIO:
AAAA/MM/DD
</t>
        </r>
      </text>
    </comment>
    <comment ref="N1" authorId="0" shapeId="0" xr:uid="{FB4D7ED7-B011-494E-B23D-3991467A85FC}">
      <text>
        <r>
          <rPr>
            <sz val="11"/>
            <color rgb="FF000000"/>
            <rFont val="Calibri"/>
            <family val="2"/>
          </rPr>
          <t xml:space="preserve">USUARIO:
AAAA/MM/DD
</t>
        </r>
      </text>
    </comment>
    <comment ref="O1" authorId="0" shapeId="0" xr:uid="{65742C1E-D985-469D-96B9-E3B4167F25D6}">
      <text>
        <r>
          <rPr>
            <sz val="11"/>
            <color rgb="FF000000"/>
            <rFont val="Calibri"/>
            <family val="2"/>
          </rPr>
          <t>USUARIO:
F1 Seleccion Abreviada Menor Cuantia 
F2 Seleccion Abreviada Características Técnicas Uniformes Subasta 
F3 Seleccion Abreviada 10 Menor Cuantia 
F4 Contratacion Directa 
F5 Licitación yo Concurso</t>
        </r>
      </text>
    </comment>
    <comment ref="P1" authorId="0" shapeId="0" xr:uid="{D708C2B8-F918-408B-BB7A-5FF55721BDB7}">
      <text>
        <r>
          <rPr>
            <sz val="11"/>
            <color rgb="FF000000"/>
            <rFont val="Calibri"/>
            <family val="2"/>
          </rPr>
          <t>USUARIO:
AAAA/MM/DD</t>
        </r>
      </text>
    </comment>
    <comment ref="T1" authorId="0" shapeId="0" xr:uid="{8867ADBA-84B1-49AF-8A39-76A449F855DD}">
      <text>
        <r>
          <rPr>
            <sz val="11"/>
            <color rgb="FF000000"/>
            <rFont val="Calibri"/>
            <family val="2"/>
          </rPr>
          <t xml:space="preserve">USUARIO:
AAAA/MM/DD
</t>
        </r>
      </text>
    </comment>
    <comment ref="V1" authorId="0" shapeId="0" xr:uid="{BC9C4F96-7D12-4C9F-8697-5A4FDF4AD7D7}">
      <text>
        <r>
          <rPr>
            <sz val="11"/>
            <color rgb="FF000000"/>
            <rFont val="Calibri"/>
            <family val="2"/>
          </rPr>
          <t>USUARIO:
AAAA/MM/DD</t>
        </r>
      </text>
    </comment>
    <comment ref="X1" authorId="1" shapeId="0" xr:uid="{0867E2A4-F0BC-47F9-ADD3-69D1374A2A1F}">
      <text>
        <t xml:space="preserve">[Threaded comment]
Your version of Excel allows you to read this threaded comment; however, any edits to it will get removed if the file is opened in a newer version of Excel. Learn more: https://go.microsoft.com/fwlink/?linkid=870924
Comment:
    USUARIO:
AAAA/MM/DD
Reply:
    2021/03/04
</t>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authors>
  <commentList>
    <comment ref="G2" authorId="0" shapeId="0" xr:uid="{DF01E303-6D64-4BE2-89B4-09C2590A4B66}">
      <text>
        <r>
          <rPr>
            <sz val="11"/>
            <color rgb="FF000000"/>
            <rFont val="Calibri"/>
            <family val="2"/>
          </rPr>
          <t xml:space="preserve">USUARIO:
AAAA/MM/DD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
  </authors>
  <commentList>
    <comment ref="F2" authorId="0" shapeId="0" xr:uid="{CE66FD7E-8848-4FC1-99DD-37637D007E60}">
      <text>
        <r>
          <rPr>
            <sz val="11"/>
            <color rgb="FF000000"/>
            <rFont val="Calibri"/>
            <family val="2"/>
          </rPr>
          <t xml:space="preserve">USUARIO:
AAAA/MM/DD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tc={8F305966-11E1-4E6F-BB3C-C59D2AB5AB5B}</author>
  </authors>
  <commentList>
    <comment ref="B1" authorId="0" shapeId="0" xr:uid="{70AC449A-057F-4B1D-94DD-8FB063A99A8D}">
      <text>
        <r>
          <rPr>
            <sz val="11"/>
            <color rgb="FF000000"/>
            <rFont val="Calibri"/>
            <family val="2"/>
          </rPr>
          <t xml:space="preserve">USUARIO:
RENTAS PROPIAS
</t>
        </r>
      </text>
    </comment>
    <comment ref="E1" authorId="0" shapeId="0" xr:uid="{CD529AD8-1A8A-4945-ABF4-D20C37007893}">
      <text>
        <r>
          <rPr>
            <sz val="11"/>
            <color rgb="FF000000"/>
            <rFont val="Calibri"/>
            <family val="2"/>
          </rPr>
          <t>USUARIO:
C1 Prestación de Servicios 
C2 Consultoría 
C3 Mantenimiento yo Reparación
C4 Obra Pública
C5 Compra Venta yo Suministro 
C6 Concesión
C7 Comodato 
C8 Arrendamiento 
C9 Seguros 
C10 Otros. Para el caso de los Convenios se pueden clasificar en otros (C10) y en el objeto especificar que es un convenio</t>
        </r>
      </text>
    </comment>
    <comment ref="L1" authorId="0" shapeId="0" xr:uid="{4FBC3A5D-1AA8-401C-AADD-A28E3F1075B1}">
      <text>
        <r>
          <rPr>
            <sz val="11"/>
            <color rgb="FF000000"/>
            <rFont val="Calibri"/>
            <family val="2"/>
          </rPr>
          <t xml:space="preserve">USUARIO:
AAAA/MM/DD
</t>
        </r>
      </text>
    </comment>
    <comment ref="N1" authorId="0" shapeId="0" xr:uid="{C403CC14-312D-466C-93E8-DF9FD1936DA0}">
      <text>
        <r>
          <rPr>
            <sz val="11"/>
            <color rgb="FF000000"/>
            <rFont val="Calibri"/>
            <family val="2"/>
          </rPr>
          <t xml:space="preserve">USUARIO:
AAAA/MM/DD
</t>
        </r>
      </text>
    </comment>
    <comment ref="O1" authorId="0" shapeId="0" xr:uid="{E9DCCFB7-0B1A-44A2-958A-E5AB0254AF8E}">
      <text>
        <r>
          <rPr>
            <sz val="11"/>
            <color rgb="FF000000"/>
            <rFont val="Calibri"/>
            <family val="2"/>
          </rPr>
          <t>USUARIO:
F1 Seleccion Abreviada Menor Cuantia 
F2 Seleccion Abreviada Características Técnicas Uniformes Subasta 
F3 Seleccion Abreviada 10 Menor Cuantia 
F4 Contratacion Directa 
F5 Licitación yo Concurso</t>
        </r>
      </text>
    </comment>
    <comment ref="P1" authorId="0" shapeId="0" xr:uid="{5F209423-17C4-4864-BD07-1879CE6230DF}">
      <text>
        <r>
          <rPr>
            <sz val="11"/>
            <color rgb="FF000000"/>
            <rFont val="Calibri"/>
            <family val="2"/>
          </rPr>
          <t>USUARIO:
AAAA/MM/DD</t>
        </r>
      </text>
    </comment>
    <comment ref="T1" authorId="0" shapeId="0" xr:uid="{4A361881-70DF-4C99-9D2F-97D166FBEFB7}">
      <text>
        <r>
          <rPr>
            <sz val="11"/>
            <color rgb="FF000000"/>
            <rFont val="Calibri"/>
            <family val="2"/>
          </rPr>
          <t xml:space="preserve">USUARIO:
AAAA/MM/DD
</t>
        </r>
      </text>
    </comment>
    <comment ref="V1" authorId="0" shapeId="0" xr:uid="{06939542-86B4-47C8-8E0E-506C09178F1C}">
      <text>
        <r>
          <rPr>
            <sz val="11"/>
            <color rgb="FF000000"/>
            <rFont val="Calibri"/>
            <family val="2"/>
          </rPr>
          <t>USUARIO:
AAAA/MM/DD</t>
        </r>
      </text>
    </comment>
    <comment ref="X1" authorId="1" shapeId="0" xr:uid="{8F305966-11E1-4E6F-BB3C-C59D2AB5AB5B}">
      <text>
        <t xml:space="preserve">[Threaded comment]
Your version of Excel allows you to read this threaded comment; however, any edits to it will get removed if the file is opened in a newer version of Excel. Learn more: https://go.microsoft.com/fwlink/?linkid=870924
Comment:
    USUARIO:
AAAA/MM/DD
Reply:
    2021/03/04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B1" authorId="0" shapeId="0" xr:uid="{F6C8E6FB-A962-4AD0-925B-2AC6B7CFFDDC}">
      <text>
        <r>
          <rPr>
            <sz val="11"/>
            <color rgb="FF000000"/>
            <rFont val="Calibri"/>
            <family val="2"/>
          </rPr>
          <t xml:space="preserve">USUARIO:
RENTAS PROPIAS
</t>
        </r>
      </text>
    </comment>
    <comment ref="H1" authorId="0" shapeId="0" xr:uid="{63433E95-AC7B-4D1A-BB56-4D8CDFEE3525}">
      <text>
        <r>
          <rPr>
            <sz val="11"/>
            <color rgb="FF000000"/>
            <rFont val="Calibri"/>
            <family val="2"/>
          </rPr>
          <t xml:space="preserve">USUARIO:
AAAA/MM/DD
</t>
        </r>
      </text>
    </comment>
    <comment ref="I1" authorId="0" shapeId="0" xr:uid="{92677F5E-7023-469F-8EC2-F1C610E91E21}">
      <text>
        <r>
          <rPr>
            <sz val="11"/>
            <color rgb="FF000000"/>
            <rFont val="Calibri"/>
            <family val="2"/>
          </rPr>
          <t>USUARIO:
AAAA/MM/DD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2A1A396B-556A-4C01-B144-54C3F18E6BE1}">
      <text>
        <r>
          <rPr>
            <sz val="11"/>
            <color rgb="FF000000"/>
            <rFont val="Calibri"/>
            <family val="2"/>
          </rPr>
          <t xml:space="preserve">USUARIO:
RENTAS PROPIAS
</t>
        </r>
      </text>
    </comment>
    <comment ref="C5" authorId="0" shapeId="0" xr:uid="{53EEB71F-86BF-4DD0-BD62-5678183B2F57}">
      <text>
        <r>
          <rPr>
            <sz val="11"/>
            <color rgb="FF000000"/>
            <rFont val="Calibri"/>
            <family val="2"/>
          </rPr>
          <t xml:space="preserve">USUARIO:
AAAA/MM/DD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B1" authorId="0" shapeId="0" xr:uid="{DB5BEE14-CA50-4624-BF74-1BD224191FD7}">
      <text>
        <r>
          <rPr>
            <sz val="11"/>
            <color rgb="FF000000"/>
            <rFont val="Calibri"/>
            <family val="2"/>
          </rPr>
          <t xml:space="preserve">USUARIO:
RENTAS PROPIAS
</t>
        </r>
      </text>
    </comment>
    <comment ref="H1" authorId="0" shapeId="0" xr:uid="{124284F6-398A-4AD1-B03A-7F38F8042C02}">
      <text>
        <r>
          <rPr>
            <sz val="11"/>
            <color rgb="FF000000"/>
            <rFont val="Calibri"/>
            <family val="2"/>
          </rPr>
          <t>USUARIO:
AAAA/MM/DD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tc={CADDDF53-E42C-41B7-93C7-B907204260A4}</author>
  </authors>
  <commentList>
    <comment ref="B1" authorId="0" shapeId="0" xr:uid="{D0ECF719-FB53-4708-A310-1BE139EF259F}">
      <text>
        <r>
          <rPr>
            <sz val="11"/>
            <color rgb="FF000000"/>
            <rFont val="Calibri"/>
            <family val="2"/>
          </rPr>
          <t xml:space="preserve">USUARIO:
RENTAS PROPIAS
</t>
        </r>
      </text>
    </comment>
    <comment ref="E1" authorId="0" shapeId="0" xr:uid="{B51F9376-952A-4166-B0B6-23966CFECEBD}">
      <text>
        <r>
          <rPr>
            <sz val="11"/>
            <color rgb="FF000000"/>
            <rFont val="Calibri"/>
            <family val="2"/>
          </rPr>
          <t>USUARIO:
C1 Prestación de Servicios 
C2 Consultoría 
C3 Mantenimiento yo Reparación
C4 Obra Pública
C5 Compra Venta yo Suministro 
C6 Concesión
C7 Comodato 
C8 Arrendamiento 
C9 Seguros 
C10 Otros. Para el caso de los Convenios se pueden clasificar en otros (C10) y en el objeto especificar que es un convenio</t>
        </r>
      </text>
    </comment>
    <comment ref="K1" authorId="0" shapeId="0" xr:uid="{4C78FC3B-0688-443B-951C-42224A565D9B}">
      <text>
        <r>
          <rPr>
            <sz val="11"/>
            <color rgb="FF000000"/>
            <rFont val="Calibri"/>
            <family val="2"/>
          </rPr>
          <t xml:space="preserve">USUARIO:
AAAA/MM/DD
</t>
        </r>
      </text>
    </comment>
    <comment ref="M1" authorId="0" shapeId="0" xr:uid="{4265DB41-D813-45F3-86D8-E1C84DA7A1F5}">
      <text>
        <r>
          <rPr>
            <sz val="11"/>
            <color rgb="FF000000"/>
            <rFont val="Calibri"/>
            <family val="2"/>
          </rPr>
          <t xml:space="preserve">USUARIO:
AAAA/MM/DD
</t>
        </r>
      </text>
    </comment>
    <comment ref="N1" authorId="0" shapeId="0" xr:uid="{020A5847-FD26-4C09-A350-7BB49AF80815}">
      <text>
        <r>
          <rPr>
            <sz val="11"/>
            <color rgb="FF000000"/>
            <rFont val="Calibri"/>
            <family val="2"/>
          </rPr>
          <t>USUARIO:
F1 Seleccion Abreviada Menor Cuantia 
F2 Seleccion Abreviada Características Técnicas Uniformes Subasta 
F3 Seleccion Abreviada 10 Menor Cuantia 
F4 Contratacion Directa 
F5 Licitación yo Concurso</t>
        </r>
      </text>
    </comment>
    <comment ref="O1" authorId="0" shapeId="0" xr:uid="{669FBECA-A0ED-4B1A-8487-60480D2BFDE9}">
      <text>
        <r>
          <rPr>
            <sz val="11"/>
            <color rgb="FF000000"/>
            <rFont val="Calibri"/>
            <family val="2"/>
          </rPr>
          <t>USUARIO:
AAAA/MM/DD</t>
        </r>
      </text>
    </comment>
    <comment ref="S1" authorId="0" shapeId="0" xr:uid="{AB248C5E-92EF-4C23-8E13-96C439BC0711}">
      <text>
        <r>
          <rPr>
            <sz val="11"/>
            <color rgb="FF000000"/>
            <rFont val="Calibri"/>
            <family val="2"/>
          </rPr>
          <t xml:space="preserve">USUARIO:
AAAA/MM/DD
</t>
        </r>
      </text>
    </comment>
    <comment ref="U1" authorId="0" shapeId="0" xr:uid="{30E09946-DE3B-4298-9B49-E4F0D73AC14B}">
      <text>
        <r>
          <rPr>
            <sz val="11"/>
            <color rgb="FF000000"/>
            <rFont val="Calibri"/>
            <family val="2"/>
          </rPr>
          <t>USUARIO:
AAAA/MM/DD</t>
        </r>
      </text>
    </comment>
    <comment ref="W1" authorId="1" shapeId="0" xr:uid="{CADDDF53-E42C-41B7-93C7-B907204260A4}">
      <text>
        <t xml:space="preserve">[Threaded comment]
Your version of Excel allows you to read this threaded comment; however, any edits to it will get removed if the file is opened in a newer version of Excel. Learn more: https://go.microsoft.com/fwlink/?linkid=870924
Comment:
    USUARIO:
AAAA/MM/DD
Reply:
    2021/03/04
</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B3" authorId="0" shapeId="0" xr:uid="{BCFFA8F9-AA60-43B2-9C0B-03CF9BCF0012}">
      <text>
        <r>
          <rPr>
            <sz val="11"/>
            <color rgb="FF000000"/>
            <rFont val="Calibri"/>
            <family val="2"/>
          </rPr>
          <t xml:space="preserve">USUARIO:
RENTAS PROPIAS
</t>
        </r>
      </text>
    </comment>
    <comment ref="H3" authorId="0" shapeId="0" xr:uid="{E131DFEF-739C-4342-A582-393571E5DABC}">
      <text>
        <r>
          <rPr>
            <sz val="11"/>
            <color rgb="FF000000"/>
            <rFont val="Calibri"/>
            <family val="2"/>
          </rPr>
          <t xml:space="preserve">USUARIO:
AAAA/MM/DD
</t>
        </r>
      </text>
    </comment>
    <comment ref="B67" authorId="0" shapeId="0" xr:uid="{016FDE43-E614-4D92-AA0E-69F85C393231}">
      <text>
        <r>
          <rPr>
            <sz val="11"/>
            <color rgb="FF000000"/>
            <rFont val="Calibri"/>
            <family val="2"/>
          </rPr>
          <t xml:space="preserve">USUARIO:
RENTAS PROPIAS
</t>
        </r>
      </text>
    </comment>
    <comment ref="H67" authorId="0" shapeId="0" xr:uid="{4A599676-402F-4407-9541-C4F9EDCF10AC}">
      <text>
        <r>
          <rPr>
            <sz val="11"/>
            <color rgb="FF000000"/>
            <rFont val="Calibri"/>
            <family val="2"/>
          </rPr>
          <t xml:space="preserve">USUARIO:
AAAA/MM/DD
</t>
        </r>
      </text>
    </comment>
    <comment ref="B79" authorId="0" shapeId="0" xr:uid="{FFA386C6-D333-43E3-8424-297FA8BAA4D5}">
      <text>
        <r>
          <rPr>
            <sz val="11"/>
            <color rgb="FF000000"/>
            <rFont val="Calibri"/>
            <family val="2"/>
          </rPr>
          <t xml:space="preserve">USUARIO:
RENTAS PROPIAS
</t>
        </r>
      </text>
    </comment>
    <comment ref="H79" authorId="0" shapeId="0" xr:uid="{E96A4EE7-EF4E-49BC-A28B-6F0CB0A59E72}">
      <text>
        <r>
          <rPr>
            <sz val="11"/>
            <color rgb="FF000000"/>
            <rFont val="Calibri"/>
            <family val="2"/>
          </rPr>
          <t xml:space="preserve">USUARIO:
AAAA/MM/DD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tc={3942AA1C-CC06-41E5-BE26-49A7304E663A}</author>
  </authors>
  <commentList>
    <comment ref="B1" authorId="0" shapeId="0" xr:uid="{DB1F9E09-0451-4FDB-9A0B-7CF661DB35E9}">
      <text>
        <r>
          <rPr>
            <sz val="11"/>
            <color rgb="FF000000"/>
            <rFont val="Calibri"/>
            <family val="2"/>
          </rPr>
          <t xml:space="preserve">USUARIO:
RENTAS PROPIAS
</t>
        </r>
      </text>
    </comment>
    <comment ref="J1" authorId="0" shapeId="0" xr:uid="{7CEACBC6-72C9-4415-9AC8-CA2185404CD6}">
      <text>
        <r>
          <rPr>
            <sz val="11"/>
            <color rgb="FF000000"/>
            <rFont val="Calibri"/>
            <family val="2"/>
          </rPr>
          <t xml:space="preserve">USUARIO:
AAAA/MM/DD
</t>
        </r>
      </text>
    </comment>
    <comment ref="L1" authorId="0" shapeId="0" xr:uid="{152AEC8F-E4C6-492C-9988-AA674053A329}">
      <text>
        <r>
          <rPr>
            <sz val="11"/>
            <color rgb="FF000000"/>
            <rFont val="Calibri"/>
            <family val="2"/>
          </rPr>
          <t xml:space="preserve">USUARIO:
AAAA/MM/DD
</t>
        </r>
      </text>
    </comment>
    <comment ref="M1" authorId="0" shapeId="0" xr:uid="{92B898BC-26C2-4154-A312-49D90BAAEAD9}">
      <text>
        <r>
          <rPr>
            <sz val="11"/>
            <color rgb="FF000000"/>
            <rFont val="Calibri"/>
            <family val="2"/>
          </rPr>
          <t>USUARIO:
F1 Seleccion Abreviada Menor Cuantia 
F2 Seleccion Abreviada Características Técnicas Uniformes Subasta 
F3 Seleccion Abreviada 10 Menor Cuantia 
F4 Contratacion Directa 
F5 Licitación yo Concurso</t>
        </r>
      </text>
    </comment>
    <comment ref="N1" authorId="0" shapeId="0" xr:uid="{17101CC1-711B-429E-B6E9-4424C22B7377}">
      <text>
        <r>
          <rPr>
            <sz val="11"/>
            <color rgb="FF000000"/>
            <rFont val="Calibri"/>
            <family val="2"/>
          </rPr>
          <t>USUARIO:
AAAA/MM/DD</t>
        </r>
      </text>
    </comment>
    <comment ref="R1" authorId="0" shapeId="0" xr:uid="{1DAB27CE-B905-4958-A63C-3AB1AB655D4B}">
      <text>
        <r>
          <rPr>
            <sz val="11"/>
            <color rgb="FF000000"/>
            <rFont val="Calibri"/>
            <family val="2"/>
          </rPr>
          <t xml:space="preserve">USUARIO:
AAAA/MM/DD
</t>
        </r>
      </text>
    </comment>
    <comment ref="T1" authorId="0" shapeId="0" xr:uid="{52734F5E-323A-44A4-9232-3719B677E50D}">
      <text>
        <r>
          <rPr>
            <sz val="11"/>
            <color rgb="FF000000"/>
            <rFont val="Calibri"/>
            <family val="2"/>
          </rPr>
          <t>USUARIO:
AAAA/MM/DD</t>
        </r>
      </text>
    </comment>
    <comment ref="V1" authorId="1" shapeId="0" xr:uid="{3942AA1C-CC06-41E5-BE26-49A7304E663A}">
      <text>
        <t xml:space="preserve">[Threaded comment]
Your version of Excel allows you to read this threaded comment; however, any edits to it will get removed if the file is opened in a newer version of Excel. Learn more: https://go.microsoft.com/fwlink/?linkid=870924
Comment:
    USUARIO:
AAAA/MM/DD
Reply:
    2021/03/04
</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s>
  <commentList>
    <comment ref="G1" authorId="0" shapeId="0" xr:uid="{A96878A6-87ED-4414-B687-B15CF7E82B1B}">
      <text>
        <r>
          <rPr>
            <sz val="11"/>
            <color rgb="FF000000"/>
            <rFont val="Calibri"/>
            <family val="2"/>
          </rPr>
          <t xml:space="preserve">USUARIO:
AAAA/MM/DD
</t>
        </r>
      </text>
    </comment>
  </commentList>
</comments>
</file>

<file path=xl/sharedStrings.xml><?xml version="1.0" encoding="utf-8"?>
<sst xmlns="http://schemas.openxmlformats.org/spreadsheetml/2006/main" count="29517" uniqueCount="1963">
  <si>
    <t>NO. CTO</t>
  </si>
  <si>
    <t>(C) Fuente De Recurso</t>
  </si>
  <si>
    <t>SUPERVISOR</t>
  </si>
  <si>
    <t>C Objeto</t>
  </si>
  <si>
    <t>(C) Clase</t>
  </si>
  <si>
    <t>(D) Valor Del Contrato</t>
  </si>
  <si>
    <t>(C) Nombre Del Contratista</t>
  </si>
  <si>
    <t>(C) Nit O Cédula Del Contratista</t>
  </si>
  <si>
    <t>EXPEDICIÓN</t>
  </si>
  <si>
    <t>DIGITO DE VERIFICACION</t>
  </si>
  <si>
    <t>(N) No Disponibilidad Presupuestal</t>
  </si>
  <si>
    <t>(F) Fecha Disponibilidad</t>
  </si>
  <si>
    <t>(D) Valor Disponibilidad</t>
  </si>
  <si>
    <t>(F) Fecha Firma</t>
  </si>
  <si>
    <t>(C) Forma De Contratación</t>
  </si>
  <si>
    <t>(F) Fecha Registro Presupuestal</t>
  </si>
  <si>
    <t>(N) No De Registro Presupuestal</t>
  </si>
  <si>
    <t>(C) Rubro Registro Presupuestal</t>
  </si>
  <si>
    <t>(D) Valor Registro Presupuestal</t>
  </si>
  <si>
    <t>FECHA DE APROBACION POLIZA</t>
  </si>
  <si>
    <t>NUMERO POLIZA</t>
  </si>
  <si>
    <t>(F) Fecha Iniciación</t>
  </si>
  <si>
    <t>(C) Plazo Contrato</t>
  </si>
  <si>
    <t>(F) Fecha Adición</t>
  </si>
  <si>
    <t>(C) Plazo Adición</t>
  </si>
  <si>
    <t>(D) Valor MES Y/O PROMEDIO</t>
  </si>
  <si>
    <t>(D) Valor Adición</t>
  </si>
  <si>
    <t>Link Secop II</t>
  </si>
  <si>
    <t>No.DECRMENTO</t>
  </si>
  <si>
    <t>VALOR DECREMENTO</t>
  </si>
  <si>
    <t>FECHA DECREMENTO</t>
  </si>
  <si>
    <t>DIRECCION</t>
  </si>
  <si>
    <t>TELEFONO</t>
  </si>
  <si>
    <t>EMAIL</t>
  </si>
  <si>
    <t>CA1</t>
  </si>
  <si>
    <t>PROPIO</t>
  </si>
  <si>
    <t>SAUL BETANCOURTH</t>
  </si>
  <si>
    <t>ARRENDAMIENTO LOTE LA MARTINICA</t>
  </si>
  <si>
    <t>C1</t>
  </si>
  <si>
    <t>MARCO FIDEL RAIGOZA RODRIGUEZ</t>
  </si>
  <si>
    <t>F4</t>
  </si>
  <si>
    <t>1 MES</t>
  </si>
  <si>
    <t>JAIR JIMENEZ</t>
  </si>
  <si>
    <t>CONTRATAR LA PRESTACIÓN DE SERVICIOS PROFESIONAL DE UNA PERSONA JURÍDICA ESPECIALIZADA PARA APOYAR LOS PROCESOS DE CONTRATACIÓN A LA GERENCIA Y DEMÁS DEPENDENCIAS DE LA UNIDAD DE SALUD DE IBAGUÉ USI-E.S.E</t>
  </si>
  <si>
    <t>ADA CONSULTORES S.A.S.</t>
  </si>
  <si>
    <t>25-44-101188255</t>
  </si>
  <si>
    <t>4 MESES</t>
  </si>
  <si>
    <t>INICIO LA DRA. JULIA COMO GERENTE</t>
  </si>
  <si>
    <t>JUAN C ZAMBRANO</t>
  </si>
  <si>
    <t>PRESTAR BAJO SU PROPIO RIESGO Y RESPONSABILIDAD EL SERVICIO DE RADIOLOGÍA E IMÁGENES DIAGNÓSTICAS DE BAJO GRADO DE COMPLEJIDAD EN SALUD, A LA POBLACIÓN DE LAS E.P.S.-S., QUE SUSCRIBAN CONTRATOS CON LA UNIDAD DE SALUD DE IBAGUÉ E.S.E. Y USUARIOS QUE REQUIERAN LA ATENCIÓN EN EL SERVICIO DE URGENCIAS, AQUELLOS INCLUIDOS EN CONTRATOS INTERADMINISTRATIVOS CON LA SECRETARÍA DE SALUD MUNICIPAL, CUMPLIMIENTO DE FALLOS DE TUTELA Y DEMÁS SUSCRITOS, EN LAS UNIDADES INTERMEDIAS DEL HOSPITAL SAN FRANCISCO Y SUR DE LA UNIDAD DE SALUD DE IBAGUÉ E.S.E.</t>
  </si>
  <si>
    <t>SAN PABLO ANGEL S.A.S.</t>
  </si>
  <si>
    <t>21-44-101433536 RC21-40-101225290</t>
  </si>
  <si>
    <t>2 MESES</t>
  </si>
  <si>
    <t>ARCAY RODRIGUEZ</t>
  </si>
  <si>
    <t>CONTRATAR LA PRESTACIÓN DE SERVICIOS DE UN PROFESIONAL EN MEDICINA GENERAL PARA EL FORTALECIMIENTO DE LA RUTA DE SALUD MENTAL EN HOSPITALIZACIÓN, URGENCIAS Y OBSERVACIÓN EN CADA UNA DE LAS UNIDADES INTERMEDIAS EN UNIDAD DE SALUD DE IBAGUE USI-ESE.</t>
  </si>
  <si>
    <t>JUNIOR ALFREDO RODRIGUEZ DIAZ</t>
  </si>
  <si>
    <t>25-46-101030559 RC25-54-101002375</t>
  </si>
  <si>
    <t>CESAR AUGUSTO CABRERA RAMOS</t>
  </si>
  <si>
    <t xml:space="preserve"> 25-46-101030555RC 25-54-101002373 </t>
  </si>
  <si>
    <t>SARY SANTOS</t>
  </si>
  <si>
    <t>CONTRATAR EL TRANSPORTE Y TRASLADO DE LOS ALIMENTOS Y DIETAS DEBIDAMENTE EMPACADOS, EMBALADOS Y ROTULADOS DESDE LA UNIDAD INTERMEDIA HOSPITAL SAN FRANCISCO A LA UNIDAD INTERMEDIA DEL SUR, DE LUNES A DOMINGO, DESAYUNO, ALMUERZO Y COMIDA EN APOYO AL SERVICIO DE NUTRICIÓN, EN LA UNIDAD DE SALUD DE IBAGUÉ E.S.E.</t>
  </si>
  <si>
    <t>RICARDO PRADO RUGELES</t>
  </si>
  <si>
    <t>3814720-1</t>
  </si>
  <si>
    <r>
      <t>CONTRATAR LA PRESTACION DE SERVICIOS DE UN PROFESIONAL MEDICO ESPECIALIZADO EN PSIQUIATRIA</t>
    </r>
    <r>
      <rPr>
        <sz val="8"/>
        <color theme="1"/>
        <rFont val="Calibri"/>
        <family val="2"/>
        <scheme val="minor"/>
      </rPr>
      <t xml:space="preserve"> PARA LOS SERVICIOS DE URGENCIAS, y HOSPITALIZACIÓN EN SALUD MENTAL - UNIDAD DE SALUD DE IBAGUÉ USI ESE COMO APOYO A LAS RUTAS DE ATENCIÓN EN SALUD.</t>
    </r>
  </si>
  <si>
    <t>c1</t>
  </si>
  <si>
    <t>CIELO MARIANA CAROLINA PRADILLA VELEZ</t>
  </si>
  <si>
    <t xml:space="preserve">3814688-1RC 0944304-5 </t>
  </si>
  <si>
    <t>CONTRATAR A MONTO AGOTABLE EL SUMINISTRO DE MEDICAMENTOS DE MANEJO AMBULATORIO EN GENERAL, ASÍ COMO LOS MEDICAMENTOS REQUERIDOS PARA LAS ACTIVIDADES DE PROMOCIÓN Y PREVENCIÓN DE ACUERDO CON LOS CONTRATOS DE PRESTACIÓN DE SERVICIOS DE SALUD VIGENTES SUSCRITOS ENTRE LA UNIDAD DE SALUD DE IBAGUÉ USI ESE Y LOS ASEGURADORES DE TODOS LOS MEDICAMENTOS CONTENIDOS EN LA RESOLUCIÓN No.2808 DE 2022.</t>
  </si>
  <si>
    <t>DISMED PHARMA S.A.S.</t>
  </si>
  <si>
    <t>100029221 RC 100006937</t>
  </si>
  <si>
    <t>SANDRA URUEÑA</t>
  </si>
  <si>
    <t>CONTRATAR LA PRESTACIÓN DE SERVICIOS DE UN PROFESIONAL EN BACTERIOLOGÍA PARA ANÁLISIS Y REPORTE DE LABORATORIO CLÍNICO PARA LA PRESTACIÓN DE UN SERVICIO INTEGRAL Y DE CALIDAD QUE APOYEN EL DIAGNOSTICO, PRONOSTICO, PREVENCIÓN Y TRATAMIENTO DE LA ENFERMEDAD, AJUSTADOS A LA LEGISLACIÓN Y NORMAS TÉCNICAS VIGENTES EN LA UNIDAD DE SALUD DE IBAGUE U.S.I. - E.S.E.</t>
  </si>
  <si>
    <t>ANGELICA MARIA MORENO OSPINA</t>
  </si>
  <si>
    <t>480-47-994000050069</t>
  </si>
  <si>
    <t>ADIELA PATRICIA VASQUEZ SANTANA</t>
  </si>
  <si>
    <t>480-74-994000008512</t>
  </si>
  <si>
    <t>CONTRATAR LA PRESTACION DE SERVICIOS DE UN PROFESIONAL MEDICO ESPECIALIZADO EN PEDIATRIA PARA LOS SERVICIOS DE URGENCIAS, HOSPITALIZACIÓN Y RUTA MENTAL PERINATAL - UNIDAD DE SALUD DE IBAGUÉ USI ESE COMO APOYO A LAS RUTAS DE ATENCIÓN EN SALUD.</t>
  </si>
  <si>
    <t>ISABEL CATALINA FERNANDEZ PEDROSA</t>
  </si>
  <si>
    <t xml:space="preserve"> 3815027-8RC 0944362-2 </t>
  </si>
  <si>
    <t>5 MESES</t>
  </si>
  <si>
    <t>CONTRATAR LOS SERVICIOS DE UN PROFESIONAL EN TRABAJO SOCIAL PARA EL FORTALECIMIENTO DEL SERVICIO DE ATENCIÓN AL USUARIO EN LA UNIDAD DE IBAGUÉ U.S.I.- E.S.E.</t>
  </si>
  <si>
    <t>MARCELA DEL SOCORRO MAHECHA RAMIREZ</t>
  </si>
  <si>
    <t>3814754-1</t>
  </si>
  <si>
    <t>CONTRATAR LA PRESTACIÓN DE SERVICIOS DE UN PROFESIONAL EN PSICOLOGIA PARA EL FORTALECIMIENTO DE LA RUTA DE SALUD MENTAL EN URGENCIAS, HOSPITALIZACIÓN Y SALA DE PARTOS EN CADA UNA  DE LAS UNIDADES INTERMEDIAS EN LA UNIDAD DE SALUD DE IBAGUE ESI -ESE</t>
  </si>
  <si>
    <t>FABIOLA TELLEZ ROJAS</t>
  </si>
  <si>
    <t>3814748-5</t>
  </si>
  <si>
    <t>CONTRATAR LOS SERVICIOS PROFESIONALES DE UNA EMPRESA ESPECIALIZADA EN TELECOMUNICACIONES CON EL FIN DE BRINDAR APOYO A LA GESTIÓN  PARA EL SOPORTE TÉCNICO DE LA INFGRAESTRUCTURA DE CONECTIVIDAD DE LA RED DE DATOS DE LA UNIDAD DE SALUD DE IBAGUE U.S.I. - E.S.E.</t>
  </si>
  <si>
    <t>SANTICS TECNOLOGIAS DE LA INFORMACION Y DE LAS COMUNICACIONES S.A.S.</t>
  </si>
  <si>
    <t>3 MESES</t>
  </si>
  <si>
    <t>CONTRATAR UN TECNOLOGO PARA EL APOYO A LA GESTION PARA REALIZAR EL MANTENIMIENTO PREVENTIVO Y CORRECTIVO DEL SOFTWARE Y HARDWARE DE TODOS LOS EQUIPOS DE COMPUTO Y ACCESORIOS Y/O LOS DEMÁS EQUIPOS DE COMPUTO ASIGNADOS POR EL SUPERVISOR DE LA UNIDAD DE SALUD DE IBAGUÉ E.S.E.</t>
  </si>
  <si>
    <t>JHOJAAN ANDRES MICAHAN SANCHEZ</t>
  </si>
  <si>
    <t>3815059-3</t>
  </si>
  <si>
    <t>ADAN RUIZ</t>
  </si>
  <si>
    <t>CONTRATAR LA PRESTACION DE LOS SERVICIOS PROFESIONALES DE REVISORIA FISCAL PARA LA UNIDAD DE SALUD DE IBAGUE USI ESE VIGENCIA 2024</t>
  </si>
  <si>
    <t>JORGE ALBERTO VAQUIRO CAPERA</t>
  </si>
  <si>
    <t>25-46-101030554</t>
  </si>
  <si>
    <t>12 MESES</t>
  </si>
  <si>
    <t>ANDREA NIETO</t>
  </si>
  <si>
    <t>CONTRATAR LA PRESTACIÓN DEL SERVICIO DE UN AUXILIAR DE FARMACIA COMO APOYO A LA EJECUCIÓN DE LAS RUTAS DE ATENCIÓN EN SALUD EN LA UNIDAD DE SLAUD DE IBAGUE U.S.I. -E.S.E.</t>
  </si>
  <si>
    <t>JESIKA ESCARRAGA PIÑEROS</t>
  </si>
  <si>
    <t>CONTRATAR LA PRESTACIÓN DEL SERVICIO DE APOYO A LA GESTION CON CONOCIMIENTO EN HERRAMIENTAS OFIMATICAS PARA REALIZAR ACTIVIDADES DE CONTAC CENTER Y GESTIÓN DEL RIESGO CON LOS USUARIOS DE LA UNIDAD DE SALUD DE IBAGUE U.S.I. -E.S.E.</t>
  </si>
  <si>
    <t>LINDA MARCELA BOADA HORTA</t>
  </si>
  <si>
    <t>MARGARITA CAROLINA PARRA SUAREZ</t>
  </si>
  <si>
    <t>CONTRATAR LA PRESTACION DE SERVICIOS PROFESIONALES DE UN MEDICO ESPECIALIZADO EN GINECOLOGIA PARA EL SERVICIO DE SALA DE PARTOS Y GINECOLOGIA – UNIDAD DE SALUD DE IBAGUE U.S.I. E.S.E.</t>
  </si>
  <si>
    <t>SARA MELISA SANCHEZ CUBILLOS</t>
  </si>
  <si>
    <t>3815066-5</t>
  </si>
  <si>
    <t>1 mes</t>
  </si>
  <si>
    <t>CONTRATAR LA PRESTACIÓN DE LOS SERVICIOS DE VIGILANCIA POR MEDIO DEL SISTEMA INALÁMBRICO DE LAS UNIDADES INTERMEDIAS, CENTROS DE SALUD Y VIGILANCIA HUMANA EN LA UNIDAD INTERMEDIA VIII ETAPA DEL JORDÁN, UNIDAD DEL SUR, UNIDAD HOSPITAL SAN FRANCISCO, UNIDAD DEL SALADO Y UNIDAD PICALEÑA ADSCRITOS A LA UNIDAD DE SALUD DE IBAGUÉ U.S.I. - E.S.E.</t>
  </si>
  <si>
    <t>SEGURIDAD TREBOL LTDA.</t>
  </si>
  <si>
    <t>376-47-994000022137</t>
  </si>
  <si>
    <t>PRESTACION DE SERVICIO INTEGRAL DE ASEO, DESINFECCIÓN Y SERVICIOS GENERALES, PARA ASISTIR A TODAS LAS AREAS DE LAS DIFERENTES SEDES, CENTROS Y PUESTOS DE SALUD DE LA UNIDAD DE SALUD DE IBAGUE USI-ESE.</t>
  </si>
  <si>
    <t>LIMPIEZA INSTITUCIONAL LASU SAS</t>
  </si>
  <si>
    <t>18-44-101095029 RC 18-40-101070090</t>
  </si>
  <si>
    <t>HUMBERTO CUEVAS HERRERA</t>
  </si>
  <si>
    <t>25-44-101188330 RC 25-40-101050087</t>
  </si>
  <si>
    <r>
      <t xml:space="preserve">CONTRATAR LA PRESTACIÓN DEL SERVICIO DE UN PROFESIONAL MEDICO ESPECIALIZADO EN PSIQUIATRÍA PARA EL SERVICIO DE CONSULTA EXTERNA </t>
    </r>
    <r>
      <rPr>
        <sz val="8"/>
        <color rgb="FF000000"/>
        <rFont val="Calibri"/>
        <family val="2"/>
        <scheme val="minor"/>
      </rPr>
      <t>UNIDAD DE SALUD DE IBAGUÉ EMPRESA SOCIAL DEL ESTADO.</t>
    </r>
  </si>
  <si>
    <t>JESSICA LIZETH BENAVIDES CAMPOS</t>
  </si>
  <si>
    <t>21-44-101433754 RC21-40-101225449</t>
  </si>
  <si>
    <t>CLAUDIA ALEXANDRA GIRALDO HERNANDEZ</t>
  </si>
  <si>
    <t>25-44-101188329 RC25-40101050086</t>
  </si>
  <si>
    <t>TANIA ALEJANDRA GALARRAGA SANDOVAL</t>
  </si>
  <si>
    <t>30 DIAS</t>
  </si>
  <si>
    <t>LAURA DANIELA BARRAGAN LOAIZA</t>
  </si>
  <si>
    <t>11-44-101215394</t>
  </si>
  <si>
    <t>MARIA PAULA ARIAS RODRIGUEZ</t>
  </si>
  <si>
    <t>25-44-101188328 RC25-40-101050085</t>
  </si>
  <si>
    <t>CONTRATAR LA PRESTACIÓN DEL SERVICIO DE UN PROFESIONAL MEDICO ESPECIALIZADO ENMEDICINA FAMILIAR EN EL SERVICIO DE CONSULTA EXTERNA UNIDAD DE SALUD DE IBAGUÉ EMPRESA SOCIAL DEL ESTADO.</t>
  </si>
  <si>
    <t>YONNY ROLANDO HERNANDEZ MENDEZ</t>
  </si>
  <si>
    <t>100029303 RC100006973</t>
  </si>
  <si>
    <t>CONTRATAR LA PRESTACIÓN DEL SERVICIOS PROFESIONALES DE UN MEDICO ESPECIALIZADO EN GINECOLOGIA PARA EL SERVICIO DE SALA DE PARTOS Y GINECOLOGIA UNIDAD DE SALUD DE IBAGUÉ EMPRESA SOCIAL DEL ESTADO.</t>
  </si>
  <si>
    <t>JOSE DAVID OÑATE MENDOZA</t>
  </si>
  <si>
    <t>CONTRATAR LA PRESTACIÓN DE SERVICIOS DE UN PROFESIONAL EN MEDICINA GENERAL PARA EL FORTALECIMIENTO DE LA RUTA DE SALUD MENTAL EN  HOSPITALIZACIÓN, URGENCIAS Y OBSERVACIÓN EN CADA UNA  DE LAS UNIDADES INTERMEDIAS EN LA UNIDAD DE SALUD DE IBAGUE ESI -ESE</t>
  </si>
  <si>
    <t>JUAN JACOBO MARTINEZ COTES</t>
  </si>
  <si>
    <t>25-46-101030574 RC25-54101002378</t>
  </si>
  <si>
    <t>CONTRATAR LA PRESTACIÓN DE SERVICIOS PROFESIONALES DE UN ABOGADO ESPECIALIZADO PARA LA REPRESENTACIÓN JUDICIAL Y APOYO JURIDICO, EN LOS PROCESOS LABORALES, COLECTIVOS, PENSIONALES Y PROCESOS DISCIPLINARIOS Y EN TODOS LOS QUE SE LE OTORGUE PODER ASI COMO RENDIR CONCEPTOS JURIDICOS QUE REQUIERA LA UNIDAD DE SALUD DE IBAGUE USI-E.S.E.</t>
  </si>
  <si>
    <t>CARLOS JAVIER ALZATE TRUJILLO</t>
  </si>
  <si>
    <t>CONTRATAR LA PRESTACIÓN DE SERVICIOS DE UN PROFESIONAL MÉDICO EN EL SERVICIO DE CONSULTA EXTERNA EN LA UNIDAD DE SALUD DE IBAGUÉ U.S.I. E.S.E. COMO APOYO A LAS RUTAS DE ATENCIÓN EN SALUD.</t>
  </si>
  <si>
    <t>ELNORILSKE MORALES OCHIOA</t>
  </si>
  <si>
    <t>3816374-3 RC0944558-9</t>
  </si>
  <si>
    <t>ADRIANA CRISTINA GARCIA GARAY</t>
  </si>
  <si>
    <t>2024/014/02</t>
  </si>
  <si>
    <t>100029283 RC100006965</t>
  </si>
  <si>
    <t>CONTRATAR LA PRESTACION DE SERVICIOS DE UN PROFESIONAL MEDICO ESPECIALIZADO EN PSIQUIATRIA PARA EL SERVICIO DE URGENCIAS Y HOSPITALIZACIÓN  EN SALUD MENTAL - UNIDAD DE SALUD DE IBAGUÉ USI ESE COMO APOYO A LAS RUTAS DE ATENCIÓN EN SALUD.</t>
  </si>
  <si>
    <t>KATHERINE MENESAS MAYOR</t>
  </si>
  <si>
    <t>100029294 RC100006978</t>
  </si>
  <si>
    <t>CONTRATAR LA PRESTACION DE SERVICIOS DE UN PROFESIONAL MEDICO ESPECIALIZADO EN PSIQUIATRIA PARA EL SERVICIO DE URGENCIAS, HOSPITALIZACIÓN Y CONSULTA EXTERNA  EN SALUD MENTAL - UNIDAD DE SALUD DE IBAGUÉ USI ESE COMO APOYO A LAS RUTAS DE ATENCIÓN EN SALUD.</t>
  </si>
  <si>
    <t>DANIEL EDUARDO PINILLA OSPINA</t>
  </si>
  <si>
    <t>100029291 RC100006967</t>
  </si>
  <si>
    <t>CONTRATAR LA PRESTACION DE SERVICIOS DE UN PROFESIONAL MEDICO ESPECIALIZADO EN PEDIATRIA EN EL SERVICIO DE CONSULTA EXTERNA - UNIDAD DE SALUD DE IBAGUÉ USI ESE COMO APOYO A LAS RUTAS DE ATENCIÓN EN SALUD.</t>
  </si>
  <si>
    <t>JOSE ADOLFO ALVAREZ</t>
  </si>
  <si>
    <t>100029354 RC10006983</t>
  </si>
  <si>
    <t>CONTRATAR A MONTO AGOTABLE EL SUMINISTRO DE ELEMENTOS DE PROTECCIÓN EPP, INSUMOS MEDICOS, MATERIAL MEDICO QUIRURGICOS, CONTEMPLADOS EN EL PLAN DE BENEFICIOS DE SALUD, NECESARIOS PARA LA ATENCIÓN DE LOS USUARIOS EN LOS SERVICIOS DE URGENCIAS, QUIROFANO, HOSPITALIZACIÓN Y UNIDAD MENTAL, ATENCIÓN DE PARTOS, ACTIVIDADES DE PROMOCIÓN – PREVENCIÓN Y BRIGADAS DE SALUD TANTO URBANAS COMO RURALES.</t>
  </si>
  <si>
    <t>PROINMED S.A.S.</t>
  </si>
  <si>
    <t>25-44-101188342</t>
  </si>
  <si>
    <t>CONTRATAR LA PRESTACIÓN DE SERVICIOS PROFESIONALES DE UN ABOGADO PARA APOYAR LOS PROCESOS JURÍDICOS, DE CARTERA Y CONCILIACIONES EXTRAJUDICIALES, ENTRE OTROS A LA GERENCIA Y DEMÁS DEPENDENCIAS DE LA UNIDAD DE SALUD DE IBAGUÉ USI-ESE.</t>
  </si>
  <si>
    <t>JUAN SEBASTIAN CASTRO ARIAS</t>
  </si>
  <si>
    <t>25-44-101188337</t>
  </si>
  <si>
    <t>RAQUEL CALDERON</t>
  </si>
  <si>
    <t>CONTRATAR LA PRESTACIÓN DE SERVICIOS DE UN PROFESIONAL UNIVERSITARIO CON EXPERIENCIA EN CALIDAD PARA EJECUTAR LOS PROCESOS DE HABILITACIÓN, EJECUCIÓN Y PLANEACIÓN DEL PROGRAMA DE AUDITORIAS PARA EL MEJORAMIENTO DE LA ATENCIÓN EN SALUD, ENTRE OTROS A LA GERENCIA Y DEMÁS DEPENDENCIAS DE LA UNIDAD DE SALUD DE IBAGUÉ USI-E.S.E.</t>
  </si>
  <si>
    <t>INGRID CONSUELO PUCHANA SOSA</t>
  </si>
  <si>
    <t>CONTRATAR LOS SERVICIOS DE UN PROFESIONAL EN COMUNICACIÓN SOCIAL Y PERIODISMO PARA REALIZAR CAMPAÑAS DE PROMOCIÓN INSTITUCIONAL EN LA UNIDAD DE SALUD DE IBAGUÉ U.S.I. E.S.E.</t>
  </si>
  <si>
    <t>INGRITH PAOLA CAZARES GAITAN</t>
  </si>
  <si>
    <t>CONTRATAR LOS SERVICIOS DE UN PROFESIONAL DEL AREA DE LA SALUD CON ESPECIALIZACIÓN Y/O MAESTRIA Y EXPERIENCIA EN FORMULACIÓN DE PROYECTOS PARA FORTALECER LOS PROCESOS DE GESTION DE LA PLANEACIÓN DE LA UNIDAD DE SALUD DE IBAGUE USI-ESE</t>
  </si>
  <si>
    <t>UBERNEY RIOS BETANCOURTH</t>
  </si>
  <si>
    <t>25-44-101188360</t>
  </si>
  <si>
    <t>CONTRATAR LAPRESTACIÓN DE LOS SERVICIOS DE UN PROFESIONAL EN SALUD ESPECIALIZADO EN AUDITORIA, PARA REALIZAR ACTIVIDADES DE APOYO AL PROCESO DE FACTURACIÓN, GLOSAS Y CONTRATACIÓN DE LOS SERVICIOS DE SALUD, AJUSTES Y ACOMPAÑAMIENTO AL PROCESO DE CONTRATACION CON ASEGURADORES,  EAPB,  ENTES MUNICIPALES Y DEPARTAMENTALES  Y PROCESO DE ATENCIÓN EN SALUD</t>
  </si>
  <si>
    <t>MARIA ELVIRA NIETO SAMPER</t>
  </si>
  <si>
    <t>CONTRATAR LA PRESTACIÓN DE UN PROFESIONAL EN SALUD PARA APOYAR EL SEGUIMIENTO A LA EJECUCIÓN TECNICA Y FINANCIERA DE CONTRATOS Y CONVENIOS PARA LA ATENCIÓN DE COLECTIVOS QUE SUSCRIBA LAUNIDAD DE SALUD DE IBAGUE U.S.I. E.S.E.</t>
  </si>
  <si>
    <t>ALEXANDRA LUCIA VALDERRAMA VARON</t>
  </si>
  <si>
    <t>25-44-101188351</t>
  </si>
  <si>
    <t>CONTRATAR LA PRESTACIÓN DE SERVICIO PROFESIONAL PARA EL APOYO EN LA SUPERVISIÓN DE MANTENIMIENTOS PREVENTIVOS Y CORRECTIVOS, DE LOS VEHICULOS DE PROPIEDAD DE LA UNIDAD DE SALUD DE IBAGUE U.S.I. - E.S.E.</t>
  </si>
  <si>
    <t>CAMILO ALBERTO TORRES MONCALEANO</t>
  </si>
  <si>
    <t>25-44-101188349</t>
  </si>
  <si>
    <t xml:space="preserve">CONTRATAR LOS SERVICIOS DE UN PROFESIONAL EN PSICOLOGIA PARA EL FORTALECIMIENTO DE LA RUTA DE SALUD MENTAL EN URGENCIAS, HOSPITALIZACIÓN Y SALA DE PARTOS EN CADA UNA DE LAS UNIDADES INTERMEDIAS EN LA UNIDAD DE SALUD DE IBAGUE U.S.I. -E.S.E.  </t>
  </si>
  <si>
    <t>MAIRA FERNANDA CAMPOS GARCIA</t>
  </si>
  <si>
    <t>100029427 rc 100007012</t>
  </si>
  <si>
    <t xml:space="preserve">CONTRATAR LA PRESTACIÓN DE SERVICIOS  DE UN PROFESIONAL EN ENFERMERIA CON ESPECIALIZACIÓN EN GERENCIA DE SERVICIOS  DE SALUD PARA FORTALECER LOS PROCESOS DE GESTION DE LA PLANEACIÓN DE LA UNIDAD DE SALUD DE IBAGUE USI-ESE </t>
  </si>
  <si>
    <t>YEISON ADOLFO CAMPOS GARCIA</t>
  </si>
  <si>
    <t>CONTRATAR LA ADQUISICIÓN DE INSUMOS DE ODONTOLOGÍA DE FORMA SUCESIVA Y POR PRECIOS UNITARIOS PARA LA PRESTACIÓN DEL SERVICIO DE LA UNIDAD DE SALUD DE IBAGUE E.S.E.</t>
  </si>
  <si>
    <t>25-44-101188352 RC25-40-101050100</t>
  </si>
  <si>
    <t>CONTRATAR EL SUMINISTRO DE MEDICAMENTOS, INCLUIDOS LOS MEDICAMENTOS DE CONTROL ESPECIAL Y MONOPOLIO DEL FONDO NACIONAL DE ESTUPEFACIIENTES, COMPEMPLADOS EN EL PLAN  DE BENEFICIOS DE SALUD, NECESARIOS PARA LA ATENCIÓN DE LOS USUSARIOS EN LOS SERVICIOS DE URGENCIAS, VACUNACIÓN, HOSPITALIZACIÓN, ATENCIÓN DE PARTOS, QUIRIFANO, ACTIVIDADES DE PROMOCIÓN- PREVENCIÓN Y BRIGADAS DE SALUD TANTO URBANAS COMO RURALES</t>
  </si>
  <si>
    <t>100029426 RC100007011</t>
  </si>
  <si>
    <t>CONTRATAR A MONTO AGOTABLE EL SUMINISTRO DE REACTIVOS E INSUMOS PARA LABORATORIO CLINICO, DE QUIMICA, HEMATOLIA, LECTOR TIRAS AUTOMATIZADOS-UROANALISIS, INMINOLOGIA, ELECTROLITROS, BIOTIME POINT OF CARE TESTING, PARA EQUIPOS EN COMODATO, UBICADOS EN LOS LABORATORIOS CLINICOS D ELAS UNIDADES INTERMEDIAS, TOMA DEMUESTRASDE CENTROS DE SALUD DE LA UNIDAD DE SALUD DE IBAGUE U.S.I. -E.S.E.</t>
  </si>
  <si>
    <t>CONTRATAR A MONTO AGOTABLE EL SUMINISTRO DE INSUMOS Y MATERIAL PARA LA TOMA Y PROCESAMOIENTO DE MUESTRAS DEL LABORATORIO CLINICO, EN LAS UNIDADES INTERMEDIAS, CENTROS DE SALUD Y PUESTOS DE SALUD DE LA UNIDAD DE SALUD DE IBAGUE U.S.I. -E.S.E.</t>
  </si>
  <si>
    <t xml:space="preserve">2024/01/04B </t>
  </si>
  <si>
    <t>01 mes</t>
  </si>
  <si>
    <t>CONTRATAR A MONTO AGOTABLE EL SUMINISTRO DE PAPELERIA Y ELEMENTOS DE OFICINA PARA LAS AREAS ASISTENCIALES Y ADMINISTRATIVAS  DE LAS UNIDADES INTERMEDIAS, CENTROS Y PUESTOS DE SALUD DE LA UNIDAD  DE SALUD DE IBAGUE U.S.I. -E.S.E.</t>
  </si>
  <si>
    <t>COMERCIALIZADORA CIBERLAN</t>
  </si>
  <si>
    <t>2102010101-2102020101</t>
  </si>
  <si>
    <t>CONTRATAR EL SUMINISTRO DE PRODUCTOS QUIMICOS, NECESARIOS EN EL PROCESO DE LAVANDERIA, NUTRICIÓN Y AREAS ASISTENCIALES REQUERIDAS EN LAS  DIFERENTES SEDES, ADSCRITAS A LA UNIDAD DE SALUD DE IBAGUE E.S.E., EN LA MODALIDAD DE MONTO AOTABLE</t>
  </si>
  <si>
    <t>DISTRIAGUILAR</t>
  </si>
  <si>
    <t xml:space="preserve">TERMINO LA DRA, JULIA PATRICIA COMO GERENTE </t>
  </si>
  <si>
    <t>CONTRATAR LOS SERVICIOS PARA LOS PROCESOS, SUBPROCESOS Y ACTIVIDADES CONEXAS DE RECOLECCIÓN, TRANSPORTE Y DISPOSICIÓN FINAL DE RESIDUOS PELIGROSOS PARA LA UNIDAD DE SALUD DE IBAGUE E.S.E. EN MODALIDAD DE MONTO AGOTABLE</t>
  </si>
  <si>
    <t>BIOLOGICOS Y CONTAMINADOS S.A.S. E.S.P.</t>
  </si>
  <si>
    <t>65-40-101074301</t>
  </si>
  <si>
    <t>6 MESES</t>
  </si>
  <si>
    <t>INICIO COMO GERENTE LA DRA. JANED MARCIALES</t>
  </si>
  <si>
    <t>NOHORA ALEXANDRA ZULUAGA GOMEZ</t>
  </si>
  <si>
    <t>100029533 RC 100007036</t>
  </si>
  <si>
    <t>CONTRATAR LA PRESTACIÓN DE LOS SERVICIOS DE UN PROFESIONAL  CON EXPERIENCIA PARA EL LEVANTAMIENTO DE CARGAS LABORALES EN ENTIDADES PUBLICAS</t>
  </si>
  <si>
    <t>SANDRA LILIANA TORRES DIAZ</t>
  </si>
  <si>
    <t>25-44-101188417</t>
  </si>
  <si>
    <t>CONTRATAR LA PRESTACIÓN DE SERVICIOS DE UNA AUXILIAR DE SALUD ORAL COMO APOYO A LA EJECUCIÓN DE LAS RUTAS DE ATENCIÓN EN SALUD EN LA UNIDAD DE SALUD DE IBAGUE USI- E.S.E.</t>
  </si>
  <si>
    <t>KATERIN ANDREA ACOSTA PINILLA</t>
  </si>
  <si>
    <t>RECHAZADO</t>
  </si>
  <si>
    <t>SECOP</t>
  </si>
  <si>
    <t>RENUNCIO</t>
  </si>
  <si>
    <t>CONTRATAR LA EJECUCIÓN YDESARROLLO BAJO SU PROPIO RIESGO T RESPONSABILIDAD DE LOS SERVICIOS TECNICOS PARA REALIZAR LOS MANTENIMINETOS PREVENTIVOS, CORRECTIVOS, Y ADQUISICIÓN DE REPUESTOS QUE SE REQUIERAN PARA LAS REPARACIONES DE LOS CINCO (5) ASCENSORES Y UNA (1) MONTACARGA HIDRAULICA UBICADOS EN LA UNIDAD INTERMEDIA DE LOS BARRIOS DEL SUR Y UNIDAD INTERMEDIA SAN FRANCISCO Y UNIDAD INTERMEDIA PICALEÑA ADSCRITAS A LA UIDAD DE SALUD DE IBAGUE USI-ESE</t>
  </si>
  <si>
    <t>ASCENSORES DEL TOLIMA LIMITADA</t>
  </si>
  <si>
    <t>25-46101030709 RC25-54-101002383</t>
  </si>
  <si>
    <t>DORA  CARDOZO</t>
  </si>
  <si>
    <t>CONTRATAR LOS SERVICIOS PROFESIONALES EN LECTURAS  DE MUESTRAS DE CITOLOGIA CERVFICO-VAGINAL Y ADN VPH EN LA UNIDAD DE SALUD DE IBAGUE E.S.E.</t>
  </si>
  <si>
    <t>LIGA CONTRA EL CANCER</t>
  </si>
  <si>
    <t>3822124-3</t>
  </si>
  <si>
    <t>CONTRATAR LA PRESTACIÓN DE SERVICIOS PROFESIONALES DE UN ABOGADO ESPECIALIZADO PARA EL APOYO PERMANENTE EN LOS PROCESOS DE LO CONTECIOSO ADMINISTRATIVO, DE  REPARACIÓN DIRECTA Y EN LOS PROCESOS EN QUE SE LE OTORGUE PODER, RENDIR CONCEPTOS JURIDICOS Y REVISAR LOS DIFERENTES PROCESOS DE LA UNIDAD DE SALUD DE IBAGUE E.S.E.</t>
  </si>
  <si>
    <t>RUBEN DARIO GOMEZ GALLO</t>
  </si>
  <si>
    <t>CONTRATAR LA PRESTACIÓN DE SERVICIOS DE MEDICINA ESPECIALIZADA EN GINECOLOGIA EN EL SERVICIO DE CONSULTA EXTERNA - UNIDAD DE SALUD DE IBAGUE U.S.I. - E.S.E. COMO APOYO A LAS RUTAS DE ATENCIÓN EN SALUD</t>
  </si>
  <si>
    <t>GYNAMTO S.A.S.</t>
  </si>
  <si>
    <t>25-44-101188427 RC25-40-101050123</t>
  </si>
  <si>
    <t>CONTRATAR LA PRESTACIÓN DE SERVICIOS DE MEDICINA ESPECIALIZADA PARA EL SERVICIO DE ECOGRAFIAS EN EL SERVICIO DE CONSULTA EXTERNA - UNIDAD DE SALUD DE IBAGUE U.S.I. - E.S.E. COMO APOYO A LAS RUTAS DE ATENCIÓN EN SALUD</t>
  </si>
  <si>
    <t>25-44-101188426 RC25-40-101050122</t>
  </si>
  <si>
    <t>CONTRATAR EL SERVICIO TECNICO DE MANTENIMIENTO PREVENTIVO Y CORRECTIVO DE LOS EQUIPOS INDUSTRIALES, PLANTAS GENERADORAS, REDES Y ARREGLOS ELECTRICOS EN GENERAL, QUE SE REQUIERAN EN TODAS LAS SEDES ADSCRITAS A LA UNIDAD DE SALUD DE IBAGUE E.S.E. EN NODALIDAD DE MONTO AGOTABLE.</t>
  </si>
  <si>
    <t>JOSE ALEXANDER  SANCHEZ BOHORQUEZ</t>
  </si>
  <si>
    <t>CONTRATAR LOS SERVICIOS DE UN PROFESIONAL PARA REALIZAR EL SEGUIMIENTO Y MANTENIMIENTO PREVENTIVO Y CORRECTIVO A TODOSLOSD EQUIPOS BIOMEDICOS PROPIEDAD DE LA UNIDAD DE SALUD DE IBAGUE</t>
  </si>
  <si>
    <t>JULIAN DAVID RODRIGUEZ RAMIREZ</t>
  </si>
  <si>
    <t>CONTRATAR EL SUMINISTRO DE PRODUCTOS ALIMENTICIOS, NECESARIOS EN LA ELAORACIÓN DE LAS DIETAS REQUERIDAS, MENAJE Y EQUIPOS PARA COCINA CON DESTINO PARA LOS USUARIOS HOSPITALIZADOS EN LA UNIDAD INTERMEDIA SAN FRANCISCO Y SUR, DE LA UNIDAD DE SALUD DE IBAGUE E.S.E., EN LA MODALIDAD DE MONTO AGOTABLE.</t>
  </si>
  <si>
    <t>SUPERMERCADOS MERCACENTRO</t>
  </si>
  <si>
    <t>CONTRATAR LA PRESTACIÓN DE SERVICIOS DE UN QUÍMICO FARMACEUTICO COMO APOYO A LA EJECUCIÓN DE LAS RUTAS DE ATENCIÓN EN SALUD Y DEMÁS DEPENDENCIAS DE LA UNIDAD DE SALUD DE IBAGUE USI-E.S.E.</t>
  </si>
  <si>
    <t>MARTHA LUCIA DELGADO TORRES</t>
  </si>
  <si>
    <t xml:space="preserve">CONTRATAR EL SUMINISTRO DE COMBUSTIBLE TIPO GASOLINA CORIENTE, ACPM Y LUBRICANTES PARA LOS VEHICULOS Y PLANTAS ELECTRICAS DE PROPIEDAD DE LA UNIDAD DE SALUD DE IBAGUE E.S.E. A MONTO AGOTABLE </t>
  </si>
  <si>
    <t>COESCO COLOMBIA S.A.S.</t>
  </si>
  <si>
    <t>2102010103-2102020102</t>
  </si>
  <si>
    <t>21-44-101434444 RC21-40-101226132</t>
  </si>
  <si>
    <t>CONTRATAR LA PRESTACION DE SERVICIOS DE UN ESPWECIALISTA EN EPIDEMIOLOGIA EN LA UNIDAD  DE SALUD IBAGUE USI ESE COMO APOYO A LAS RUTAS DE ATENCIÓN EN SALUD</t>
  </si>
  <si>
    <t>IVAN ORLANDO ALFARO MORENO</t>
  </si>
  <si>
    <t>25-44-101188603</t>
  </si>
  <si>
    <t>TERMINO LA DRA. JANED MARCIALES</t>
  </si>
  <si>
    <t>CONTRATAR EL SUMINISTRO DE ACCESORIOS, CONSUMIBLES Y REPUESTOS NECESARIOS PARA LOS EQUIPOS BIOMEDICOS DE LA UNIDAD  DE SALUD DE IBAGUE USI-ESE, A MONTO AGOTABLE.</t>
  </si>
  <si>
    <t>100029932 RC</t>
  </si>
  <si>
    <t>REINICIO LA DRA. DENNIS</t>
  </si>
  <si>
    <t>CONTRATAR LOS SERVICIOS DE UN PROFESIONAL PARA REALIZAR EL SEGUIMIENTO Y MANTENIMIENTO PREVENTIVO Y CORRECTIVO A TODOS LOS EQUIPOS BIOMEDICOS PROPIEDAD DE LA UNIDAD DE SALUD DE IBAGUE</t>
  </si>
  <si>
    <t>DANIEL JAIR JIMENEZ TOVAR</t>
  </si>
  <si>
    <t>NICOLAS SANCHEZ ARISMENDY</t>
  </si>
  <si>
    <t>25-44-101188928</t>
  </si>
  <si>
    <t>CONTRATAR EL SUMINISTRO DE INSUMOS DE LIMPIEZA Y DESINFECCIÓN PARA LA UNIDAD DE SALUD DE IBAGUE U.S.I. -E.S.E.</t>
  </si>
  <si>
    <t>QUIRUMEDICAS S.A.S.</t>
  </si>
  <si>
    <t>21-44-101434842</t>
  </si>
  <si>
    <t>CONTRATAR EL SUMINISTRO DE OXÍGENO LÍQUIDO MEDICINAL PARA TANQUE ESTACIONARIO, RECARGA DE CILINDROS DE OXÍGENO MEDICINAL AMBULANCIAS, AIRE MEDICINAL, BALAS PARA SOPORTE MANIFOLL, CONEXIÓN A LAS BALAS DE OXÍGENO, PRUEBAS ULTRASONIDO Y MANTENIMIENTO A LOS CILINDRO EN LAS UNIDADES INTERMEDIAS ÁREAS ASISTENCIALES DE LA UNIDAD DE SALUD DE IBAGUÉ U.S.I. -E.S.E.</t>
  </si>
  <si>
    <t>OXIGENOS DE COLOMBIA LTDA.</t>
  </si>
  <si>
    <t>860040094-3</t>
  </si>
  <si>
    <t>100306606 RC 100076273</t>
  </si>
  <si>
    <t>JAIME ARIAS</t>
  </si>
  <si>
    <t>CONTRATAR LA PRESTACIÓN DE LOS SERVICIOS PROFESIONALES Y DE APOYO AL PLAN ANUAL DE MANTENIMIENTO; ENFOCADO A LA PLANEACIÓN, PROYECCIÓN DE OBRAS CIVILES, SEGUIMIENTO ADMINISTRATIVO, FINANCIERO Y REVISIÓN  DE LOS MANTENIMINETOS Y LABORES DE INGENIERIA REALIZADOS A LA INFRAESTRUCTURA HOSPITALARIA DELA USI-ESE</t>
  </si>
  <si>
    <t>ANGELA MARIA RONDON GARCIA</t>
  </si>
  <si>
    <t>MAITE</t>
  </si>
  <si>
    <t>1137-1363</t>
  </si>
  <si>
    <t>100030170 RC 100007170</t>
  </si>
  <si>
    <t>1139-1365</t>
  </si>
  <si>
    <t>21-46-101084396 RC 21-40-101226910</t>
  </si>
  <si>
    <t>CIELO MARIANA CAROLINA PRADILL VELEZ</t>
  </si>
  <si>
    <t>1138-1367</t>
  </si>
  <si>
    <t>100030177 RC100007175</t>
  </si>
  <si>
    <t>EDNA CARDENAS</t>
  </si>
  <si>
    <t>CONTRATAR UN ODONTOLOGO ESPECIALISTA EN ENDODONCIA PARA PRESTAR SERVICIOS INTEGRALES EN ENDODONCIA A LA DEMANDA DELOS USUARIOS DEL SERVICIO EN LA USI-ESE</t>
  </si>
  <si>
    <t>GLORIA ALEXANDRA MONTOYA CESPEDES</t>
  </si>
  <si>
    <t>10007190 RC 100030225</t>
  </si>
  <si>
    <t>KATHERINE MENESES MAYOR</t>
  </si>
  <si>
    <t>1133-1369</t>
  </si>
  <si>
    <t>100030174 RC100007171</t>
  </si>
  <si>
    <t>480-47-994000050469 RC480-74-994000008550</t>
  </si>
  <si>
    <t>480-47-994000050471 RC 480-74-994000008551</t>
  </si>
  <si>
    <t>25-44-101189600</t>
  </si>
  <si>
    <t>1141-1366</t>
  </si>
  <si>
    <t>100030189 RC100007183</t>
  </si>
  <si>
    <t>2 meses</t>
  </si>
  <si>
    <t>100030187 rc 100007180</t>
  </si>
  <si>
    <t>30  DIAS</t>
  </si>
  <si>
    <t>YESENIA CHAVEZ</t>
  </si>
  <si>
    <t>CONTRATAR LA PRESTACIÓN DE SERVICIOS DE UN TECNICO, PARA EL APOYO EN EL DESARROLLO DE ACTIVIDADES ADMINISTRATIVAS DE GLOSas y devoluciones, lo referente en la oficina DE AUDITORIA DE CUENTAS MEDICAS</t>
  </si>
  <si>
    <t>MARIA FERNANDA SANCHEZ BARBOSA</t>
  </si>
  <si>
    <t>CONTRATAR LA PRESTACIÓN DE SERVICIOS DE APOYO A LA GESTION PARA BRINDAR ACOMPAÑAMIENTO EN LAS FUNCIONAES ADMINISTRATIVAS  DELA UNIDAD DE SALUD DE IBAGUE USI-ESE</t>
  </si>
  <si>
    <t>GUSTAVO ADOLFO DIAZ GUALTERO</t>
  </si>
  <si>
    <t>DIANA GAITAN</t>
  </si>
  <si>
    <t>100030279 RC100007203</t>
  </si>
  <si>
    <t>YANETH BLANDON</t>
  </si>
  <si>
    <t>CONTRATAR LA PRESTACIÓN DE SERVICIOS DE UN PROFESIONAL EN TRABAJO SOCIAL PARA FORTALECIMIENTO DE LA RUTA DE SALUD MENTAL Y APOYO DEL SERVICIOS DE ATENCIÓN AL USUARIO EN CADA UNA DE LAS UNIDADES INTERMEDIAS DE LA UNIDAD DE IBAGUÉ U.S.I.- E.S.E.</t>
  </si>
  <si>
    <t>25-44-101189861 RC25-40-101050263</t>
  </si>
  <si>
    <t>CONTRATAR LA PRESTACIÓN DE SERVICIOS DE UN  PROFESIONAL PARA APOYAR PROCESOS DE PLANEACIÓN, FORMULACIÓN Y SEGUIMIENTO A LOS CONVENIOS Y CONTRATOS DE  LA USI-ESE, ENTRE OTROS A LA GERENCIA Y DEMAS DEPENDENCIAS DE LA UNIDAD DE SALUD DE IBAGUE USI-ESE.</t>
  </si>
  <si>
    <t>GERALDINE VELEZ ARIAS</t>
  </si>
  <si>
    <t>480-47-994000050503</t>
  </si>
  <si>
    <t>CONTRATAR LOS SERVICIO DE MANTENIMIENTO PREVENTIVO Y CORRECTIVO INCLUYENDO EL SUMINISTRO DE LOS REPUESTOS PARA LOS VEHÍCULOS DE PLACAS OET-061, OET-062, OET-063, ODU-926, OTD-970, OTD-929, OTD-805, FME-69F, AEM-06E, PPY-01D, ODU-854, OTD-858, OET-239 Y OET-240, DE PROPIEDAD A LA UNIDAD DE SALUD DE IBAGUÉ. USI-ESE., EN MODALIDAD DE MONTO AGOTABLE.</t>
  </si>
  <si>
    <t>GRUPO ROBAYO SAS</t>
  </si>
  <si>
    <t>100030343 RC100007226</t>
  </si>
  <si>
    <t>CONTRATAR LOS SERVICIOS DE UN PROFESIONAL EN PSICOLOGIA PARA EL FORTALECIMIENTO DE LA RUTA DE SALUD MENTAL EN URGENCIAS, HOSPITALIZACIÓN Y SALA DE PARTOS EN CADA UNA  DE LAS UNIDADES INTERMEDIAS EN LA UNIDAD DE SALUD DE IBAGUE ESI -ESE</t>
  </si>
  <si>
    <t>25-44-101189970 RC25-40-101050285</t>
  </si>
  <si>
    <t>100030331 RC100007220</t>
  </si>
  <si>
    <t>f4</t>
  </si>
  <si>
    <t>25-46-101032263 RC25-54-101002411</t>
  </si>
  <si>
    <t>24-44-101189968 RC25-40101050283</t>
  </si>
  <si>
    <t>CONTRATAR LA PRESTACIÓN DE SERVICIOS PROFESIONALES DE UN ABOGADO ESPECIALIZADO  PARA APOYAR LOS PEROCESOS JURIDICOS, DE CARTERA Y CONCILIACIONES EXTRAJUDICIALES, ENTRE OTROS A LA GERENCIA Y DEMAS DEPENDENCIAS DE LA UNIDAD DE SALUD DE IBAGUE USI-E.S.E.</t>
  </si>
  <si>
    <t>MARIA JULIANA CASTRO ARIAS</t>
  </si>
  <si>
    <t>25-44-101189963</t>
  </si>
  <si>
    <t>CONTRATAR LA PRESTACIÓN DE SERVICIOS DE UN PROFESIONAL EN TRABAJO SOCIAL PARA EL FORTALECIMIENTO DE LA RUTA DE SALUD MENTAL EN CADA UNA   DE LAS UNIDADES INTERMEDIAS EN LA UNIDAD DE SALUD DE IBAGUE U.S.I. -E.S.E.</t>
  </si>
  <si>
    <t>LUISA FERNANDA LIBERATO RENDON</t>
  </si>
  <si>
    <t>25-44-10118996525-40-101050282</t>
  </si>
  <si>
    <t>CONTRATAR EL SUMINISTRO DE MATERIAL DE DESECHABLE, CON DESTINO A LA ENTREGA DE DIETAS ALIMENTICIAS  PARA LOS USUARIOS HOSPITALIZADOS Y URGENCIAS  OBSERVACION  EN LA UNIDAD INTERMEDIA SAN FRANCISCO Y SUR, DE LA UNIDAD DE SALUD DE IBAGUE E.S.E. EN LA MODALIDAD DE MONTO AGOTABLE</t>
  </si>
  <si>
    <t>JULIAN EDUARDO ARBELAEZ MENESES</t>
  </si>
  <si>
    <t>100030358 RC 1000007233</t>
  </si>
  <si>
    <t>2024/05/098</t>
  </si>
  <si>
    <t>ALLISON LILLEY RONDON HORTA</t>
  </si>
  <si>
    <t>25-44-101190026 RC 25-40-101050290</t>
  </si>
  <si>
    <t>CONTRATAR EL MANTENIMIENTO CORRECTIVO Y PREVENTIVO A TODO COSTO DE LA INFRAESTRUCTURA FISICA Y MOBILIARIA DE LAS SEDES ADSCRITAS A LA UNIDAD DE SALUD DE IBAGUE U.S.I. – E.S.E. EN LA MODALIDAD DE MONTO AGOTABLE</t>
  </si>
  <si>
    <t>INGENIERIA TOTAL 5 S.A.S.</t>
  </si>
  <si>
    <t>100308507 RC100076797</t>
  </si>
  <si>
    <t>LUISA TRIANA</t>
  </si>
  <si>
    <t>CONTRATAR LA PRESTACIÓN DEL SERVICIO DE PROFESIONAL EN INGENIERIA DE SISTEMAS COMO APOYO A LA EJECUCIÓN DE LAS RUTAS DE ATENCIÓN EN SALUD EN LA UNIDAD DE SALUD DE IBAGUE U.S.I.E.S.E.</t>
  </si>
  <si>
    <t>JOSE RAFUL FRANCO LONDOÑO</t>
  </si>
  <si>
    <t>2024/02/31</t>
  </si>
  <si>
    <t>CONTRATAR LA RESTACIÓN DEL SERVICIO DE UN AUXILIAR DE ENFERMERIA COMO APOYO A LA EJECUCIÓN DE LAS RUTAS DE ATENCIÓN EN SALUD EN LA UNIDAD DE SALUD DE IBAGUE U.S.I. E.S.E.</t>
  </si>
  <si>
    <t>MARIA CAMILA NIÑO VILLARRAGA</t>
  </si>
  <si>
    <t>CONTRATAR EL SERVICIO TECNICO DE MANTENIMINETO PREVENTIVO, CORRECTIVO DE AIRES ACONDICIONADOS, VENTILADORES, EXTRACTORES, NEVERAS. CONGELADORES Y TERMOS; ASI COMO SUMINISTRO POR REPOSICIÓN DE AIRES TIPO MINISPLIT Y REUBICACIÓN DE AIRES ACONDICIONADOS, VENTILADORES, EXTRACTORES Y REPUESTOS QUE SE REQUIERAN PARA EL OPTIMOFUNCIONAMIENTO DE LA CADENA DE FRIO EN TODAS LAS SEDES ADSCRITAS A LA UIDAD DE SALUD DE IBAGUE E.S.E., EN MODALIDAD DE MONTO AGOTABLE</t>
  </si>
  <si>
    <t>CONINGETOL S.A.S.</t>
  </si>
  <si>
    <t>100508511 RC 100076800</t>
  </si>
  <si>
    <t>25-44-101190132</t>
  </si>
  <si>
    <t>ADRIANA MILENA ACUÑA MURILLO</t>
  </si>
  <si>
    <t>25-44-101190204 RC25-40-101050329</t>
  </si>
  <si>
    <t xml:space="preserve">1 mes </t>
  </si>
  <si>
    <t>DANIELA KAROLINA MORENO BANDERA</t>
  </si>
  <si>
    <t>100030434 rc100007250</t>
  </si>
  <si>
    <t>25-44-101190183 rc25-40-101050320</t>
  </si>
  <si>
    <t>CONTRATAR EL SUMINISTRO DE TONER TIPO GENERICO Y/O NUEVO Y RECARGAS DE TONER PARA LAS IMPRESORAS LASSER, DUPLICADOR Y TINTAS PARA IMPRESORAS DE INYECCIÓN, UBICADAS EN LAS AREAS ASISTENCIALES Y ADMINISTRATIVAS DE LA UNIDAD DE SALUD DE IBAGUE U.S.I. -E.S.E.</t>
  </si>
  <si>
    <t>EDISSON JAVIER SANCHEZ GARCIA</t>
  </si>
  <si>
    <t>25-44-101190185</t>
  </si>
  <si>
    <t>25-44-101190190 rc25-40-101050321</t>
  </si>
  <si>
    <t>CONTRATAR UN TECNICO PARA EL APOYO A LA GESTION PARA REALIZAR EL MANTENIMIENTO PREVENTIVO Y CORRECTIVO DEL SOFTWARE Y HARDWARE DE TODOS LOS EQUIPOS DE COMPUTO Y ACCESORIOS Y/O LOS DEMÁS EQUIPOS DE COMPUTO ASIGNADOS POR EL SUPERVISOR DE LA UNIDAD DE SALUD DE IBAGUÉ E.S.E.</t>
  </si>
  <si>
    <t>RUBEN  DARIO LUGO MUÑOZ</t>
  </si>
  <si>
    <t>DORA CARDOZO</t>
  </si>
  <si>
    <t>CONTRATAR LOS SERVICIOS DE UN PROFESIONAL EN ENFERMERIA ESPECIALIZADO PARA EL PROGRAMA DE SEGURIDAD AL PACIENTE EN LA UNIDAD DE SALUD DE IBAGUE -U.S.I. – E.S.E.</t>
  </si>
  <si>
    <t>SOFIA LAURA VICTORIA MOYA RAMIREZ</t>
  </si>
  <si>
    <t>2024/02/115</t>
  </si>
  <si>
    <t>100030504 RC100007273</t>
  </si>
  <si>
    <t>CONTRATAR LA PRESTACIÓN DEL SERVICIO DE UN AUXILIAR DE ENFERMERIA VACUNADOR COMO APOYO A LA EJECUCIÓN DE LAS RUTAS DE ATENCIÓN EN SALUD EN LA UNIDAD DE SALUD DE IBAGUE U.S.I. -E.S.E. EN LA ZONA RURAL</t>
  </si>
  <si>
    <t>CARLOS EDUARDO AMAYA BARBOSA</t>
  </si>
  <si>
    <t>100030489 RC100007269</t>
  </si>
  <si>
    <t>CONTRATAR LOS SERVICIOS DE UN TECNICO DIGITADOR PARA EL FORTALECIMIENTO DEL PROGRAMA AMPLIADO DE INMUNIZACIONES EN LA UNIDAD DE SALUD DE IBAGUE U.S.I. E.S.E. EN LA PLATAFORMA PAI WEB</t>
  </si>
  <si>
    <t>EDGAR MAURICIO GONZALEZ</t>
  </si>
  <si>
    <t>CONTRATAR LA PRESTACIÓN DE SERVICIOS DE UN TECNICO PARA CARACTERIZAR LA POBLACIÓN EN EL AREA RURAL EN LA UNIDAD DE SALUD DE IBAGUE U.S.I. E.S.E. ENTRE OTROS A LA GERENCIA Y DEMAS DEPENDENCIAS DE LA UNIDAD DE SALUD DE IBAGUE USI-ESE</t>
  </si>
  <si>
    <t>ANGELICA TATIANA FEO PERDOMO</t>
  </si>
  <si>
    <t>NO ACEPTO</t>
  </si>
  <si>
    <t>NINI YOJANA VARON GUTIERREZ</t>
  </si>
  <si>
    <t>100030567 RC100007288</t>
  </si>
  <si>
    <t>YEIMY ALEXANDRA RICO MIRANDA</t>
  </si>
  <si>
    <t>CRISTIAN DARIO SARMIENTO  LOZANO</t>
  </si>
  <si>
    <t xml:space="preserve">F4 </t>
  </si>
  <si>
    <t>480-47-994000050607</t>
  </si>
  <si>
    <t>JUDY LORENA MENESES RAMIREZ</t>
  </si>
  <si>
    <t>CONTRATAR LA PRESTACIÓN DE SERVICIOS DE UN TECNICO PARA REALIZAR CARGUE DE LA BASE DE CARACTERIZACIÓN DE LA POBLACIÓN EN EL AREA RURAL EN EL SISTEMA DINAMICA EN LA UNIDAD DE SALUD DE IBAGUE U.S.I. E.S.E. ENTRE OTROS A LA GERENCIA Y DEMAS DEPENDENCIAS DE LA UNIDAD DE SALUD DE IBAGUE USI-ESE.</t>
  </si>
  <si>
    <t>CAMILA DANIELA LEON BRAVO</t>
  </si>
  <si>
    <t>CONTRATAR LA PRESTACIÓN DE SERVICIOS DE APOYO A LA GESTIÓN PARA REALIZAR CARACTERIZACIÓN DE LA POBLACIÓN EN EL AREA RURAL EN LA UNIDAD DE SALUD DE IBAGUE U.S.I. E.S.E. ENTRE OTROS A LA GERENCIA Y DEMAS DEPENDENCIAS DE LA UNIDAD DE SALUD DE IBAGUE USI-ESE</t>
  </si>
  <si>
    <t>CARLOS FERNANDO GUZMAN SANTAMARIA</t>
  </si>
  <si>
    <t>25-44-101190310</t>
  </si>
  <si>
    <t>KELLY LORENA CARDONA ORTIZ</t>
  </si>
  <si>
    <t>100030532 RC100007277</t>
  </si>
  <si>
    <t>CONTRATAR LA PRESTACIÓN DE SERVICIOS DE UN PROFESIONAL EN SALUD CON ESPECIALIZACIÓN EN GERENCIA EN SERVICIOS DE SALUD PARA APOYAR EL SEGUIMIENTO Y ENTREGA DE INFORMES DERIVADOS DEL MODELO DE ATENCIÓN INTEGRAL TERRITORIAL - MAITE DE LA USI E.S.E., ENTRE OTROS A LA GERENCIA Y DEMAS DEPENDENCIAS DE LA UNIDSAD DE SALUD DE IBAGUE USI-E.S.E.</t>
  </si>
  <si>
    <t>PAOLA ANDREA BARRAGAN LOAIZA</t>
  </si>
  <si>
    <t>25-44-101190300</t>
  </si>
  <si>
    <t>RAQUEL  CALDERON</t>
  </si>
  <si>
    <t>INGRITH KATHERINE CHACON PALACIO</t>
  </si>
  <si>
    <t>CONTRATAR LA PRESTACIÓN DEL SERVICIO DE UN PROFESIONAL EN ODONTOLOGIA COMO APOYO A LA EJECUCIÓN DE LAS RUTAS DE ATENCIÓNEN SALUD EN LA UNIDAD DE SALUD DE IBAGUE U.S.I. -E.S.E.</t>
  </si>
  <si>
    <t>DIANA ALEJANDRA GARCIA DELGADO</t>
  </si>
  <si>
    <t xml:space="preserve"> 340-47-994000052419RC 340-74-99400006729</t>
  </si>
  <si>
    <t>3MESES</t>
  </si>
  <si>
    <t>CONTRATAR LA PRESTACIÓN DEL SERVICIO DE UN PROFESIONAL INGENIERO AMBIENTAL PARA EL ÁREA DE APOYO HOSPITALARIO, CONSISTENTE EN LA EJECUCIÓN, ACTUALIZACIÓN Y SEGUIMIENTO DEL PLAN DE GESTIÓN INTEGRAL DE RESIDUOS HOSPITALARIOS Y SIMILARES “PGIRHS”, EJECUCIÓN DE LAS ACTIVIDADES PLANTEADAS PARA ALCANZAR LOS OBJETIVOS DE HOSPITALES VERDES Y PLANIFICACIÓN, IMPLEMENTACIÓN, EJECUCIÓN Y/O SEGUIMIENTO DEL SISTEMA DE GESTIÓN AMBIENTAL DELAS SEDES ADSCRITAS A LA UNIDAD DE SALUD DE IBAGUÉ - E.S.E.</t>
  </si>
  <si>
    <t>DIEGO ALEJANDRO URREGO MEDINA</t>
  </si>
  <si>
    <t>25-44-101190374</t>
  </si>
  <si>
    <t>CONTRATAR LA PRESTACIÓN DE SERVICIOS DE UN ESPECIALISTA EN EPIDEMIOLOGIA PARA DESARROLLAR LAS ACTIVIDades de apoyo como epidemiologo, sistema de vigilancia en salud publicay actividades del sistema obligatorio de garantia de la calidad en la unidad de salud ibague usi-ese</t>
  </si>
  <si>
    <t>25-44-101190416</t>
  </si>
  <si>
    <t>CONTRATAR LA PRESTACIÓN DEL SERVICIO DE UN AUXILIAR DE ENFERMERIA COMO APOYO ALA EJECUCIÓN DELAS RUTAS DE ATENCIÓN EN SALUD EN LA UNIDAD DE SALUD DE IBAGUE U.S.I. E.S.E.</t>
  </si>
  <si>
    <t>LUISA FERNANDA AYALA CORTEZ</t>
  </si>
  <si>
    <t>IVONNE NAYIVI ORTIZ DURAN</t>
  </si>
  <si>
    <t>100030624 RC100007299</t>
  </si>
  <si>
    <t>YINETH ALEXANDRA CARRETERO SALCEDO</t>
  </si>
  <si>
    <t>25-44-101190640 RC25-40101050441</t>
  </si>
  <si>
    <t>CONTRATAR LA PRESTACIÓN DEL SERVICIO DE UN AUXILIAR DE ENFERMERIA VACUNADOR COMO APOYO A LA EJECUCIÓN DE LAS RUTAS DE ATENCIÓN EN SALUD EN LA UNIDAD DE SALUD DE IBAGUE U.S.I. E.S.E. ZONA RURAL</t>
  </si>
  <si>
    <t>YENSI JASBLEYDI GUALY SANTOS</t>
  </si>
  <si>
    <t>100030629 RC100007301</t>
  </si>
  <si>
    <t>CONTRATAR LA PRESTACIÓN DE SERVICIOS DE UN AUXILIAR DE ENFERMERIA COMO APOYO A LA EJECUCIÓN DE LAS RUTAS DE ATENCIÓN EN SALUD Y DEMAS DEPENDENCIAS DE LA UNIDAD DE SALUD DE IBAGIUE USI . E.S.E.</t>
  </si>
  <si>
    <t>MELLANY DAYAN GUZMAN RUIZ</t>
  </si>
  <si>
    <t>MARTHA LILIANA ROA ARDILA</t>
  </si>
  <si>
    <t>CONTRATAR LA PRESTACIÓN DE SERVICIOS DE UN APOYO A LA GESTION PARA CARACTERIZAR LA POBLACIÓN EN EL AREA RURAL EN LA UNIDAD DE SALUD DE IBAGIUE USI . E.S.E. Y DEMAS DEPENDENCIAS DE LA UNIDAD DE SALUD DE IBAGUE USI-E.S.E.</t>
  </si>
  <si>
    <t>JULIAN MENDEZ CARDONA</t>
  </si>
  <si>
    <t>2024/0222</t>
  </si>
  <si>
    <t>CONTRATAR LA PRESTACIÓN DE SERVICIOS DE UN AUXILIAR DE ENFERMERIA COMO APOYO A LA EJECUCIÓN DE LAS RUTAS DE ATENCIÓN EN SALUD Y DEMAS DEPENDENCIAS DE LA UNIDAD DE SALUD DE IBAGIUE USI - E.S.E. ZONA RURAL.</t>
  </si>
  <si>
    <t>MARILUZ HORTUA RENGIFO</t>
  </si>
  <si>
    <t>EIDY LORENA HERRERA REINA</t>
  </si>
  <si>
    <t>PAOLA ANDREA GOMEZ RICO</t>
  </si>
  <si>
    <t>YAMILE SALINAS PARRA</t>
  </si>
  <si>
    <t>YAMILE BELTRAN ARANGO</t>
  </si>
  <si>
    <t>25-44-101190474</t>
  </si>
  <si>
    <t>MARIA ELCED SANCHEZ</t>
  </si>
  <si>
    <t xml:space="preserve">25-44-101190445 </t>
  </si>
  <si>
    <t xml:space="preserve">CONTRATAR LA PRESTACIÓN DE SERVICIOS DE UN PROFESIONAL EN ENFERMERIA COMO APOYO A LA EJECUCIÓN DE LAS RUTAS DE ATENCIÓN EN SALUD USI - E.S.E. AREA RURAL Y DEMAS DEPENDENCIAS DE LA UNIDAD DE SALUD DE IBAGIUE USI - E.S.E. </t>
  </si>
  <si>
    <t>LAURA ESPERANZA ENCISO RUBIO</t>
  </si>
  <si>
    <t>100030670 RC 100007317</t>
  </si>
  <si>
    <t>SANDRA DANIELA PINEDA PAEZ</t>
  </si>
  <si>
    <t>2024/02/221</t>
  </si>
  <si>
    <t>3856288-9 RC0951030--1</t>
  </si>
  <si>
    <t>KAREN DAYANA MARTINEZ MARTINEZ</t>
  </si>
  <si>
    <t>100030682 RC100007320</t>
  </si>
  <si>
    <t>ARKAY RODRIGUEZ</t>
  </si>
  <si>
    <t>CONTRATAR LA PRESTACIÓN DE SERVICIOS DE UN PROFESIONAL EN MEDICINA GENERAL COMO APOYO A LA EJECUCIÓN DE LAS RUTAS  DE ATENCIÓN EN SALUD EN LA UNIDAD DE SALUD DE IBAGUE U.S.I. -E.S.E. EN LA ZONA RURAL.</t>
  </si>
  <si>
    <t>EDWIN MAURICIO QUIROGA RODRIGUEZ</t>
  </si>
  <si>
    <t>100030676 RC 100007319</t>
  </si>
  <si>
    <t>JOSE ISAAC VARGAS NARANJO</t>
  </si>
  <si>
    <t>480-47-994000050669 RC480-74-99400008633</t>
  </si>
  <si>
    <t>LUIS FELIPE CESPEDES MENDEZ</t>
  </si>
  <si>
    <t>480-47-9940000506742024/02/23</t>
  </si>
  <si>
    <t xml:space="preserve">CONTRATAR LA PRESTACIÓN DE SERVICIOS DE UN PROFESIONAL EN PSICOLOGIA PARA EL FORTALECIIENTO DE LA RUTA DE SALUD MENTAL EN URGENCIAS, HOSPITALIZACIÓN Y SALA DE PARTOS EN CADA UNA DELAS UNIDADES INTERMEDIAS EN LA UNIDAD DE SALUD DE IBAGUE U.S.I. -E.S.E. </t>
  </si>
  <si>
    <t>ERIKA MARCELA CONSTAIN VALENCIA</t>
  </si>
  <si>
    <t>25-44-101190442 rc25-40101050390</t>
  </si>
  <si>
    <t xml:space="preserve">CONTRATAR LA PRESTACIÓN DE SERVICIOS DE UN PROFESIONAL EN PSICOLOGIA  COMO APOYO A LA EJECUCIÓN DE LAS RUTAS  DE ATENCIÓN EN SALUD EN EL AREA RURAL AL IGUAL QUE EN CADA UNOSDE LOS PUESTOS Y CENTROS DE SALUD ENTRE OTROS A LA GERENCIA Y DEMAS DEPENDENCIAS DE LA UNIDAD DE SALUD DE IBAGUE U.S.I. -E.S.E. </t>
  </si>
  <si>
    <t>VALENTINA BOTERO GOMEZ</t>
  </si>
  <si>
    <t>340-47-994000052526 RC340-74-994000006735</t>
  </si>
  <si>
    <t>ANA MARIA MANRIQUE PARDO</t>
  </si>
  <si>
    <t>340-47-994000052577</t>
  </si>
  <si>
    <t>NATALIA ANDREA SALAZAR GOMEZ</t>
  </si>
  <si>
    <t>25-44-101190524 RC25-40-101050410</t>
  </si>
  <si>
    <t>JENNY CAROLINA MARTINEZ CORREDOR</t>
  </si>
  <si>
    <t xml:space="preserve">CONTRATAR LA PRESTACIÓN DE SERVICIOS DE UN PROFESIONAL EN MEDICINA GENERAL PARA EL FORTALECIMIENTO DE LA RUTA DE SALUD MENTAL EN HOSPITALIZACIÓN, URGENCIAS Y OBSERVACIÓN EN CADA UNA DE LAS UNIDADES INTERMEDIAS EN LA UNIDAD DE SALUD DE IBAGUE U.S.I. -E.S.E. </t>
  </si>
  <si>
    <t>25-46-101032800 RC25-54-101002429</t>
  </si>
  <si>
    <t>LUCELI LOZANO TORRES</t>
  </si>
  <si>
    <t>LUIS  H GARCIA</t>
  </si>
  <si>
    <t xml:space="preserve">CONTRATAR LA PRESTACIÓN DEL SERVICIOS DE UN AUXILIAR APOYO DE FACTURACIÓN A LA EJECUCIÓN DE LAS RUTAS DE ATENCIÓN EN SALUD EN LA UNIDAD DE SALUD DE IBAGIUE USI - E.S.E. </t>
  </si>
  <si>
    <t>JACKELINE CUELLAR CAICEDO</t>
  </si>
  <si>
    <t>25-44-101190582 rc</t>
  </si>
  <si>
    <t>LINA FERNANDA ROMERO PATIÑO</t>
  </si>
  <si>
    <t>340-47-994000052684 RC340-74-994000006739</t>
  </si>
  <si>
    <t>LEIDY DRIANA MURCIA PERDOMO</t>
  </si>
  <si>
    <t>100030798 RC 10007347</t>
  </si>
  <si>
    <t>CONTRATAR LA PRESTACIÓN DE SERVICIOS DE UN TECNICO PARA CARACTERIZAR LA POBLACIÓN EN EL AREA RURAL EN LA UNIDAD DE SALUD DE IBAGUE U.S.I. E.S.E.  Y DEMAS DEPENDENCIAS DE LA UNIDAD DE SALUD DE IBAGUE USI-ESE</t>
  </si>
  <si>
    <t>JOHANA MARGARITA  ALVAREZ JIMENEZ</t>
  </si>
  <si>
    <t>25-44-101190561</t>
  </si>
  <si>
    <t>LINA MARCELA GUTIERREZ VARON</t>
  </si>
  <si>
    <t>25-44-101190550</t>
  </si>
  <si>
    <t>MARIELA BUITRAGO BAQUIRO</t>
  </si>
  <si>
    <t>340-47-994000052717</t>
  </si>
  <si>
    <t>KAREN ESTEFANIA MOLINA IBARRA</t>
  </si>
  <si>
    <t>100030881 RC100007367</t>
  </si>
  <si>
    <t>CONTRATAR LA PRESTACIÓN DE SERVICIOS DE UNA AUXILIAR DE SALUD ORAL PARA MEJORAR LA OPORTUNIDAD YACCESIBILIDAD EN LA CONSULTA EXTERNA ODONTOLOGICA FORTALECIENDO EL DESARROLLO DE LAS ACTIVIDADES CORRESPONDIENTES A LAS INTERVENCIONES DELAS RUTAS DE PROMOCIÓN Y MANTENIMINETO ENEL ÁREA URBANA DEL MUNICIPIO DE IBAGUE EN LA UNIDAD DE SALUD DE IBAGUE USI- E.S.E.</t>
  </si>
  <si>
    <t>SONIA YULIETH BOTERO MEDINA</t>
  </si>
  <si>
    <t>25-44-101190549 RC25-40-101050416</t>
  </si>
  <si>
    <t>NORMA CRISTINA CAMPOS GARCIA</t>
  </si>
  <si>
    <t>CONTRATAR LA PRESTACIÓN DEL SERVICIOS DE UN TECNOLOGO (A) DE APOYO AL PROCESO DE FACTURACIÓN A LA EJECUCIÓN DE LAS RUTAS DE ATENCIÓN EN SALUD EN LA UNIDAD DE SALUD DE IBAGIUE USI - E.S.E.</t>
  </si>
  <si>
    <t>ERIKA VANESSA CASTRO PEREZ</t>
  </si>
  <si>
    <t>CONTRATAR LOS SERVICIOS DE UN PROMOTOR DE SALUD PARA EL APOYO A LAS ACCIONES DE FOCALIZACIÓN Y GEOREFERENCIACIÓN EM EL MARCO DE LA ATENCIÓN INTEGRAL A LAS VICTIMAS DEL CONFLICTO ARMADO DE LA CIUDAD DE IBAGUE.</t>
  </si>
  <si>
    <t>CARMEN VIVIANA  PRIETO MOSQUERA</t>
  </si>
  <si>
    <t>25-44-101190565</t>
  </si>
  <si>
    <t>3 meses</t>
  </si>
  <si>
    <t>CONTRATAR LA PRESTACIÓN DEL SERVICIO DE UN TECNOLOGO EN REGENCIA DE FARMACIA COMO APOYO A LA EJECUCIÓN DE LAS RUTAS DE ATENCIÓN EN SALUD EN LA UNIDAD DE SLAUD DE IBAGUE U.S.I. -E.S.E.</t>
  </si>
  <si>
    <t>ANDREA CAROLINA MAHECHA RIVEROS</t>
  </si>
  <si>
    <t>25-44-101190636</t>
  </si>
  <si>
    <t>CARLOS ERNESTO BARBOSA GUZMAN</t>
  </si>
  <si>
    <t>100030804 RC100007349</t>
  </si>
  <si>
    <t>CONTRATAR LOS SERVICIOS DE UN PSICOLOGO PARA BRINDAR ATENCIÓN PSICOSOCIAL A VICTIMAS DEL CONFLICTO ARMADO DEL PROGRAMA PAPSIVI EN EL TERRITORIO, CONFORME A LOS LINEAMIENTOSEMITIDOS POR EL MINISTERIO DE SALUD Y PROTECCIÓN SOCIAL EN LA CIUDAD DE IBAGUE.</t>
  </si>
  <si>
    <t>LEIDY JHOANA ARCE GUZMAN</t>
  </si>
  <si>
    <t>25-44-101190553</t>
  </si>
  <si>
    <t>8 MESES</t>
  </si>
  <si>
    <t>JENY TATIANA MANCILLA  LOZANO</t>
  </si>
  <si>
    <t>100030801 RC100007348</t>
  </si>
  <si>
    <t>CONTRATAR LA PRESTACIÓN DE SERVICIOS DE UN APOYO A LA GESTION PARA CARACTERIZAR LA POBLACIÓN EN EL AREA RURAL EN LA UNIDAD DE SALUD DE IBAGUE U.S.I. E.S.E.  Y DEMAS DEPENDENCIAS DE LA UNIDAD DE SALUD DE IBAGUE USI-ESE</t>
  </si>
  <si>
    <t>SANTIAGO BELTRAN CAÑON</t>
  </si>
  <si>
    <t>25-44-101190559</t>
  </si>
  <si>
    <t>MICHEL VALENTINA TORRES TAFUR</t>
  </si>
  <si>
    <t>CARLOS ANTONIO VALERO JIMENEZ</t>
  </si>
  <si>
    <t>100030875 RC100007364</t>
  </si>
  <si>
    <t>MARIA ALEJANDRA MOSCOSO RINCON</t>
  </si>
  <si>
    <t>25-44-101190569 RC25-40-101050425</t>
  </si>
  <si>
    <t>ALEJANDRA CERQUERA CARVAJAL</t>
  </si>
  <si>
    <t>100030840 RC 100007355</t>
  </si>
  <si>
    <t>JOSE DANERYS VARGAS CASTRO</t>
  </si>
  <si>
    <t>100030838 RC100007354</t>
  </si>
  <si>
    <t>LUISA FERNANDA BARRAGAN LOAIZA</t>
  </si>
  <si>
    <t>25-44-101190557</t>
  </si>
  <si>
    <t>100030868RC 100007362</t>
  </si>
  <si>
    <t>21-44-101436700 RC  21-40-101228325</t>
  </si>
  <si>
    <t>ANGELA MURILLO</t>
  </si>
  <si>
    <t>CONTRATAR LA PRESTACIÓN DE LOS SERVICIOS DE VIGILANCIA POR MEDIO DE SISTEMA INALÁMBRICO DE LAS UNIDADES INTERMEDIAS, CENTROS DE SALUD Y VIGILANCIA HUMANA EN LAS UNIDADES INTERMEDIAS DE JORDAN VIII ETAPA, UNIDAD DEL SUR, UNIDAD HOSPITAL SAN FRANCISCO, UNIDAD DEL SALADO Y UNIDAD PICALEÑA, ADSCRITOS A LA UNIDAD DE SALUD DE IBAGUÉ U.S.I.-E.S.E.</t>
  </si>
  <si>
    <t>21-44101436739 RC21-40-101228354</t>
  </si>
  <si>
    <t>LUIS H GARCIA</t>
  </si>
  <si>
    <t>CONTRATAR EL SERVICIO DE CORREO URBANO, PERIFERICO Y NACIONAL, INCLUYE EL TRANSPORTE Y ENTREGA DE CORRESPONDENCIA</t>
  </si>
  <si>
    <t>SERVICIOS POSTALES NACIONALES S.A.S.</t>
  </si>
  <si>
    <t xml:space="preserve">CONTRATAR LOS SERVICIOS PARA LA REALIZACION DE VALORACIÓNES MÉDICAS OCUPACIONALES DE INGRESO, PERIÓDICOS, EGRESO CON ÉNFASIS OSTEOMUSCULAR, ANÁLISIS DE PUESTO DE TRABAJO, EXAMANES COMPLEMENTARIOS CONDUCTORES Y POST INCAPACIDAD AL PERSONAL DE DE LA UNIDAD DE SALUD DE IBAGUÉ - E.S.E. </t>
  </si>
  <si>
    <t>SEGURIDAD Y SALUD SOLUCIONES INTEGRALES S.A.S</t>
  </si>
  <si>
    <t>25-46-101032953</t>
  </si>
  <si>
    <t>CONTRATAR LA PRESTACIÓN DE SERVICIOS DE UN AUXILIAR DE ENFERMERÍA COMO APOYO A LA EJECUCIÓN DE LAS RUTAS DE ATENCION EN SALUD, Y DEMAS DEPENDENCIAS DE LA UNIDAD DE SALUD DE IBAGUÉ USI- E.S.E. – ZONA RURAL</t>
  </si>
  <si>
    <t>MAYERLI YURANI AVENDAÑO LEMUS</t>
  </si>
  <si>
    <t>25-44-101190686</t>
  </si>
  <si>
    <t>VALENTINA VALENCIA HERNANDEZ</t>
  </si>
  <si>
    <t>25-44-101190724</t>
  </si>
  <si>
    <t>SAIRA YULIED GIRON RAMIREZ</t>
  </si>
  <si>
    <t>NO ACEPTADO</t>
  </si>
  <si>
    <t>NO ACEPTADA</t>
  </si>
  <si>
    <t>MARLY JOHANA HERNANDEZ MONTEALEGRE</t>
  </si>
  <si>
    <t>25-44-101190651</t>
  </si>
  <si>
    <t>BEATRIZ ADRIANA ACOSTA POSADA</t>
  </si>
  <si>
    <t>25-44-101190670</t>
  </si>
  <si>
    <t xml:space="preserve">CONTRATAR LA PRESTACIÓN DE SERVICIO DE UN TECNICO PARA QUE APOYE LA REALIZACIÓN DE INVENTARIOS Y DEMAS ACTIVIDADES QUE SE REQUIERAN EN EL AREA DE ALMACEN DE LA UNIDAD DE SALUD DE IBAGUE USI-E.S.E. </t>
  </si>
  <si>
    <t>MANUEL ARTURO MORENO PEDRAZA</t>
  </si>
  <si>
    <t>OLGA L. OSORIO</t>
  </si>
  <si>
    <t>CONTRATAR LOS SERVICIOS DE UN PROFESIONAL UNIVERSITARIO CON EXPERIENCIA EN EL USO, MANEJO Y ADMINISTRACIÓN DE LA PLATAFORMA COLOMBIA COMPRA EFICIENTE SECOP II PARA REALIZAR ACOMPAÑAMIENTO Y AUDITORIAS EN LOS PROCESOS A EJECUTAR EN LA ETAPA  PRECONTRACTUAL, CONTRACTUAL Y POSCONTRACTUAL   DE LA UNIDAD DE SALUD DE IBAGUE USI - E.S.E.</t>
  </si>
  <si>
    <t xml:space="preserve">CHRISTIAN FERNANDO SAENZ DIAZ </t>
  </si>
  <si>
    <t xml:space="preserve">CONTRATAR LA PRESTACIÓN DEL SERVICIOS DE UNTECNICO DE APOYO DE FACTURACIÓN A LA EJECUCIÓN DE LAS RUTAS DE ATENCIÓN EN SALUD EN LA UNIDAD DE SALUD DE IBAGIUE USI - E.S.E. </t>
  </si>
  <si>
    <t>CESAR RUBIEL RIVERA LOZANO</t>
  </si>
  <si>
    <t>480-47-994000050800</t>
  </si>
  <si>
    <t>ZAIRA VANESSA RAMIREZ HERNANDEZ</t>
  </si>
  <si>
    <t>25-44-101190746 RC 25-40-101050479</t>
  </si>
  <si>
    <t>CONTRATAR LA PRESTACIÓN DE SERVICIOS DE UN ESPECIALISTA PARA APOYAR LA ELABORACIÓN Y EL SEGUIMIENTO  DE LOS PROCESOS DE GESTION DOCUMENTAL CON EL PROPOSITO DE ASEGURAR LA CALIDAD, EN EL CUMPLIMIENTO DE POLITICAS, PLANES, PROGRAMAS, OBJETIVOS Y METAS INSTITUCIONALES Y LA NORMATIVIDAD VIGENTE.</t>
  </si>
  <si>
    <t>ANDRES GUSTAVO MURILLO ARCE</t>
  </si>
  <si>
    <t>25-44-101190811</t>
  </si>
  <si>
    <t>CONTRATAR LA PRESTACIÓN DEL SERVICIO DE UN PROFESIONAL UNIVERSITARIO PARA QUE APOYE LA REALIZACIÓN DE INVENTARIOS Y DEMAS ACTIVIDADES QUE SE REQUIERAN EN EL AREA DE ALMACEN DE LA UNIDAD DE SALUD DE IBAGUE USI- E.S.E.</t>
  </si>
  <si>
    <t>MARIA YENY SOLIRIA NAVARRO PRADA</t>
  </si>
  <si>
    <t>25-44-101190765</t>
  </si>
  <si>
    <t>SANDRA MILENA CORREA VASQUEZ</t>
  </si>
  <si>
    <t>25-44-101190770</t>
  </si>
  <si>
    <t>CONTRATAR LA PRESTACIÓN DEL SERVICIO DE UN PROFESIONAL EN ODONTOLOGIA COMO APOYO A LA EJECUCIÓN DE LAS RUTAS DE ATENCIÓN EN SALUD EN LA UNIDAD DE SALUD DE IBAGUE U.S.I. -E.S.E.</t>
  </si>
  <si>
    <t>MARIA JOSE ANDRADE CELY</t>
  </si>
  <si>
    <t>25-44-101190753</t>
  </si>
  <si>
    <t>ANDRES FELIPE TOVAR SANDOVAL</t>
  </si>
  <si>
    <t>25-44-101190782</t>
  </si>
  <si>
    <t>EDNA LIZETTE BARRAGAN GOMEZ</t>
  </si>
  <si>
    <t>202/03/07</t>
  </si>
  <si>
    <t>480-47-994000050835</t>
  </si>
  <si>
    <t>SANDRA MADRIGAL QUINTERO</t>
  </si>
  <si>
    <t>CONTRATAR LA PRESTACIÓN DEL SERVICIO DE UNA AUXILIAR EN SALUD ORAL EN EL ARRA RURAL,  COMO APOYO A LA EJECUCIÓN DE LAS RUTAS DE ATENCIÓN EN SALUD EN LA UNIDAD DE SALUD DE IBAGUE U.S.I. -E.S.E.</t>
  </si>
  <si>
    <t>RIKA ALEJANDRA TORRES OLAYA</t>
  </si>
  <si>
    <t>25-40-101050510</t>
  </si>
  <si>
    <t>YULY ESTEFANY RIVAS GONZALEZ</t>
  </si>
  <si>
    <t>25-44-101190806 rc 25-40-101050511</t>
  </si>
  <si>
    <t>CONTRATAR LA PRESTACIÓN DEL SERVICIO DE UN AUXILIAR DE ENFERMERÍA COMO APOYO A LA EJECUCIÓN DE LAS RUTAS DE ATENCION EN SALUD, Y DEMAS DEPENDENCIAS DE LA UNIDAD DE SALUD DE IBAGUÉ USI- E.S.E. – ZONA RURAL</t>
  </si>
  <si>
    <t>DEIDY MARYURY MARTINEZ MURCIA</t>
  </si>
  <si>
    <t>KAREN VANESA AHUMADA HERNANDEZ</t>
  </si>
  <si>
    <t>100031278 RC 100007475</t>
  </si>
  <si>
    <t>PAOLA ANDREA GUTIERREZ RIMERO</t>
  </si>
  <si>
    <t>100031277 RC 100007473</t>
  </si>
  <si>
    <t>ANDRES FELIPE MAHECHA GUZMAN</t>
  </si>
  <si>
    <t>25-44-101190905</t>
  </si>
  <si>
    <t>CAROL YARITZA PARRA</t>
  </si>
  <si>
    <t>25-44-101190910</t>
  </si>
  <si>
    <t>CONTRATAR LOS SERVICIOS  DE UN PROFESIONAL EN MEDICINA CON ESPECIALIZACIÓN EN AUDITORIA O GERENCIA DE SERVICIOS PARA VIGILAR Y PROPONDER  POR EL CUMPLIMIENTO DE LA CALIDAD EN LA ATENCIÓN DEL PACIENTE  Y LA RECIONALIDAD EN EL COSTO Y PARA LA FORMULACIÓN DE PLANES DE MEJORAMIENTO COMO FORTALECIINETO DE LAS RUTAS DE ATENCIÓN EN CADA UNA DE LAS UNIDADES INTERMEDIAS DE LA UNIDAD DE SALUD DE IBAGUE USI -E.S.E.</t>
  </si>
  <si>
    <t>EVELYN ARIANNA SANCHEZ RAMIREZ</t>
  </si>
  <si>
    <t>25-44-101190935 RC 25-40-101050541</t>
  </si>
  <si>
    <t>GERMAN FRANCISCO DONDEL REYES</t>
  </si>
  <si>
    <t>25-44-101190924 RC 25-40-101050535</t>
  </si>
  <si>
    <t>2024/03/147</t>
  </si>
  <si>
    <t>YULI ANDREA AREVALO ARDILA</t>
  </si>
  <si>
    <t>CONTRATAR LA PRESTACIÓN DE SERVICIO DE AOYO A LA GESTION PARA BRINDAR ACOMPAÑAM IENTO EN LOS TRÁMITES Y PROCESOS ADMINISTRATIVOS PARA EL CUMPLIMIENTO DE LAS RUTAS DE ATENCIÓN INTEGRAL EN SALUD EN LA UNIDAD DE SALUD DE IBAGUE U.S.I. - E.S.E.UN AUXILIAR DE ENFERMERÍA COMO APOYO A LA EJECUCIÓN DE LAS RUTAS DE ATENCION EN SALUD, Y DEMAS DEPENDENCIAS DE LA UNIDAD DE SALUD DE IBAGUÉ USI- E.S.E. – ZONA RURAL</t>
  </si>
  <si>
    <t>LAURA VALENTINA BUITRAGO GONZALEZ</t>
  </si>
  <si>
    <t>OSCAR HUMBERTO LAVERDE BOCANEGRA</t>
  </si>
  <si>
    <t>25-44-101190934</t>
  </si>
  <si>
    <t>ANDREA LILIANA MARTINEZ GUTIERREZ</t>
  </si>
  <si>
    <t>25-44-101190995 RC 25-40-101050554</t>
  </si>
  <si>
    <t>PRESTACIÓN DE SERVICIOS DE UN INGENIERO CIVIL PARA BRINDAR APOYO  EN LA FORMULACIÓN Y SEGUIMIENTO  DE LOS PROYECTOS DE LA UNIDAD DE SALUD DE IBAGUE USI-E.S.E.</t>
  </si>
  <si>
    <t>OSCAR LEONARDO FONSECA ALFONSO</t>
  </si>
  <si>
    <t xml:space="preserve">100031440 RC </t>
  </si>
  <si>
    <t>CONTRATAR LA PRESTACIÓN DE SERVICIOS DE UN PROFESIONAL EN PSICOLOGIA PARA APOYAR LA EJECUCIÓN DEL PROGRAMA DE HUMANIZACIÓN EN LAS UNIDADES INTERMEDIAS PUESTOS Y CENTROS DE SALUD Y DEMAS DEPENDENCIAS DE LA UNIDAD DE SALUD DE IBAGUE ESI -ESE</t>
  </si>
  <si>
    <t>XIMENA DEL PILAR POVEDA ARGUELLO</t>
  </si>
  <si>
    <t>RC-480-74-994000008708</t>
  </si>
  <si>
    <t>PRESTACIÓN DE SERVICIOS DE APOYO  A LA GESTION DE UNA PERSONA  CON ESTUDIOS EN DERECHO PARA ACOMPAÑAR LOS TRAMITES QUE SE ADRELANTEN EN LA GERENCIA  Y DEMAS DEPENDENCIAS DE LA UNIDAD DE SALUD DE IBAGUE USI ESE</t>
  </si>
  <si>
    <t>CRYSTIAN CAMILO SAAVEDRA ARIAS</t>
  </si>
  <si>
    <t>480-97-994000050932</t>
  </si>
  <si>
    <t>MAITE - PROPIO</t>
  </si>
  <si>
    <t>PROVEER LA ACTUALIZACIÓN, EL MANTENIMIENTO Y SOPORTE DEL SOTWARE DINAMICA GERENCIAL HOSPITALARIA PARA LOS MODULOS LICENCIADOS  A LA UNIDAD DE SALUD DE IBAGUE E.S.E.</t>
  </si>
  <si>
    <t>SISTEMAS Y ASESORIAS  DE COLOMBIA S.A.S.</t>
  </si>
  <si>
    <t>21030204-21030202</t>
  </si>
  <si>
    <t>895-47-99400008194</t>
  </si>
  <si>
    <t>100031561 RC 100007556</t>
  </si>
  <si>
    <t>ADQUIRIR REPUESTOS PARA LOS EQUIPOS DE COMPUTO, IMPRESORAS, UPS, SCANNER Y PORTATILES, DE PROPIEDAD  DE LA UNIDAD DE SALUD DE IBAGUE EMPRESA SOCIAL DEL ESTADO</t>
  </si>
  <si>
    <t>DAG INTEGRAL S.A.S.</t>
  </si>
  <si>
    <t>25-44-101191261</t>
  </si>
  <si>
    <t>15 dias</t>
  </si>
  <si>
    <t>PRESTAR LOS SERVICIOS COMO AUXILIAR EN SALUD ORAL PARA MENJORAR LA OPORTUNIDAD Y ACCESIBILIDAD EN LA CONSULTA EXTERNA ODONTOLOGICA FORTALECIENDO EL DESARROLLO DE LAS ACTIVIDADES CORRESPONDIENTES A LAS INTERVENCIONES DE LAS RUTAS DE PROMOCIÓN Y MANTENIMIENTO EN EL AREA URBANA DEL MUNICIPIO DE IBAGUE EN LA UNIDAD DE SALUD DE IBAGUE U.S.I. -E.S.E.</t>
  </si>
  <si>
    <t>LILIANA MILENA PARAMO GUZMAN</t>
  </si>
  <si>
    <t>100031638 RC 100007578</t>
  </si>
  <si>
    <t>CONTRATAR LA EJECUCIÓN Y DESARROLLO BAJO SU PROPIO RIESGO Y RESPONSABILIDAD DE LOS SERVICIOS TECNICOS PARA REALIZAR LOS MANTENIMINETOS PREVENTIVOS, CORRECTIVOS, Y ADQUISICIÓN DE REPUESTOS QUE SE REQUIERAN PARA LAS REPARACIONES DE LOS CINCO (5) ASCENSORES Y UNA (1) MONTACARGA HIDRAULICA UBICADOS EN LA UNIDAD INTERMEDIA DE LOS BARRIOS DEL SUR Y UNIDAD INTERMEDIA SAN FRANCISCO Y UNIDAD INTERMEDIA PICALEÑA ADSCRITAS A LA UIDAD DE SALUD DE IBAGUE USI-ESE</t>
  </si>
  <si>
    <t>25-40-101050607</t>
  </si>
  <si>
    <t>CONTRATAR EL SUMINISTRO DE ELEMENTOS DE PROTECCIÓN EPP, INSUMOS MEDICOS, MATERIAL MEDICO QUIRURGICOS, CONTEMPLADOS EN EL PLAN DE BENEFICIOS DE SALUD, NECESARIOS PARA LA ATENCIÓN DE LOS USUARIOS EN LOS SERVICIOS DE URGENCIAS, QUIROFANO, HOSPITALIZACIÓN Y UNIDAD MENTAL, ATENCIÓN DE PARTOS, ACTIVIDADES DE PROMOCIÓN – PREVENCIÓN Y BRIGADAS DE SALUD TANTO URBANAS COMO RURALES.</t>
  </si>
  <si>
    <t>DISTRICLINICOS IBAGUE</t>
  </si>
  <si>
    <t>25-44-101191169</t>
  </si>
  <si>
    <t>21-05-20242024-06-2024</t>
  </si>
  <si>
    <t>65.000.000/20000000</t>
  </si>
  <si>
    <t>PRESTACIÓN DE  SERVICIO INTEGRAL DE ASEO, DESINFECCIÓN Y SERVICIOS GENERALES, PARA ASISTIR A TODAS LAS AREAS DELAS DIFERENTES SEDES ADSCRITAS A LA UNIDAD DE SALUD DE IBAGUE ESE</t>
  </si>
  <si>
    <t>LIMPIEZA INSTITUCIONAL LASU S.A.S.</t>
  </si>
  <si>
    <t>F1</t>
  </si>
  <si>
    <t>45 dias</t>
  </si>
  <si>
    <t>CONTRATAR LA  AQUISICIÓN DE INSUMOS DE ODONTOLOGIA DE FORMA SUCESIVA Y POR PRECIOS UNITARIOS PAR LA PRESTACIÓN  DEL SERVICIO DE LA UNIDAD DE SALUD DE IBAGUE</t>
  </si>
  <si>
    <t>100031698 RC100007590</t>
  </si>
  <si>
    <t>TERMINO LA DRA. DENNIS</t>
  </si>
  <si>
    <r>
      <t>CONTRATAR EL TRANSPORTE Y TRASLADO DE LOS ALIMENTOS Y DIETAS DEBIDAMENTE EMPACADOS, EMBALADOS Y ROTULADOS DESDE LA UNIDAD INTERMEDIA HOSPITAL SAN FRANCISCO A LA UNIDAD INTERMEDIA SUR, DE LUNES A DOMINGO.  DESAYUNO, ALMUERZO Y COMIDA EN APOYO AL SERVICIO DE NUTRICION EN LA UNIDAD DE SALUD DE IBAGUÉ E.S.</t>
    </r>
    <r>
      <rPr>
        <sz val="8"/>
        <color rgb="FFFF0000"/>
        <rFont val="Calibri"/>
        <scheme val="minor"/>
      </rPr>
      <t>E.</t>
    </r>
  </si>
  <si>
    <t>25-44-101191302</t>
  </si>
  <si>
    <t>inicio el Dr. Juan carlos zambrano</t>
  </si>
  <si>
    <t>CONTRATAR LA PRESTACIÓN DE SERVICIOS PROFESIONALES DE UN ABOGADO ESPECIALIZADO PARA LA REPRESENTACIÓN JUDICIAL Y APOYO JURICIDO, EN LOS PROCESOS LABORALES, COLECTIVOS, PENSIONALES Y PROCESOS DISCIPLINARIOS Y EN TODOS LOS QUE SE LE OTROGUE PODER ASI COMO RENDIR CONCEPTOS JURICIDICOS QUE REQUIERA LA UNIDAD DE SALUD DE IBAGUE USI-ESE</t>
  </si>
  <si>
    <t>CARLOS ARTURO ARANGO TRIANA</t>
  </si>
  <si>
    <t>ARKAY  RODRIGUEZ</t>
  </si>
  <si>
    <t>CONTRATAR LA PRESTACIÓN DE LOS SERVICIOS PROFESIONALES DE UN MEDICO ESPECIALISTA EN GINECO-OBSTETRICIA, PARA LA REALIZACIÓN DE UN DUCTAMEN MEDICO PERICIALES RESPECTO DE LA ATENCIÓN PRESTADA A LA GESTANTE YESSICA TATIANA NIÑO YATE IDENTIFICADA CON TARJETA DE IDENTIDAD No.1.005.780.282 POR HECHOS OCURRIDOS ENTRE EL 10 DE ENERO AL 13 DE ENERO DE 2019 Y LA CUAL SE REGISTRA EN LA RESPECTIVA HISTORIA CLINICA</t>
  </si>
  <si>
    <t>CARLOS ARTURO VIVAS RAMIREZ</t>
  </si>
  <si>
    <t>6 DIAS</t>
  </si>
  <si>
    <t>JUAN CARLOS ORTIZ CARRILLO</t>
  </si>
  <si>
    <t>480-47-994000051097 RC480-74-994000008762</t>
  </si>
  <si>
    <t>CONTRATAR A MONTO AGOTABLE EL SUMINISTRO DE PAPELERIA Y ELEMENTOS DE OFICINA PARA LAS AREAS ASISTENCIALES Y ADMINISTRATIVAS DE LAS UNIDADES INTERMEDIAS, CENTROS Y PUESTOS DE SALUD DE LA UNIDAD DE SALUD DE IBAGUE U.S.I. -E.S.E.</t>
  </si>
  <si>
    <t>25-44-101191402</t>
  </si>
  <si>
    <t>CONTRATAR LOS SERVICIOS DE MONITOREOY SOPORTE ENLA NUBE POR UNA EMPRESA ESPECIALIZADA EN TELECOMUNICACIONES CON EL FIN DE BRINDAR APOYO A LA GESTION PARA EL SOPORTE TECNICO DE LA INFRAESTRUCTURA DE CONECTIVIDAD DE LA RED DE DATOS DE LA UNIDAD DE SALUD  DE IBAGUE USI-ESE</t>
  </si>
  <si>
    <t>SANTICS TECNOLOGIAS DE LA INFORMACIÓN Y DE LAS COMUNICACIONES S.A.S.</t>
  </si>
  <si>
    <t>CONTRATAR LA PRESTACIÓN DE SERVICIOS DE UN QUIMICO FARMACEUTICO COMO APOYO A LA EJECUCIÓN DE LAS RUTAS DE ATENCIÓN EN SALUD, ENTRE OTROS A LA GERENCIA Y DEMAS DEPENDENCIAS DE LA UNIDAD DE SALUD DE IBAGUE USI -E.S.E.</t>
  </si>
  <si>
    <t>480-47-994000051113</t>
  </si>
  <si>
    <t>JHOJAAN ANDRES MICAHAN SÁNCHEZ</t>
  </si>
  <si>
    <t>JOHAN MAURICIO RUIZ CHAVEZ</t>
  </si>
  <si>
    <t>CONTRATAR  EL SERVICIO DE MONITOREO Y RASTREO SATELITAL GPS CON TRANSMISIÓN DE DATOS EN TIEMPO REAL PARA LAS AMBULANCIAS DE PLACAS OET-061, OET062 Y OET-063, DE PROPIEDAD DE LA UNIDAD DE SALUD DE IBAGUE USI E.S.E.</t>
  </si>
  <si>
    <t>RADAR GPS COLOMBIA S.A.S.</t>
  </si>
  <si>
    <t>CONTRATAR EL SUMINISTRO DE PRODUCTOS QUIMICOS, NECESARIOS EN EL PROCESO DE LAVANDERIA, NUTRICIÓN Y AREAS ASISTENCIALES REQUERIDAS EN LAS DIFERENTES SEDES, ADSCRITAS A LA UNIDAD DE SALUD DE IBAGUE E.S.E., EN LA MODALIDAD DE MONTO AGOTABLE.</t>
  </si>
  <si>
    <t>ALKYTEC SOLUCIONES QUIMICAS</t>
  </si>
  <si>
    <t>SUMINISTRO DE CONTROLES DE EVALUACIÓN EXTERNA HEMATOLOGIA QUIMICA FROTIS DE SANGRE HIV, HEPATITIS, SIFILIS, TIRAS DE ORINA Y SEDIMENTO, PARASITOLOGIA, GLUCOMETRIA (HASTA 10 GLUCOMETROS), MICROBIOLOGIA (UROCULTIVOS), HEMOGLOBINA GLICOSILADA, DROGAS DE ABUSO Y TSH NEONATAL, PARA EVALUAR EL DESEMPEÑO DEL LABORATORIO CLINICO DE LA UNIDAD DE SALUD DE IBAGUE USI-ESE</t>
  </si>
  <si>
    <t>SIGMA CONTROL DE CALIDAD SAS</t>
  </si>
  <si>
    <t>100055845 RC</t>
  </si>
  <si>
    <t>CONTRATAR A MONTO AGOTABLE EL SUMINISTRO DE INSUMOS Y MATERIAL PARA LA TOMA Y PROCESAMIENTO DE MUESTRAS  DEL LABORATORIO CLINICO, EN LAS UNIDADES INTERMEDIAS, CENTROS DE SALUD Y PUESTOS DE SALUD DE LA UNIDAD DE SALUD DE IBAGUE U.S.I. -E.S.E.</t>
  </si>
  <si>
    <t>MEDI HEALTH DE COLOMBIA S.A.S.</t>
  </si>
  <si>
    <t>20214/04/18</t>
  </si>
  <si>
    <t>CONTRATAR EL SUMINISTRO DE TONER TIPO GENERICO Y/O NUEVO Y RECARGAS PARA LAS IMPRESORAS LASSER, DUPLICADOR Y TINTAS PARA IMPRESORAS DE INYECCIÓN, UBICADAS EN LAS AREAS ASISTENCIALES Y ADMINISTRATIVAS DE LA UNIDAD DE SALUD DE IBAGUE U.S.I. -E.S.E.</t>
  </si>
  <si>
    <t>INVERSIONES Y TECNOLOGIA J.C. SAS</t>
  </si>
  <si>
    <t>480-47-994000051203</t>
  </si>
  <si>
    <t>CONTRATAR LOS SERVICIOS DE UN PROFESIONAL PARA REALIZAR EL SEGUIMIENTO Y MANTENIMIENTO PREVENTIVO Y CORRECTIVO A TODOS LOS EQUIPOS BIOMEDICOS DE PROPIEDAD DE LA UNIDAD DE SALUD DE IBAGUE ISO -ESE</t>
  </si>
  <si>
    <t>JULIAN ALEJANDRO BARRAGAN TRIANA</t>
  </si>
  <si>
    <t>25-44-101191849</t>
  </si>
  <si>
    <t>CONTRATAR LA PRESTACION DE SERVICIOS PROFESIONALES DE UN MEDICO ESPECIALIZADO EN GINECOLOGIA PARA EL SERVICIO DE URGENCIAS Y HOSPITALIZACIÓN EN SALUD MENTAL  – UNIDAD DE SALUD DE IBAGUE U.S.I. E.S.E. COMO APOYO A LAS RUTAS DE ATENCIÓN EN SALUD.</t>
  </si>
  <si>
    <t>CATHERINE MENESAS MAYOR</t>
  </si>
  <si>
    <t>EDWAR ANDRES TRIANA RODRIGUEZ</t>
  </si>
  <si>
    <t xml:space="preserve">CONTRATAR LA PRESTACIÓN DE SERVICIOS DE UN PROFESIONAL EN BACTERIOLOGÍA PARA ANÁLISIS Y REPORTE DE LABORATORIO CLÍNICO PARA LA PRESTACIÓN DE UN SERVICIO INTEGRAL Y DE CALIDAD QUE APOYEN EL DIAGNOSTICO, PRONOSTICO, PREVENCIÓN Y TRATAMIENTO DE LA ENFERMEDAD, AJUSTADOS A LA LEGISLACIÓN Y NORMAS TÉCNICAS VIGENTES EN LA UNIDAD DE SALUD DE IBAGUE U.S.I. - E.S.E. </t>
  </si>
  <si>
    <t>DANIELA GONZALEZ CASTRO</t>
  </si>
  <si>
    <t>480-47-99400051326 RC480-47-994000051326</t>
  </si>
  <si>
    <t>100032715 RC100007809</t>
  </si>
  <si>
    <t>100032724 RC100007816</t>
  </si>
  <si>
    <t>100032722 RC100007814</t>
  </si>
  <si>
    <t>100032718 RC 100007811</t>
  </si>
  <si>
    <t>CONTRATAR LA CAMPAÑA UNO DE TRES DE FUMIGACIÓN Y DESRATIZACIÓN QUE SE REALIZAN DURANTE EL AÑO 2024, A LAS DIFERENTES UNIDADES INTERMEDIAS, CENTROS, Y PUESTOS DE SALUD ADSCRITOS A LA UNIDAD DE SALUD DE IBAGUE - E.S.E.</t>
  </si>
  <si>
    <t>JOSE ELIUD DIAZ BARRETO</t>
  </si>
  <si>
    <t>480-47-994000051339 RC 480-74-994000008840</t>
  </si>
  <si>
    <t>45 DIAS</t>
  </si>
  <si>
    <t>TERMINO DR. JUAN CARLOS ZAMBRANO</t>
  </si>
  <si>
    <t>JUAN C. ZAMBRANO</t>
  </si>
  <si>
    <t>CONTRATAR LA PRESTACIÓN DE SERVICIOS DE UN PROFESIONAL EN SALUD ESPECIALIZADO EN AUDITORIA, PARA REALIZAR ACTIVIDADES DE APOYO AL PROCESO DE FACTURACION, GLOSAS Y CONTRATACION DE LOS SERVICIOS DE SALUD, AJUSTE Y ACOMPAÑAMIENTO AL PROCESO DE CONTRATACION CON ASEGURADORES, EAPB, ENTES MUNICIPALES Y DEPARTAMENTALES Y PROCESO DE ATENCIÓN EN SALUD</t>
  </si>
  <si>
    <t>INICIO LA DRA. AURA ACEVEDO</t>
  </si>
  <si>
    <t>EL SERVICIO DE CORREO URBANO, PERIFERICO Y NACIONAL, INCLUYE EL TRANSPORTE Y ENTREGA DE CORRESPONDENCIA</t>
  </si>
  <si>
    <t>NO APLICA</t>
  </si>
  <si>
    <t xml:space="preserve">1 MES </t>
  </si>
  <si>
    <t>25-44-101192160</t>
  </si>
  <si>
    <t>PIC</t>
  </si>
  <si>
    <t>CONTRATAR EL SUMINISTRO DE INSUMOS Y MATERIALES NECESARIOS PARA DESARROLLAR LAS ACTIVIDADES DEL PLAN DE INTERVENCIONES COLECTIVAS – PIC Y DAR CUMPLIMIENTO AL CONTRATO INTERADMINISTRATIVO No.1096 DEL 21 DE MARZO DE 2024, SUSCRITO ENTRE LA SECRETARIA DE SALUDMUNICIPAL Y LA UNIDAD DE SALUD DE IBAGUE, PARA EL FORTALECIMIENTO INSTITUCIONAL DE LA E.S.E. A MONTO AGOTABLE.</t>
  </si>
  <si>
    <t>FUNDACION IMIX</t>
  </si>
  <si>
    <t>480-47-994000051427</t>
  </si>
  <si>
    <t>25-44-101192202 RC 25-40-101050956</t>
  </si>
  <si>
    <t>CONTRATAR EL SERVICIO TECNICO DE MANTENIMIENTO PREVENTIVO, CORRECTIVO DE AIRES ACONDICIONADOS, VENTILADORES, EXTRACTORES, NEVERAS, CONGELADORES Y TERMOS; ASÍ COMO SUMINISTRO POR REPOSICION DE AIRES TIPO MINI SPLIT Y REUBICACION DE AIRES ACONDICIONADOS, VENTILADORES, EXTRACTORES Y REPUESTOS QUE SE REQUIERAN PARA EL OPTIMO FUNCIONAMIENTO DE LA CADENA DE FRIO EN TODAS LAS SEDES ADSCRITAS A LA UNIDAD DE SALUD DE IBAGUE E.S.E., EN MODALIDAD DE MONTO AGOTABLE.</t>
  </si>
  <si>
    <t>ORGANIZACIÓN EMPRESARIAL J&amp;M S.A.S.</t>
  </si>
  <si>
    <t>20214/05/21</t>
  </si>
  <si>
    <t>68 dias</t>
  </si>
  <si>
    <t>CONTRATAR LA PRESTACION DE SERVICIOS DE UN PROFESIONAL DE COMUNICACION SOCIAL PARA EJECUTAR LAS ACTIVIDADES PROGRAMADAS EN LA DIMENSION DE DERECHOS SEXUALES Y RERPODUCTIVOS EN CUMPLIMIENTO A LAS OBLIGACIONES DEL CONTRATO INTERADMINISTRATIVO No 1096 DEL 21 DE MARZO DE 2024 SUSCRITO CON LA SECRETARIA DE SALUD MUNICIPAL.</t>
  </si>
  <si>
    <t>NATALIA ISABEL GIZMAN ORTIZ</t>
  </si>
  <si>
    <r>
      <t xml:space="preserve">CONTRATAR LA PRESTACIÓN DE SERVICIOS DE UN PROFESIONAL EN DISEÑO GRAFICO PARA EJECUTAR LAS ACTIVIDADES PROGRAMADAS EN LA DIMENSIÓN DE DERECHOS SEXUALES Y REPRODUCTIVOS EN CUMPLIMIENTO A LAS OBLIGACIONES DEL CONTRATO INTERADMINISTRATIVO </t>
    </r>
    <r>
      <rPr>
        <sz val="8"/>
        <color rgb="FF000000"/>
        <rFont val="Calibri"/>
        <scheme val="minor"/>
      </rPr>
      <t>No 1096 DEL 21 DE MARZO DE 2024, SUSCRITO CON LA SECRETARÍA DE SALUD MUNICIPAL.</t>
    </r>
  </si>
  <si>
    <t>PEDRO MIGUEL PADILLA GUZMAN</t>
  </si>
  <si>
    <t>CONTRATAR LA PRESTACIÓN DE LOS SERVICIOS PROFESIONALES DE UN MEDICO Y ABOGADO TITULADO, PARA LA REALIZACIÓN DE UN DICTAMEN MEDICO PERICIALES RESPECTO DE LA ATENCIÓN PRESTADA A LA USUARIA OFELIA DIAZ RUIZ, IDENTIFICADA CON CEDULA DE CIUDADANIA No.28,953,634, POR HECHOS OCURRIDOS ENTRE EL 17 DE SEPTIEMBRE AL 18 DE SEPTIEMBRE DE 2017 Y QUESE REGISTRAN EN LA RESPECTIVA HISTORIA CLINICA.</t>
  </si>
  <si>
    <t>GERMAN ALFONSO VANEGAS CABEZAS</t>
  </si>
  <si>
    <t>FRED TIQUE</t>
  </si>
  <si>
    <r>
      <t>CONTRATAR LA PRESTACION DE SERVICIOS DE UN PROFESIONAL EN MEDICINA VETERINARIA O MEDICINA VETERINARIA Y ZOOTECNIA  PARA EJECUTAR  LAS ACTIVIDADES P</t>
    </r>
    <r>
      <rPr>
        <sz val="8"/>
        <color rgb="FF000000"/>
        <rFont val="Calibri"/>
        <scheme val="minor"/>
      </rPr>
      <t>ROGRAMADAS EN LA DIMENSION DE ENFERMEDADES TRANSMISIBLES- ZOONOSIS EN CUMPLIMIENTO A LAS OBLIGACIONES DEL CONTRATO INTERADMINISTRATIVO No 1096 DEL 21 DE MARZO DE 2024 SUSCRITO CON LA SECRETARIA DE SALUD MUNICIPAL.</t>
    </r>
  </si>
  <si>
    <t>LIZETH ANDREA SANTOS MARTINEZ</t>
  </si>
  <si>
    <t>25-44-101192328</t>
  </si>
  <si>
    <t>MARTHA LUCIA VARGAS SOTO</t>
  </si>
  <si>
    <t>25-44-101192312</t>
  </si>
  <si>
    <t>2024/05/2024</t>
  </si>
  <si>
    <t>YAMILE DIAZ GONZALEZ</t>
  </si>
  <si>
    <t>25-44-101192325</t>
  </si>
  <si>
    <t>CONTRATAR LOS SERVICIOS DE UN TÉCNICO COMO APOYO EN LA EJECUCIÓN DE LAS ACTIVIDADES PROGRAMADAS EN LA DIMENSIÓN ZOONOSIS, EN CUMPLIMIENTO A LAS OBLIGACIONES DEL CONTRATO INTERADMINISTRATIVO NO.1096 DEL 21 DE MARZO DE 2024, SUSCRITO CON LA SECRETARÍA DE SALUD MUNICIPAL.</t>
  </si>
  <si>
    <t>YAMILE ALVAREZ CASTAÑO</t>
  </si>
  <si>
    <t>25-44-101192317</t>
  </si>
  <si>
    <t>DIEGO FERNANDO AMADO GOMEZ</t>
  </si>
  <si>
    <t>25-44-101192313</t>
  </si>
  <si>
    <t>KATERIM ALEXANDRA MARULANDA</t>
  </si>
  <si>
    <t>25-44-101192327</t>
  </si>
  <si>
    <t>SHIOMARA FLOREZ MARIN</t>
  </si>
  <si>
    <t>25-44-101192363</t>
  </si>
  <si>
    <t>ANGELICA VARGAS SOTO</t>
  </si>
  <si>
    <t>25-44-101192362</t>
  </si>
  <si>
    <t>MARIA ALEJANDRA GIRALDO COBA</t>
  </si>
  <si>
    <t>JESSICA ALEJANDRA MORENO GIL</t>
  </si>
  <si>
    <t>25-44-101192377</t>
  </si>
  <si>
    <t>ANIBAL CALDERON VARON</t>
  </si>
  <si>
    <t>25-44-101192369</t>
  </si>
  <si>
    <t>FERNEY RODRIGO DELGADO TRILLERAS</t>
  </si>
  <si>
    <t>25-44-101192365</t>
  </si>
  <si>
    <t>HECTOR EDUARDO MARTINEZ CARDONA</t>
  </si>
  <si>
    <t>25-44-101192385</t>
  </si>
  <si>
    <t>25-44-101192439</t>
  </si>
  <si>
    <t>LUISA FERNANDA ROA MONCALEANO</t>
  </si>
  <si>
    <t>25-44-101192374</t>
  </si>
  <si>
    <t>CONTRATAR LA PRESTACIÓN DE SERVICIOS DE UN PROFESIONAL EMN LOS PROCESOS DE PLANEACIÓN Y BRINDAR APOYO A LOS PROCESOS DE GESTION EN LA UNIDAD DE SALUD DE IBAGUÉ U.S.I. - E.S.E.</t>
  </si>
  <si>
    <t>MARIA ANDREA TRUJILLO ROJAS</t>
  </si>
  <si>
    <t>25-44-101192416</t>
  </si>
  <si>
    <t>100033409 RC100007956</t>
  </si>
  <si>
    <t>CONTRATAR LOS SERVICIOS DE UN TECNICO EN SISTEMAS COMO APOYO EN LA EJECUCIÓN  DE LAS ACTIVIDADES PROGRAMADAS EN LA DIMENSIÓN ZOONOSIS, EN CUMPLIMIENTO A LAS OBLIGACIONES DEL CONTRATO INTERADMINISTRATIVO No.1096 DEL 21 DE MARZO DE 2024, SUSCRITO CON LA SECRETARIA DE SALUD MUNICIPAL.</t>
  </si>
  <si>
    <t>JESSICA ALEJANDRA CARRILLO LOPEZ</t>
  </si>
  <si>
    <t>25-44-101192406</t>
  </si>
  <si>
    <t>100033497 RC 100007973</t>
  </si>
  <si>
    <t>CONTRATAR LOS SERVICIOS DE RADIOLOGÍA DE BAJO GRADO DE COMPLEJIDAD EN SALUD, A LA POBLACIÓN AFILIADA A LAS E.P.S.-S., QUE SUSCRIBAN CONTRATOS CON LA UNIDAD DE SALUD DE IBAGUÉ E.S.E. Y USUARIOS QUE REQUIERAN LA ATENCIÓN EN EL SERVICIO DE URGENCIAS, AQUELLOS INCLUIDOS EN CONTRATOS INTERADMINISTRATIVOS CON LA SECRETARÍA DE SALUD MUNICIPAL Y DEMÁS SUSCRITOS, EN DONDE LA UNIDAD DE SALUD DE IBAGUE REQUIERA EL FUNCIONAMIENTO DEL SERVICIO.</t>
  </si>
  <si>
    <t>21-44-101442395</t>
  </si>
  <si>
    <t>CONTRATAR LOS SERVICIOS DE SERVICIOS DE PUBLICIDAD, PLAN DE MEDIOS, ESTRATEGIADIGITAL, LOGISTICA Y LA ELABORACIÓN DE MATERIAL LITOGRAFICO PARA LA EJECUCIÓN DE LAS OBLIGACIONES DEL PLAN DE INTERVENCIONES COLECTIVAS PIC DE CONFORMIDAD CON EL CONTRATO INTERADMINISTRATIVO No.1096 DE MARZO 21 DE 2024, SUSCRITO CON LA SECRETARIA DE SALUD MUNICIPAL.</t>
  </si>
  <si>
    <t>LEON GRAFICAS S.A.S.</t>
  </si>
  <si>
    <t>25-44-101192542</t>
  </si>
  <si>
    <t>DIANE CATHERINNE POSSO ÑUSTES</t>
  </si>
  <si>
    <t>25-44-101192499</t>
  </si>
  <si>
    <t>HEIDY CATALINA VARELA GUTIERREZ</t>
  </si>
  <si>
    <t>25-44-101192496</t>
  </si>
  <si>
    <t>25-44-101192531</t>
  </si>
  <si>
    <t>NOHORA CONSTANZA CARDOZO POLANIA</t>
  </si>
  <si>
    <t>25-44-101192535</t>
  </si>
  <si>
    <t>100033689 RC100008026</t>
  </si>
  <si>
    <t>CATHERINE MENESES MAYOR</t>
  </si>
  <si>
    <t>100033713 RC100008037</t>
  </si>
  <si>
    <t>100033626 RC100008006</t>
  </si>
  <si>
    <t>100033677 RC 100008022</t>
  </si>
  <si>
    <t>25-44-101192577RC25-40-101051096</t>
  </si>
  <si>
    <t>100033696 RC 10000831</t>
  </si>
  <si>
    <t>100033660 RC100008017</t>
  </si>
  <si>
    <t>CONTRATAR LA PRESTACIÓN DE SERVICIOS DE UN PROFESIONAL  EN SALUD CON ESPECIALIZACIÓN EN GERENCIA DE SERVICIOS  DE SALUD PARA APOYO A LA OFICINA DE PLANEACIÓN  DE LA UNIDAD DE SALUD DE IBAGUE E.S.E.</t>
  </si>
  <si>
    <t>3934483-3</t>
  </si>
  <si>
    <t>SONIA CAMILA GOMEZ MOSQUERA</t>
  </si>
  <si>
    <t>25-44-101192608</t>
  </si>
  <si>
    <t>NAYIBE ROMERO ROMERO</t>
  </si>
  <si>
    <t>CONTRATAR EL SUMINISTRO  DE ACCESORIOS, CONSUMIBLES Y REPUESTOS NECESARIOS PARA LOS EQUIPOS BIOMEDICOS DE LA UNIDAD DE SALUD DE IBAGUE USI-ESE, A MONTO AGOTABLE</t>
  </si>
  <si>
    <t>100033751 RC100008047</t>
  </si>
  <si>
    <t>100033748 RC100008045</t>
  </si>
  <si>
    <t>20241/12/31</t>
  </si>
  <si>
    <t>CONTRATAR LA PRESTACIÓN DE UN PROFESIONAL MEDICO ESPECIALIZADO EN GINECOLOGIA EN EL SERVICIO DE CONSULTA EXTERNA UNIDAD DE SALUD DE IBAGUE USI-ESE COMO APOYO A LAS RUTAS DE ATENCIÓN EN SALUD</t>
  </si>
  <si>
    <t>GYNANTO SAS</t>
  </si>
  <si>
    <t>25-44-101192652 RC25-40-101051126</t>
  </si>
  <si>
    <t>100033803 rc100008058</t>
  </si>
  <si>
    <t>480-47-994000051568 RC480-74-994000008880</t>
  </si>
  <si>
    <t>GUSTAVO ANDRES PARADA SAYAGO</t>
  </si>
  <si>
    <t>480-47-994000051569 RC480-74-994000008881</t>
  </si>
  <si>
    <t>JEFERSON ARAGON ALVAREZ</t>
  </si>
  <si>
    <t>24 DIAS</t>
  </si>
  <si>
    <t>LEONARDO ALBERTO MURILLO GUTIERREZ</t>
  </si>
  <si>
    <t>202406/06</t>
  </si>
  <si>
    <t>25-44-101192656</t>
  </si>
  <si>
    <t>CONTRATAR LA PRESTACION DE SERVICIOS DE UN PROFESIONAL DE ENFERMERIA PARA EJECUTAR LAS ACTIVIDADES PROGRAMADAS EN LA DIMENSIÓN DE DERECHOS SEXUALES Y REPRODUCTIVO EN CUMPLIMIENTO A LAS OBLIGACIONES DEL CONTRATO INTERADMINISTRATIVO No.1096 DEL 21 DE MARZO DE 2024, SUSCRITO CON LA SECRETARIA DE SALUD MUNICIPAL</t>
  </si>
  <si>
    <t>DIANA CAROLINA VILLEGAS CUEVAS</t>
  </si>
  <si>
    <t>25-44-101192692</t>
  </si>
  <si>
    <t>SARY  SANTOS</t>
  </si>
  <si>
    <t>CONTRATAR EL SUMINISTRO OXÍGENO LÍQUIDO MEDICINAL PARA TANQUE ESTACIONARIO, RECARGA DE CILINDROS DE OXÍGENO MEDICINAL AMBULANCIA, BALAS PARA SOPORTE MANIFOLL OXÍGENO MEDICINAL, AIRE MEDICINAL Y SU CONEXIÓN, PRUEBAS ULTRASONIDO, MANTENIMIENTO ALOS CILINDROS, PRUEBAS HIDROSTÁTICAS A LAS BALAS DE OXÍGENO Y AIRE MEDICINAL, EN LAS UNIDADES INTERMEDIAS ÁREAS ASISTENCIALES DE LA UNIDAD DE SALUD DE IBAGUÉ USI-ESE, EN LA MODALIDAD A MONTO AGOTABLE.</t>
  </si>
  <si>
    <t>C|</t>
  </si>
  <si>
    <t>21-44-101443176 RC 21-40-101233892</t>
  </si>
  <si>
    <t>100033895 RC100008081</t>
  </si>
  <si>
    <r>
      <t>CONTRATAR LA PRESTACIÓN DE SERVICIOS DE UN ESPECIALISTA PARA APOYAR LA ELABORACIÓN Y EL SEGUIMIENTO DE LOS PROCESOS ADMIN ISTRACION CON EL PROPOSITO DE ASEGURAR LA CALIDAD DE LOS PROCESOS DE GESTION, EL CUMPLIMIENTO DE LOS OBJETIVOS Y METAS INSTITUCIONALES Y LA NORMATIVIDAD VIGENTE.</t>
    </r>
    <r>
      <rPr>
        <b/>
        <sz val="8"/>
        <color rgb="FF000000"/>
        <rFont val="Times New Roman"/>
        <family val="1"/>
        <charset val="1"/>
      </rPr>
      <t xml:space="preserve"> </t>
    </r>
  </si>
  <si>
    <t>25-44-101192736</t>
  </si>
  <si>
    <t>CONTRATAR LA PRESTACIÓN DE SERVICIOS DE UN PROFESIONAL EN PSICOLOGIA PARA EL FORTALECIMIENTO DE LA RUTA DE SALUD MENTAL EN URGENCIAS, HOSPITALIZACIÓN Y SALA DE PARTOS EN CADA UNA  DE LAS UNIDADES INTERMEDIAS DE LA UNIDAD DE SALUD DE IBAGUE  U.S.I. - E.S.E.</t>
  </si>
  <si>
    <t>MARIA CAMILA SANCHEZ  GUEVARA</t>
  </si>
  <si>
    <t>25-44-101192762 RC25-40-1010511752024/06/14</t>
  </si>
  <si>
    <t>CONTRATAR LA PRESTACIÓN DE SERVICIOS DE UN TECNICO, PARA EL APOYO EN EL DESARROLLO DE ACTIVIDADES ADMINISTRATIVAS DE GLOSAS, LO REFERENTE EN LA OFICINA DE AUDITORIA DE CUENTAS MEDICAS</t>
  </si>
  <si>
    <t>100034015 RC100008123</t>
  </si>
  <si>
    <t>17 DIAS</t>
  </si>
  <si>
    <t>100033981 RC100008108</t>
  </si>
  <si>
    <t>CONTRATAR LA PRESTACIÓN DE SERVICIOS DE UN PROFESIONAL DE POSOLOGÍA PARA EJECUTAR LAS ACTIVIDADES PROGRAMADAS EN LA DIMENSIÓN DE DERECHOS SEXUALES Y REPRODUCTIVOS EN CUMPLIMIENTO A LAS OBLIGACIONES DEL CONTRATO INTERADMINISTRATIVO No.1096 DEL 21 DE MARZO DE 2024, SUSCRITO CON LA SECRETARIA DE SALUD MUNICIPAL.</t>
  </si>
  <si>
    <t>ANA MARIA GUZMAN MAHECHA</t>
  </si>
  <si>
    <t>28,538,327</t>
  </si>
  <si>
    <t>480-47-994000051644</t>
  </si>
  <si>
    <t>25-46-101034759 RC 25-54-101002583</t>
  </si>
  <si>
    <t>CONTRATAR EL SERVICIO DE MANTENIMIENTO PREVENTIVO Y CORRECTIVO DE LOS PURIFICADORES DE AGUA, UBICADOS EN LAS SEDES ADSCRITAS A LA UNIDAD DE SALUD DE IBAGUE U.S.I. - E.S.E.</t>
  </si>
  <si>
    <t>SAMUEL IGNACIO USECHE AYERBE</t>
  </si>
  <si>
    <t>25-46-101034747</t>
  </si>
  <si>
    <t>25-44-101192806 RC25-40-101051195</t>
  </si>
  <si>
    <t>25-44-101192902 RC25-40-101051241</t>
  </si>
  <si>
    <t xml:space="preserve">25-44-101192814 RC25-40-101051199 </t>
  </si>
  <si>
    <t>CONTRATAR A MONTO AGOTABLE EL SUMINISTRO DE PAPELERIA Y ELEMENTOS DE OFICINA PARA LAS AREAS ASISTENCIALES Y ADMINISTRATIVAS DE LAS UNIDADES INTERMEDIAS, CENTROS Y PUESTOS DE SALUD  DE LA UNIDAD DE SALUD DE IBAGUE EMPRESA SOCIAL DEL ESTADO</t>
  </si>
  <si>
    <t>25-44-101192834 RC25-40-101051210</t>
  </si>
  <si>
    <t>CONTRATAR LA PRESTACIÓN DE SERVICIOS DE TERAPIA OCUPACIONAL COMO APOYO PARA EL DESARROLLO DE LAS ACTIVIDADES EN LA UNIDAD DE SALUD MENTAL AL IGUAL PARA LA EJECUCIÓN DEL PROGRAMA PSICOSOCIAL EN LAS UNIDADES INTERMEDIAS, DE LA UNIDAD DE SALUD DE IBAGUÉ USI-ESE. Y APOYO A LAS RUTAS DE ATENCIÓN EN SALUD.</t>
  </si>
  <si>
    <t>CESAR AUGUSTO ARANGO GARCIA</t>
  </si>
  <si>
    <t>25-44-101192823 RC25-40-101051203</t>
  </si>
  <si>
    <t>LUIS H. GARCIA</t>
  </si>
  <si>
    <t>3946008-1</t>
  </si>
  <si>
    <t>CONTRATAR LA PRESTACIÓN DEL SERVICIO DE UN TECNICO DE APOYO DE FACTURACIÓN A LA EJECUCIÓN DE LAS RUTAS DE ATENCIÓN EN SALUD EN LA UNIDAD DE SALUD DE IBAGUE U.S.I. - E.S.E.</t>
  </si>
  <si>
    <t>AARON GILBERTO VALENCIA PORTILLA</t>
  </si>
  <si>
    <t>3945483-0</t>
  </si>
  <si>
    <t>CONTRATAR LA PRESTACIÓN DE SERVICIOS DE UN PROFESIONAL DE ENFERMERIA PARA EJECUTAR LAS ACTIVIDADES PROGRAMADAS EN LA DIMENSIÓN DE ENFERMEDADES TRANSMISIBLES - TBC EN CUMPLIMIENTO A LAS OBLIGACIONES DEL CONTRATO INTERADMINISTRATIVO No.1096 DEL 21 DE MARZO DE 2024, SUSCRITO CONL A SECRETARIA DE SALUD MUNICIPAL</t>
  </si>
  <si>
    <t>ANDREA YAIKAANA FORERO GARZON</t>
  </si>
  <si>
    <t xml:space="preserve">25-44-101192857 </t>
  </si>
  <si>
    <t>THOMAS MORENO</t>
  </si>
  <si>
    <t>PRESTACIÓN DE SERVICIO DE APOYO EN LA GESTION DE TRAMITES Y PROCESOS ADMINISTRATIVOS PARA EL CUMPLIMIENTO DE LAS RUTAS DE ATENCIÓN INTEGRAL EN SALUD EN LA UNIDAD DE SALUD DE IBAGUE U.S.I. - E.S.E.</t>
  </si>
  <si>
    <t xml:space="preserve">CONTRATAR LA PRESTACIÓN DE SERVICIO DE UN TECNICO PARA QUE APOYE LA REALIZACIÓN Y ACTUALIZACIÓN DE INVENTARIOS Y DEMAS ACTIVIDADES QUE SE REQUIERAN EN EL AREA DE ALMACEN DE LA UNIDAD DE SALUD DE IBAGUE USI-E.S.E. </t>
  </si>
  <si>
    <t>MILLER ALEXANDER GUTIERREZ MENESAS</t>
  </si>
  <si>
    <t>MARIA YENY SOLIRIA NAVARRO</t>
  </si>
  <si>
    <t>25-44-101192856</t>
  </si>
  <si>
    <t>21-46-101093931 RC21-54101012046</t>
  </si>
  <si>
    <t>CONTRATAR LA PRESTACIÓN DE SERVICIOS DE UN PROFESIONAL EN AREAS ADMINISTRATIVAS Y/O FINANCIERAS PARA APOYAR PROCESOS DE PLANEACIÓN, FORMULACIÓN Y SEGUIMIENTO A LOS CONVENIOS Y CONTRATOS QUE SUSCRIBAN LA USI – E.S.E. ENTRE OTROS A LA GERENCIA Y DEMAS DEPENDENCIAS DE LA UNIDAD DE SALUD DE IBAGUÉ U.S.I. E.S.E.</t>
  </si>
  <si>
    <t>JUAN PABLO ECHEVERRY QUINTERO</t>
  </si>
  <si>
    <t>CONTRATAR LA PRESTACION DEL SERVICIO DE UN PROFESIONAL EN ODONTOLOGIA COMO APOYO A LA EJECUCIÓN DE LAS RUTAS DE ATENCIÓN EN SALUD EN LA UNIDAD DE SALUD DE IBAGUE U.S.I. E.S.E.</t>
  </si>
  <si>
    <t>SANDRA CONSTANZA APONTE PATIÑO</t>
  </si>
  <si>
    <t>25-44-101192932 RC25-40-101051257</t>
  </si>
  <si>
    <t xml:space="preserve">340-47-994000055067 RC-340-74-994000006994 </t>
  </si>
  <si>
    <t>CONTRATAR PRESTACIÓN DE SERVICIOS DE UN INGENIERO CIVIL PARA BRINDAR APOYO EN LA FORMULACIÓN, PRESENTACIÓN Y SEGUIMIENTO DE LOS PROYECTOS DE INFRAESTRUCTURA  DE LA UNIDAD DE SALUD DE IBAGUE</t>
  </si>
  <si>
    <t>39-46-101011957</t>
  </si>
  <si>
    <t>LUISA F. TRIANA</t>
  </si>
  <si>
    <t>CONTRATAR LA PRESTACIÓN DE SERVICIOS DE UN TECNICO EN AUXILIAR DE ENFERMERIA PARA EJECUTAR LAS ACTIVIDADES PROGRAMADAS EN LA DIMENSIÓN DE ENFERMEDADES TRANSMISIBLES - TBC EN CUMPLIMIENTO A LAS OBLIGACIONES DEL CONTRATO INTERADMINSTRATIVO No.1096 DEL 21 DE MARZO DE 2024, SUSCRITO CON LA SECRETARIA DE SALUD MUNICIPAL.</t>
  </si>
  <si>
    <t>DANIELA PEREZ RINCON</t>
  </si>
  <si>
    <t>25-44-101192954</t>
  </si>
  <si>
    <t>CONTRATAR LA PRESTACIÓN DE SERVICIOS DE UN AUXILIAR DE ENFERMERIA PARA VACUNACIÓN A LA POBLACIÓN EN EL AREA URBANA EN LA UNIDAD DE SALUD DE IBAGUE U.S.I. - E.S.E. Y DEMAS DEP4NDENCIAS DE LA UNIDAD DE SALUD DE IBAGUE USI-E.S.E.</t>
  </si>
  <si>
    <t>IVONNE NAYIVI ORTIZ</t>
  </si>
  <si>
    <t>25-44-101192986 RC25-40-101051274</t>
  </si>
  <si>
    <t>CONTRATAR LA PRESTACIÓN DEL SERVICIO DE UN AUXILIAR DE ENFERMERIA COMO APOYO A LA EJECUCIÓN DE LAS RUTAS DE ATENCIÓN EN SALUD Y DEMMAS DEPENDENCIAS DE LA  UNIDAD DE SALUD DE IBAGUE U.S.I. E.S.E. ZONA RURAL</t>
  </si>
  <si>
    <t>25-44-101193006</t>
  </si>
  <si>
    <t>REINA GIOVANA BUSTOS LOZANO</t>
  </si>
  <si>
    <t>MAYRA ROJAS</t>
  </si>
  <si>
    <t>CONTRATAR LA PRESTACIÓN DE SERVICIOS DE UN AUXILIAR DE ENFERMERIA COMO APOYO A LA EJECUCIÓN DE LA CENTRAL DE ESTERILIZACIÓN DE LA UNIDAD DE SALUD DE IBAGUE U.S.I. E.S.E.</t>
  </si>
  <si>
    <t>25-44-101192981 RC25-40-101051272</t>
  </si>
  <si>
    <t>3952966-5 RC 0968263-5</t>
  </si>
  <si>
    <t>25-44-101193000 RC 25-40-101051279</t>
  </si>
  <si>
    <t>JAIR  JIMENEZ</t>
  </si>
  <si>
    <t>ADRIANA CAROLINA CASTILLO TRUJILLO</t>
  </si>
  <si>
    <t>CONTRATAR LA PRESTACIÓN DEL SERVICIO DE UN PROFESIONAL EN PSICOLOGIA PARA APOYAR LA  EJECUCIÓN DEL PROGRAMA DE HUMANIZACIÓN EN LAS UNIDADES INTERMEDIAS , CENTRO Y PUESTOS DE SALUD DE LA  UNIDAD DE SALUD DE IBAGUE ESI -ESE</t>
  </si>
  <si>
    <t>480-47-994000051747 RC480-74-994000008917</t>
  </si>
  <si>
    <t>CONTRATAR LOS SERVICIOS DE UN PROFESIONAL EN MEDICINA CON ESPECIALIZACIÓN EN AUDITORIA O GERENCIA EN SERVICIOS PARA VIGILAR Y PROPENDER POR EL CUMPLIMIENTO DE LA CALIDAD EN LA ATENCIÓN AL PACIENTE Y LA RACIONALIDAD EN EL COSTO Y PARA LA FORMULACIÓN DE PLANES DE MEJORAMIENTO COMO FORTALECIMIENTO DE LAS RUTAS DE ATENCIÓN EN SALUD EN CADA UNA DE LAS UNIDADES INTERMEDIAS CENTROS Y PUESTOS DE SALUD.</t>
  </si>
  <si>
    <t>EVELYN ARIANA SANCHEZ RAMIREZ</t>
  </si>
  <si>
    <t>25-44-101193004 RC 25-40-101051280</t>
  </si>
  <si>
    <t>2024/13/31</t>
  </si>
  <si>
    <t>CONTRATAR LA PRESTACIÓN DE SERVICIOS DE MEDICO GENERAL PARA EL FORTALECIMIENTO DE LA RUTA DE SALUD MENTAL EN CADA UNA  DE LAS UNIDADES INTERMEDIAS, EN  URGENCIAS, HOSPITALIZACIÓN, SALA DE PARTOS DE LA UNIDAD DE SALUD DE IBAGUE ESI -ESE</t>
  </si>
  <si>
    <t>JUNIOR ALFREDO RODRIGUEZ</t>
  </si>
  <si>
    <t>CONTRATAR LA PRESTACIÓN DE SERVICIOS DE UN AUXILIAR DE ENFERMERIA PARA CARACTERIZAR Y VACUNAR A LA POBLACIÓN EN EL AREA RURAL EN LA UNIDAD DE SALUD DE IBAGUE U.S.I. - E.S.E. Y DEMAS DEPENDENCIAS DE LA UNIDAD DE SALUD DE IBAGUE USI-E.S.E.</t>
  </si>
  <si>
    <t>25-44-101193050 RC25-40-101051294</t>
  </si>
  <si>
    <t>CONTRATAR LOS SERVICIOS DE MANTENIMIENTO PREVENTIVO Y CORRECTIVO INCLUYENDO EL SUMINISTRO DE LOS REPUESTOS PARA LOS VEHÍCULOS DE PLACAS OET-061, OET-062, OET-063, OTD-858, ODU-854, OET-239, OET-240, ODU-926, OTD-970, OTD-929, OTD-805, FME-69F, PPY-01D, DE PROPIEDAD A LA UNIDAD DE SALUD DE IBAGUÉ. USI-ESE. Y VEHICULOS QUE SE ENCUENTREN EN COMODATO, EN MODALIDAD DE MONTO AGOTABLE.</t>
  </si>
  <si>
    <t>TALLER AUTOMOTRIZ TODO AUTOS</t>
  </si>
  <si>
    <t>100034382 RC 100008220</t>
  </si>
  <si>
    <t>CONTRATAR EL SUMINISTRO  DE MEDICAMENTOS A MONTO AGOTABLE, INCLUIDOS LOS MEDICAMENTOS DE CONTROL EPECIAL Y MONOPOLIO DEL FONDO NACIONAL DE ESTUPEFACIENTES, CONTEMPLADOS EN EL PLAN DE BENEFICIOS DE SALUD, NECESQRIOS PARA LA ATENCIÓN DE LOS USUARIOS EN LOS SERVICIOS DE URGENCIAS, VACUNACIÓN, HOSPITALIZACIÓN, ATENCIÓN DE PARTOS, QUIROFANO, SALUD MENTAL, ACTIVIDADES DE PROMOCIÓN- PREVENCÓN Y BRIGADAS DE SALUD TANTO URBANAS COMO RURALES</t>
  </si>
  <si>
    <t>COODESTOL</t>
  </si>
  <si>
    <t xml:space="preserve">01 mes </t>
  </si>
  <si>
    <t>CONTRATAR EL SERVICIO DE INTERNET DEDICADO PARA LOS PUESTOS DE SALUD UBICADOS EN LA ZONA RURAL DE LA UNIDAD DE SALUD DE IBAGUE USI-ESE.</t>
  </si>
  <si>
    <t>INGETTEL S.A.S.</t>
  </si>
  <si>
    <t>900184559-9</t>
  </si>
  <si>
    <t>480-47-994000051762</t>
  </si>
  <si>
    <t>202407/02</t>
  </si>
  <si>
    <t>21-44-1011444779</t>
  </si>
  <si>
    <t>100034409 RC100008230</t>
  </si>
  <si>
    <t>100034411 RC100008232</t>
  </si>
  <si>
    <t>CONTRATAR LA PRESTACIÓN DE SERVICIO DE UN TECNICO PARA QUE APOYE LA REALIZACIÓN Y ACTUALIZACIÓN DE INVENTARIOS Y DEMASACTIVIDADES QUE SE REQUIERAN EN EL AREA DE ALMACEN DE LA UNIDAD DE SALUD DE IBAGUE USI-ESE.</t>
  </si>
  <si>
    <t>100034455 RC100008248</t>
  </si>
  <si>
    <t>ENIDA ALEXANDRA DAZA GUEVARA</t>
  </si>
  <si>
    <t>CONTRATAR LA PRESTACIÓN DE SERVICIOS DE UN PROFESIONAL EN SALUD CON ESPECIALIZACIÓN EN GERENCIA EN SERVICIOS DE SALUD PARA APOYAR EL SEGUIMIENTO Y ENTREGA DE INFORMES DERIVADOS DEL MODELO DE ATENCIÓN INTEGRAL TERRITORIAL MAITE DE LA USI-ESE, ENTRE OTROS A LA GERENCIA Y DEMAS DEPENDENCIAS DE LA UNIDAD DE SALUD DE IBAGUE USI-ESE</t>
  </si>
  <si>
    <t>SANDRA MILENA RAMIREZ ARIAS</t>
  </si>
  <si>
    <t>25-46-101034910</t>
  </si>
  <si>
    <t>CONTRATAR LA PRESTACIÓN DEL SERVICIO DE UN PROFESIONAL EN ENFERMERIA COMO APOYO A LA EJECUCIÓN D ELAS RUTAS DE ATENCIÓN EN SALUD EN LA UNIDAD DE SALUD DE IBAGUE U.S.I. E.S.E. AREA RURAL Y DEMAS DEPENDENCIAS DE LA UNIDAD DE SALUD DE IBAGUE USI- E.S.E.</t>
  </si>
  <si>
    <t>JENY TATIANA MANCILLA LOZANO</t>
  </si>
  <si>
    <t>100034498-RC100008264</t>
  </si>
  <si>
    <t>100034503 RC100008268</t>
  </si>
  <si>
    <t>CONTRATAR LA PRESTACIÓN DE SERVICIOS DE UN AUXILIAR DE ENFERMERIA COMO APOYO A LA EJECUCIÓN D ELAS RUTAS DE ATENCIÓN EN SALUD Y DEMAS DEPENDENCIAS DE LA UNIDAD DE SALUD DE IBAGUE U.S.I. E.S.E.  ZONA URBANA</t>
  </si>
  <si>
    <t>25-44--101193097</t>
  </si>
  <si>
    <t>PRESTAR LOS SERVICIOS COMO AUXILIAR EN SALUD ORAL PARA MEJORAR LA OPORTUNIDAD Y ACCESIBILIDAD EN LA CONSULTA ODONTOLÓGICA, FORTALECIENDO EL DESARROLLO DE LAS ACTIVIDADES CORRESPONDIENTES A LAS INTERVENCIONES DE LAS RUTAS DE PROMOCIÓN Y MANTENIMIENTO EN EL ÁREA RURAL DEL MUNICIPIO DE IBAGUÉ EN LA UNIDAD DE SALUD DE IBAGUÉ U.S.I. -E.S.E.</t>
  </si>
  <si>
    <t>100034649 RC</t>
  </si>
  <si>
    <t>ERIKA ALEJANDRA TORRES OLAYA</t>
  </si>
  <si>
    <t>25-44-101193096</t>
  </si>
  <si>
    <t>25-44-101193098</t>
  </si>
  <si>
    <t>CONTRATAR LA PRESTACIÓN DE SERVICIOS DE UN AUXILIAR DE ENFERMERIA PARA CARACTERIZAR Y VACUNAR A LA POBLACIÓN EN EL AREA RURAL EN LA UNIDAD DE SALUD DE IBAGUE U.S.I. E.S.E. Y DEMAS DEPENDENCIAS DE LA UNIDAD DE  LA UNIDAD DE SALUD DE IBAGUE USI-E.S.E.</t>
  </si>
  <si>
    <t>YENSI JASBLEIDY  GUALY SANTOS</t>
  </si>
  <si>
    <t>100034500 rc 100008265</t>
  </si>
  <si>
    <t>100034506 RC 100008269</t>
  </si>
  <si>
    <t>100034507 RC100008270</t>
  </si>
  <si>
    <t>100034544 RC 100008281</t>
  </si>
  <si>
    <t>CONTRATAR LA PRESTACIÓN DE SERVICIOS DE UN AUXILIAR DE ENFERMERÍA PARA VACUNACIÓN A LA POBLACIÓN EN EL ÁREA URBANA EN LA UNIDAD DE SALUD DE IBAGUÉ U.S.I. E.S.E. Y DEMÁS DEPENDENCIAS DE LA UNIDAD DE LA UNIDAD DE SALUD DE IBAGUÉ USI-E.S.E.</t>
  </si>
  <si>
    <t>25-44-101193114 RC25-40-101051326</t>
  </si>
  <si>
    <t>CONTRATAR LA PRESTACIÓN DE SERVICIOS DE UN AUXILIAR DE ENFERMERIA COMO APOYO A LA EJECUCIÓN DE LAS RUTAS  DE ATENCIÓN EN SALUD Y DEMAS DEPENDENCIAS DE LA UNIDAD DE  LA UNIDAD DE SALUD DE IBAGUE USI-E.S.E. ZONA RURAL</t>
  </si>
  <si>
    <t>25-44-101193152024</t>
  </si>
  <si>
    <t>carol yaritza parra</t>
  </si>
  <si>
    <t>25-44-101193128</t>
  </si>
  <si>
    <t>2024/07/2024</t>
  </si>
  <si>
    <t>25-44-101193106 RC 25-40-101051325</t>
  </si>
  <si>
    <t>25-44-101193103</t>
  </si>
  <si>
    <t>25-44-101193153</t>
  </si>
  <si>
    <t>100034577 RC 100008293</t>
  </si>
  <si>
    <t>CRA.20 nO.62-02 B/MIRAMAR</t>
  </si>
  <si>
    <t>25-44-101193124</t>
  </si>
  <si>
    <t>EDGAR MAURICIO  GONZALEZ</t>
  </si>
  <si>
    <t>25-44-101193130 RC25-40-101051329</t>
  </si>
  <si>
    <t>25-44-101193127</t>
  </si>
  <si>
    <t>25-44-101193123</t>
  </si>
  <si>
    <t>25-44-101193131</t>
  </si>
  <si>
    <t>LUISA FERNANDA AYALA CORTES</t>
  </si>
  <si>
    <t>PAOLA ALEJANDRA GAITAN LOZANO</t>
  </si>
  <si>
    <t>25-44-101193171</t>
  </si>
  <si>
    <t>IBAGUE TOLIMA</t>
  </si>
  <si>
    <t>VEREDA CHINA ALTA</t>
  </si>
  <si>
    <t>madrigalsandra830gmail.com</t>
  </si>
  <si>
    <t>MARGARITA CAROLINA parra suarez</t>
  </si>
  <si>
    <t>CONTRATAR LA PRESTACIÓN DE SERVICIOS DE UN AUXILIAR DE ENFERMERIA COMO APOYO A LA EJECUCIÓN DE LAS RUTAS DE ATENCIÓN EN SALUD Y DEMAS DEPENDENCIAS DE LA UNIDAD DE LA UNIDAD DE SALUD DE IBAGUE USI-E.S.E. ZONA URBANA</t>
  </si>
  <si>
    <t>25-44-101193117</t>
  </si>
  <si>
    <t>SANDRA PATRICIA TRIANA GONZALEZ</t>
  </si>
  <si>
    <t>100034575 RC100008289</t>
  </si>
  <si>
    <t>THOMAS  MORENO</t>
  </si>
  <si>
    <t xml:space="preserve">CONTRATAR LA PRESTACIÓN DE SERVICIOS DE UN PROFESIONAL EN PSICOLOGIA  EN EL AREA RURAL, COMO APOYO AL DESARROLLO INTEGRAL DE LAS RUTAS DE ATENCIÓN EN SALUD EN CADA UNO DE LOS CENTROS Y PUESTOS DE SALUD EN EL AREA RURAL Y URBANA, SEGÚN LA NORMATIVIDAD VIGENTE Y LA POLITICA MUNICIPAL ESTABLECIDA EN EL MODELO DE ATENCIÓN DE LA UNIDAD DE SALUD DE IBAGUE U.S.I. -E.S.E. </t>
  </si>
  <si>
    <t>LUISA FERNANDA APARICIO NARANJO</t>
  </si>
  <si>
    <t>24-44-101193134 RC25-40-101051330</t>
  </si>
  <si>
    <t>25-44-101193149 RC 25-40-101051337</t>
  </si>
  <si>
    <t>25-44-101193147 RC 25-40-101051336</t>
  </si>
  <si>
    <t>HENRY GAITAN</t>
  </si>
  <si>
    <t>20214/07/04</t>
  </si>
  <si>
    <t>25-44-101193136</t>
  </si>
  <si>
    <t>MZA. B CASA 14 TULIO VARON</t>
  </si>
  <si>
    <t>RICHARPRADO482@GMAIL.COM</t>
  </si>
  <si>
    <t>HUGO MAURICIO ROSERO MONTAÑA</t>
  </si>
  <si>
    <t>3961759-5 RC 0969788-4</t>
  </si>
  <si>
    <t>25-44-101193176</t>
  </si>
  <si>
    <t>CONTRATAR LA PRESTACIÓN DE SERVICIOS DE UN PROFESIONAL EN NUITRICIÓN PARA EJECUTAR LAS ACTIVIDADES PROGRAMADAS EN LA DIMENSIÓN DE SEGURIDAD ALIMENTARIA EN CUMPLIMIENTO A LAS OBLIGACIONES DEL CONTRATO INTERADMINISTRATIVO No.1096 DEL 21 DE MARZO DE 2024, SUSCRITO CON LA SECRETARIA DE SALUD MUNICIPAL</t>
  </si>
  <si>
    <t>CLAUDIA PATRICIA ROCHA ERAZO</t>
  </si>
  <si>
    <t>2544-101193211</t>
  </si>
  <si>
    <t>CONTRATAR A MONTO AGOTABLE EL SUMINISTRO DE INSUMOS Y MATERIAL PARA LA TOMA Y PROCESAMIENTO DE MUESTRAS DEL LABORATORIO CLINICO, ENLAS UNIDADES INTERMEDIAS CENTROS DE SALUD Y PUESTOS DE SALUD DE LA UNIDAD DE SALUD DE IBAGUE U.S.I. -E.S.E.</t>
  </si>
  <si>
    <t>100034753 RC 100008339</t>
  </si>
  <si>
    <t>CONTRATAR LA PRESTACIÓN DE SERVICIOS DE UN PROFESIONAL MEDICO ESPECIALIZADO EN GINECOLOGIA EN EL SERVICIO DE CONSULTA EXTERNA - UNIDAD DE SALUD DE IBAGUE U.S.I. - E.S.E. COMO APOYO A LAS RUTAS DE ATENCIÓN EN SALUD</t>
  </si>
  <si>
    <t>GIN-ECO S.A.S.</t>
  </si>
  <si>
    <t>3962998-3 RC 0970052-4</t>
  </si>
  <si>
    <t>CONTRATAR LA PRESTACIÓN DEL SERVICIO DE UN AUXILIAR APOYO DE FACTURACIÓN A LA EJECUCIÓN DE LAS RUTAS DE ATENCIÓN EN SALUD EN LA UNIDAD DE SALUD DE IBAGUE U.S.I. -E.S.E.</t>
  </si>
  <si>
    <t>25-44-101193231</t>
  </si>
  <si>
    <t>CONTRATAR EL SUMINISTRO DE MATERIAL DE IMPRESOS PARA LA UNIDAD DE SALUD DE IBAGUE USI E.S.E.</t>
  </si>
  <si>
    <t xml:space="preserve">CONTRATAR LA PRESTACIÓN DEL SERVICIO DE UN PROFESIONAL  INGENIERO AMBIENTAL PARA EL AREA DE APOYO HOSPITALARIO, CONSISTENTE EN LA EJECUCIÓN ACTUALIZACIÓN Y SEGUIMIENTO DEL PLAN DE GESTION INTEGRAL DE RESIDUOS HOSPITALARIOS Y SIMILARES "PGIRHS", EJECUCIÓN DE LAS ACTIVIDADES PLANTEADAS PARA ALCANZAR LOS  LOS OBJETOS DE HOSPITALES VERDES Y PLANIFICACIÓN, IMPLEMENTACIÓN, EJECUCÓN Y/O SEGUIMIENTO DEL SISTEMA DE GESTION AMBIENTAL DE LAS SEDES ADSCRITAS A LA UNIDAD DE SALUD DE IBAGUE - E.S.E. </t>
  </si>
  <si>
    <t>25-44-101193237</t>
  </si>
  <si>
    <t>CONTRATAR LA PRESTACIÓN DE LOS SERVICIOS PROFESIONALES Y DE APOYO ALPLAN ANUAL DE MANTENIMIENTO; ENFOCADO A LA PLANEACIÓN, PROYECCIÓN DE OBRAS CIVILES, SEGUIMIENTO ADMINISTRATIVO, FINANCIERO Y REVISIÓN DE LOS  MANTENIMINETOS Y LABORES DE INGENIERIA REALIZADOS A LA INFRAESTRUCTURA HOSPITALARIA DE LA USI-E.S.E.</t>
  </si>
  <si>
    <t>JUAN CARLOS ALFONSO PEREZ</t>
  </si>
  <si>
    <t>25-44-101193236</t>
  </si>
  <si>
    <t>CONTRATAR LA PRESTACIÓN DE SERVICIOS DE UN ESPECIALISTA EN EPIDEMIOLOGIA PARA DESARROLLAR LAS ACTIVIDADES DE APOYO EPIDEMIOLOGO, SISTEMA DE VIGILANCIA EN SALUD PUBLICA Y ACTIVIDADES DEL SISTEMA OBLIGATORIO DE GARANTIA DE LA CALIDAD EN LA UNIDAD DE SALUD DE IBAGUE E.S.E.</t>
  </si>
  <si>
    <t>SERGIO ENRIQUE GASCON GIRALDO</t>
  </si>
  <si>
    <t>20 DIAS</t>
  </si>
  <si>
    <t>CONTRATAR LA PRESTACIÓN DE SERVICIOS DE UN TECNICO EN AUXILIAR DE ENFERMERIA PARA DESARROLLAR ACTIVIDADES EN EL MARCO DE LA ATENCIÓN PRIMARIA EN SALUD, EN EL MICROTERRITORIOASIGNADO, EN CUMPLIMIENTO DE LAS OBLIGACIONES DEL CONTRATO INTERADMINSTRATIVO No.1096 DEL 21 DE MARZO DE 2024, SUSCRITO CON LA SECRETARIA DE SALUD MUNICIPAL.</t>
  </si>
  <si>
    <t>ANGELA MARIA GIL VASQUEZ</t>
  </si>
  <si>
    <t>25-44-101193318</t>
  </si>
  <si>
    <t>CONTRATAR LA PRESTACIÓN DE SERVICIOS DE MEDICINA ESPECIALIZADA PARA EL SERVICIO DE ECOGRAFIAS EN EL SERVICIO DE CONSULTA EXTERNA UNIDAD DE SALUD DE IBAGUE U.S.I. - E.S.E., COMO APOYO A LAS TUTAS DE ATENCIÓN MATERNA PERINATAL.</t>
  </si>
  <si>
    <t>3963972-7 RC0970267-0</t>
  </si>
  <si>
    <t xml:space="preserve">EDY JOHANNA GONZALEZ GUTIERREZ </t>
  </si>
  <si>
    <t>25-44-101193246</t>
  </si>
  <si>
    <t>YENI ROCIO MARIN SERRANO</t>
  </si>
  <si>
    <t>25-44-101193247</t>
  </si>
  <si>
    <t>RUBY ESPERANZA VANEGAS MACHADO</t>
  </si>
  <si>
    <t>25-44-101193265</t>
  </si>
  <si>
    <t>LAURA ALEJANDRA VASQUEZ MONCALEANO</t>
  </si>
  <si>
    <t>202/07/11</t>
  </si>
  <si>
    <t>25-44-101193253</t>
  </si>
  <si>
    <t>JENNIFER KATERINE MORA ROMERO</t>
  </si>
  <si>
    <t>25-44-101193310</t>
  </si>
  <si>
    <t>LEYDI JOHANA JARAMILLO ACOSTA</t>
  </si>
  <si>
    <t>CONTRATAR LA PRESTACIÓN DE SERVICIOS DE UN PSICOLOGO  PARA DESARROLLAR ACTIVIDADES EN EL MARCO DE LA ATENCIÓN PRIMARIA EN SALUD, EN EL MICROTERRITORIO ASIGNADO, EN CUMPLIMIENTO DE LAS OBLIGACIONES DEL CONTRATO INTERADMINSTRATIVO No.1096 DEL 21 DE MARZO DE 2024, SUSCRITO CON LA SECRETARIA DE SALUD MUNICIPAL Y LA  UNIDAD DE SALUD DE IBAGUE USI-E.S.E.</t>
  </si>
  <si>
    <t>JOSE ISRAEL PARRA BRIÑEZ</t>
  </si>
  <si>
    <t>25-44-101193257</t>
  </si>
  <si>
    <t>MARTA CONSTANZA LABRADOR TORRES</t>
  </si>
  <si>
    <t>25-44-101193254</t>
  </si>
  <si>
    <t>CONTRATAR LOS SERVICIOS DE SERVICIOS DE LOGISTICA Y LA ELABORACIÓN DE MATERIAL LITOGRAFICO A MONTO AGOTABLE PARA LA EJECUCIÓN DE LAS OBLIGACIONES DEL PLAN DE INTERVENCIONES COLECTIVAS PIC DE CONFORMIDAD CON EL CONTRATO INTERADMINISTRATIVO No.1096 DE MARZO 21 DE 2024, SUSCRITO CON LA SECRETARIA DE SALUD MUNICIPAL.</t>
  </si>
  <si>
    <t>DIONE DEL PILAR DUQUE CONDE</t>
  </si>
  <si>
    <t>25-44-101193277</t>
  </si>
  <si>
    <t>CINTYA YAMILE BARRIOS CARDENAS</t>
  </si>
  <si>
    <t>25-44-101193264</t>
  </si>
  <si>
    <t>DANIEL FELIPE LYTON TRIANA</t>
  </si>
  <si>
    <t>96-46-101020747</t>
  </si>
  <si>
    <t>EDNA LILIANA MARIN MORENO</t>
  </si>
  <si>
    <t>25-44-101193268</t>
  </si>
  <si>
    <t>LOS SERVICIOS DE UN PROFESIONAL EN ENFERMERIA ESPECIALIZADO PARA EL PROGRAMA DE SEGURIDAD AL PACIENTE Y LIDERAZGO EN LA UNIDAD DE SALUD DE IBAGUE -U.S.I. – E.S.E.</t>
  </si>
  <si>
    <t>100034900 RC100008376</t>
  </si>
  <si>
    <t>CONTRATAR LA PRESTACIÓN DE SERVICIOS PROFESIONALES DE UN ABOGADO ESPECIALIZADO PARA LA REPRESENTACIÓN JUDICIAL Y APOYO JURICIDO, EN LOS PROCESOS LABORALES, COLECTIVOS, PENSIONALES Y PROCESOS DISCIPLINARIOS Y EN TODOS LOS QUE SE LE OTORGUE PODER ASI COMO RENDIR CONCEPTOS JURIDICOS QUE REQUIERA LA UNIDAD DE SALUD DE IBAGUE USI-ESE</t>
  </si>
  <si>
    <t>CAROLINA DEL PILAR ALBARELLO MARULANDA</t>
  </si>
  <si>
    <t>25-44-101193358</t>
  </si>
  <si>
    <t>11 DIAS</t>
  </si>
  <si>
    <t>YAN ALEXANDER DIAZ MORALES</t>
  </si>
  <si>
    <t>25-44-101193339</t>
  </si>
  <si>
    <t>HERLY HURTADO MARTINEZ</t>
  </si>
  <si>
    <t>25-44-101193373</t>
  </si>
  <si>
    <t>FABIOLA BECERRA ARANDA</t>
  </si>
  <si>
    <t>25-44-101193328</t>
  </si>
  <si>
    <t>ERIKA PATRICIA GONZALEZ GUZMAN</t>
  </si>
  <si>
    <t>25-44-101193341</t>
  </si>
  <si>
    <t>2024/07/148</t>
  </si>
  <si>
    <t>SUTT WIANEY CARDENAS SALCEDO</t>
  </si>
  <si>
    <t>25-44-101193330</t>
  </si>
  <si>
    <t>CONTRATAR LA PRESTACIÓN DE SERVICIOS DE UN LIDER COMUNITARIO PARA DESARROLLAR ACTIVIDADES EN EL MARCO DE LA ATENCIÓN PRIMARIA EN SALUD, EN EL MICROTERRITORIO ASIGNADO, EN CUMPLIMIENTO DE LAS OBLIGACIONES DEL CONTRATO INTERADMINSTRATIVO No.1096 DEL 21 DE MARZO DE 2024, SUSCRITO CON LA SECRETARIA DE SALUD MUNICIPAL Y LA  UNIDAD DE SALUD DE IBAGUE USI-E.S.E.</t>
  </si>
  <si>
    <t>CARLOS ALBERTO GARZON NEIRA</t>
  </si>
  <si>
    <t>carlosgarzon 64c64hotmail.com</t>
  </si>
  <si>
    <t>CONTRATAR LA PRESTACIÓN DE SERVICIOS DE UN ENFERMERO  PARA DESARROLLAR ACTIVIDADES EN EL MARCO DE LA ATENCIÓN PRIMARIA EN SALUD, EN EL MICROTERRITORIO ASIGNADO, EN CUMPLIMIENTO DE LAS OBLIGACIONES DEL CONTRATO INTERADMINSTRATIVO No.1096 DEL 21 DE MARZO DE 2024, SUSCRITO CON LA SECRETARIA DE SALUD MUNICIPAL Y LA  UNIDAD DE SALUD DE IBAGUE USI-E.S.E.</t>
  </si>
  <si>
    <t>ALEJANDRA MARIA DE LA O OLAYA VANEGAS</t>
  </si>
  <si>
    <t>25-44-101193188</t>
  </si>
  <si>
    <t>RENUNCIA</t>
  </si>
  <si>
    <t>YULI GERALDINE PUENTES ALARCON</t>
  </si>
  <si>
    <t>25-44-101193387</t>
  </si>
  <si>
    <t>ERIKA VAVESSA CASTRO PEREZ</t>
  </si>
  <si>
    <t>25-44-101193389</t>
  </si>
  <si>
    <t>YEIMY CAROLINA FARFAN MARIN</t>
  </si>
  <si>
    <t>25-44-101193394</t>
  </si>
  <si>
    <t>GERMAN DARIO BERNAL ORDOÑEZ</t>
  </si>
  <si>
    <t>25-44-101193385</t>
  </si>
  <si>
    <t>KELY TATIANA TIQUE CASTRO</t>
  </si>
  <si>
    <t>14-46101120472 rc14-541010087721</t>
  </si>
  <si>
    <t>25-44-101193440</t>
  </si>
  <si>
    <t>CONTRATAR LA PRESTACIÓN DEL SERVICIO DE UN PROFESIONAL EN MEDICINA COMO APOYO A LA EJECUCIÓN DE LAS RUTAS DE ATENCIÓN EN SALUD EN LA UNIDAD DE SALUD DE IBAGUE U.S.I. - E.S.E., AREA RURAL Y DEMAS DEPENDENCIAS  DE LA UNIDAD DE SALUD DE IBAGUE USI- E.S.E.</t>
  </si>
  <si>
    <t>FLOR MILADY NAVARRO RAMIREZ</t>
  </si>
  <si>
    <t>100035087 RC100008429</t>
  </si>
  <si>
    <t>LUZ MILA LACHE GONZALEZ</t>
  </si>
  <si>
    <t>25-44-101193427</t>
  </si>
  <si>
    <t>MARYURIS MILENA SANCHEZ VELANDIA</t>
  </si>
  <si>
    <t>100035033 RC 100008418</t>
  </si>
  <si>
    <t>CONTRATAR LA PRESTACIÓN DE SERVICIOS DE UN TECNOLOGO AMBIENTAL O AFIN PARA EJECUTAR LAS ACTIVIDADES PROGRAMADAS EN LA DIMENSIÓN SALUD AMBIENTAL EN  CUMPLIMIENTO DE LAS OBLIGACIONES DEL CONTRATO INTERADMINSTRATIVO No.1096 DEL 21 DE MARZO DE 2024, SUSCRITO CON LA SECRETARIA DE SALUD MUNICIPAL.</t>
  </si>
  <si>
    <t>SEBASTIAN OÑATE GONZALEZ</t>
  </si>
  <si>
    <t>25-44-101193425</t>
  </si>
  <si>
    <t>CRISTINA TELLEZ CAICEDO</t>
  </si>
  <si>
    <t>2024/0723</t>
  </si>
  <si>
    <t>25-44-101193423</t>
  </si>
  <si>
    <t>ADQUIRIR COMPONENTES TECNOLÓGICOS PARA LA REPOTENCIACIÓN DEL SERVICIOI PRINCIPAL, DONDE ESTÁ ALOJADA LA PLATAFORMA DINÁMICA GERENCIAL HOSPITALARIA, PARA MEJORAR LA VELOCIDAD DE LA REDY EL PROCESAMIENTO DE DATOS, OPTIMIZANDO ASÍ EL FUNCIONAMIENTO DE LOS DISTINTOS SITIOS WED Y SERVICIOS EN LINEA DE LA ENTIDAD Y DAR CUMPLIMIENTO AL CONVENIO INTERADMINISTRATIVO No.1562 del 26 de abril de 2024.</t>
  </si>
  <si>
    <t>JULIO CESAR BELTRAN GARZON</t>
  </si>
  <si>
    <t>480-47-994000052148</t>
  </si>
  <si>
    <t>SUMINISTRAR EQUIPOS DE COMPUTO, PARA LOS DISTINTOS PUNTOS DE ATENCIÓN URBANOS DE LA UNIDAD DE SALUD DE IBAGUE USI-E.S.E., PARA DAR CUMPLIMIENTO AL CONVENIO INTERADMIONISTRATIVO No.1562 DEL 26 ANRIL DE 2024</t>
  </si>
  <si>
    <t>480-47-994000052149</t>
  </si>
  <si>
    <t>JORGE ELIECER MONTEJO HERNANDEZ</t>
  </si>
  <si>
    <t>3973186-7</t>
  </si>
  <si>
    <t>PAULA ANDREA OSORIO VALDEZ</t>
  </si>
  <si>
    <t>25-44-101193434</t>
  </si>
  <si>
    <t>JESSICA LORENA BARRETO OSPINA</t>
  </si>
  <si>
    <t>CONTRATAR LA PRESTACION DEL SERVICIO DE UN PROFESIONAL EN ODONTOLOGIA COMO APOYO A LA EJECUCIÓN DE LAS RUTAS DE ATENCIÓN EN SALUD EN LA UNIDAD DE SALUD DE IBAGUE U.S.I. E.S.E. EN EL AREA URBANA</t>
  </si>
  <si>
    <t>25-44-101193537</t>
  </si>
  <si>
    <t>CONTRATAR LA PRESTACIÓN DE SERVICIOS DE UN PROFESIONAL EN INGENIERIA AMBIENTAL PARA EJECUTAR LAS ACTIVIDADES PROGRAMADAS EN LA DIMENSIÓN SALUD AMBIENTAL EN CUMPLIMIENTO A LAS OBLIGACIONES DEL CONTRATO INTERADMINISTRATIVO No.1096 DEL 21 DE MARZO DE 2024, SUSCRITO CON LA SECRETARIA DE SALUD MUNICIPAL</t>
  </si>
  <si>
    <t>ANGIE LIZETH CLAVIJO RODRIGUEZ</t>
  </si>
  <si>
    <t>25-44-101193451</t>
  </si>
  <si>
    <t>PRESTAR LOS SERVICIOS COMO AUXILIAR DE SALUD ORAL PARA MEJORAR LA OPORTUNIDAD Y ACCESIBILIDAD EN LA CONSULTA EXTERNA ODONTOLOGICA FORTALECIENDO EL DESARROLLO DE LAS ACTIVIDADES CORRESPONDIENTES A LAS INTERVENCIONES DELAS RUTAS DE PROMOCIÓN Y MANTENIMINETO ENEL ÁREA URBANA DEL MUNICIPIO DE IBAGUE EN LA UNIDAD DE SALUD DE IBAGUE USI- E.S.E.</t>
  </si>
  <si>
    <t>100035109 RC100008442</t>
  </si>
  <si>
    <t>LILIANA MIENA PARAMO GUZMAN</t>
  </si>
  <si>
    <t>100035105 RC100008443</t>
  </si>
  <si>
    <t>PRESTAR LOS SERVICIOS COMO AUXILIAR DE SALUD ORAL PARA MEJORAR LA OPORTUNIDAD Y ACCESIBILIDAD EN LA CONSULTA EXTERNA ODONTOLOGICA FORTALECIENDO EL DESARROLLO DE LAS ACTIVIDADES CORRESPONDIENTES A LAS INTERVENCIONES DELAS RUTAS DE PROMOCIÓN Y MANTENIMINETO ENEL ÁREA RURAL DEL MUNICIPIO DE IBAGUE EN LA UNIDAD DE SALUD DE IBAGUE USI- E.S.E.</t>
  </si>
  <si>
    <t>PAULA LIZETH MEJIA VARON</t>
  </si>
  <si>
    <t>LAURA MARIA LAGUNA LIBRADO</t>
  </si>
  <si>
    <t>25-44-101193491</t>
  </si>
  <si>
    <t>CAL 146 No.9-29 CASA 8</t>
  </si>
  <si>
    <t>ORFA CABEZAS MOLINA</t>
  </si>
  <si>
    <t>SALDAÑA TOLIMA</t>
  </si>
  <si>
    <t>AV. 15 nO.3-64 APTO.202 CENTRO</t>
  </si>
  <si>
    <t>orfacabezasmolina@mail.com</t>
  </si>
  <si>
    <t>HUMBERTO RUIZ CANDIA</t>
  </si>
  <si>
    <t>NANCY NIETO BELTRAN</t>
  </si>
  <si>
    <t>25-44-101193480</t>
  </si>
  <si>
    <t>CAL 36No.11 A 29 B/GAITAN</t>
  </si>
  <si>
    <t>DIANA YAZMIN CASTELLANOS MENDIETA</t>
  </si>
  <si>
    <t>25-44-101193478</t>
  </si>
  <si>
    <t>mz 22 K Casa 5 B/Protecho Topacio</t>
  </si>
  <si>
    <t>yazmin89-11@hotmail.com</t>
  </si>
  <si>
    <t>JANETH VIVIANA CARDENAS MORENO</t>
  </si>
  <si>
    <t>25-44-101193477</t>
  </si>
  <si>
    <t>Calle 17 No.32-15 sur</t>
  </si>
  <si>
    <t>JAMES HUMBERTO BUITRAGO COBALEDA</t>
  </si>
  <si>
    <t>3975982-2</t>
  </si>
  <si>
    <t>jamesbuitrago1244@gmail.com</t>
  </si>
  <si>
    <t>25-44-10193431</t>
  </si>
  <si>
    <t>LEIDY DRIANA MURCIA  PERDOMO</t>
  </si>
  <si>
    <t>100035156 RC100008454</t>
  </si>
  <si>
    <t>N/A</t>
  </si>
  <si>
    <t>21-44-101447052</t>
  </si>
  <si>
    <t>12 dias</t>
  </si>
  <si>
    <t>CALLE 18 No.11-33 fusagasuga</t>
  </si>
  <si>
    <t>sanpabloangel1@gmail.com</t>
  </si>
  <si>
    <t>CONTRATAR LA PRESTACIÓN DE SERVICIOS DE UN AUXILIAR DE ENFERMERIA COMO APOYO A LA EJECUCIÓN DE LAS RUTAS  DE ATENCIÓN EN SALUD Y DEMAS DEPENDENCIAS DE LA UNIDAD DE  LA UNIDAD DE SALUD DE IBAGUE USI-E.S.E. ZONA URBANA</t>
  </si>
  <si>
    <t>LINA MARCELA CARVAJAL VAQUIRO</t>
  </si>
  <si>
    <t>IBAGUE</t>
  </si>
  <si>
    <t>MANZANA B CASA 3 B/JARDIN 2 ETAPA IBAVGUE</t>
  </si>
  <si>
    <t>marcelacarvajal2380@hotmail.com</t>
  </si>
  <si>
    <t>CONTRATACION DE SERVICIOS DE BUZONES DE CORREO ELECTRONICO Y HERRAMIENTAS COLABORATIVAS PARA USO DE LA UNIDAD DE SALUD DE IBAGUÉ USI-E.S.E.</t>
  </si>
  <si>
    <t>GABRIEL JAIME GOMEZ GOMEZ NUVA SAS</t>
  </si>
  <si>
    <t>MEDELLIN</t>
  </si>
  <si>
    <t>33-44-101252033</t>
  </si>
  <si>
    <t xml:space="preserve">CRA. 50 FF 8 SUR27 OF.310 EDIFICIO 808 MEDELLIN </t>
  </si>
  <si>
    <t>gerencia@nuva.co</t>
  </si>
  <si>
    <t>PAPSIVI</t>
  </si>
  <si>
    <t>CONTRATAR LOS SERVICIOS DE UN PSICOLOGO PARA BRINDAR ATENCIÓN PSICOSOCIAL A VICTIMAS DEL CONFLICTO ARMADO DEL PROGRAMA PAPSIVI EN EL TERRITORIO Y LA ESE ASIGNADAS, CONFORME LOS LINEAMIENTOS DADOS POR EL MINISTERIOP DE SALUD Y PROTECCIÓN SOCIAL EN LA CIUDAD DEIBAGUE</t>
  </si>
  <si>
    <t>LEYDI GUIOMAR LOPEZ GOMEZ</t>
  </si>
  <si>
    <t>480-47-994000052232</t>
  </si>
  <si>
    <t>CALLE 1B 60 A 23 APTO.204B/LA fLORESTA</t>
  </si>
  <si>
    <t>belivelopez1405@gmail.com</t>
  </si>
  <si>
    <t>NICOLAS AGUDELO BRAVO</t>
  </si>
  <si>
    <t>VENADILLO</t>
  </si>
  <si>
    <t>480-47-994000052225</t>
  </si>
  <si>
    <t>CRA. 4 ESTADIO  No.27-63 B/ La Francia</t>
  </si>
  <si>
    <t>nicolasagudell@gmail.com</t>
  </si>
  <si>
    <t>MARIA ALEJANDRA RICAURTE CIFUENTES</t>
  </si>
  <si>
    <t>480-47-994000052227</t>
  </si>
  <si>
    <t>MZA.J CASA11 B/PEDREGAL DE IBAGUE</t>
  </si>
  <si>
    <t>maira241@hotmail.com</t>
  </si>
  <si>
    <t>DAHIANA HASBLEYDI ESPINOSA ALVAREZ</t>
  </si>
  <si>
    <t>MZA.R cASA 18 arcala</t>
  </si>
  <si>
    <t>danaes.al@hotmail.com</t>
  </si>
  <si>
    <t>CONTRATAR LOS SERVICIOS DE UNA COORDINADORA PARA LIDERAR EL EQUIPO, HACER SEGUIMIENTO A LA IMPLEMENTACIÓN  DE LOS PLANES DE ATENCIÓN INTEGRAL, ARTICULAR Y GESTIONAR LA IMPLEMENTACIÓN DE LOS DOS (2) COMPONENTES DEL PAPSIVI, ASÍ COMO DE SUS CUATRO (4) EJES TRANSVERSALES,  ESTO EN CONCORDANCIA PERMANENTE CON LAS ORIENTACIONES DADAS  POR EL MINISTERIO DE SALUD Y PROTECCIÓN SOCIAL EN ÑA CIUDAD DE IBAGUE</t>
  </si>
  <si>
    <t>CAROLINA DEL MAR PEREZ BLANCO</t>
  </si>
  <si>
    <t>480-47-994000052224</t>
  </si>
  <si>
    <t>4,5 MESES</t>
  </si>
  <si>
    <t>CRA. 10 No.4-31 Barrio Belen</t>
  </si>
  <si>
    <t>carolinaperezpsicologa@hotmail.com</t>
  </si>
  <si>
    <r>
      <t xml:space="preserve">CONTRATAR LOS SERVICIOS DE UN </t>
    </r>
    <r>
      <rPr>
        <sz val="8"/>
        <color theme="1"/>
        <rFont val="Calibri"/>
        <scheme val="minor"/>
      </rPr>
      <t>GESTOR COMUNITARIO EN SALUD COMO APOYO A LAS ACCIONES DE FOCALIZACIÓN Y GEOREFERENCIACIÓN PARA LA ATENCIÓN INTEGRAL A LAS VICTIMAS DEL CONFLICTO ARMADO DE LA CIUDAD DE IBAGUE</t>
    </r>
    <r>
      <rPr>
        <sz val="8"/>
        <color rgb="FF000000"/>
        <rFont val="Calibri"/>
        <scheme val="minor"/>
      </rPr>
      <t>.</t>
    </r>
  </si>
  <si>
    <t>LUZ ALEN GONZALEZ</t>
  </si>
  <si>
    <t>480-47-994000052230</t>
  </si>
  <si>
    <t>CRA. 4 nO.27-63 bARRIO lA fRANCIA</t>
  </si>
  <si>
    <t>CONTRATAR LA ADQUISICIÓN DE PAPELERIA Y ELEMENTOS DE OFICINA PARA EL FORTALECIMIENTO DE LAS RUTAS DE ATENCIÓN EN SALUD ENLA UNIDAD DE SALUD DE IBAGUE USI-ESE</t>
  </si>
  <si>
    <t>DIANA CAMILA TRONCOSO ALVAREZ</t>
  </si>
  <si>
    <t>ALVARADO</t>
  </si>
  <si>
    <t>Cra.3A No.5-10 Alvarado</t>
  </si>
  <si>
    <t>servitroal@hotmail.com</t>
  </si>
  <si>
    <t>CONTRATAR A MONTO AGOTABLE EL SUMINISTRO DE MEDICAMENTOS DE MANEJO AMBULATORIO EN GENERAL, ASÍ COMO LOS MEDICAMENTOS REQUERIDOS PARA LAS ACTIVIDADES DE PROMOCIÓN Y PREVENCIÓN DE ACUERDO CON LOS CONTRATOS DE PRESTACIÓN DE SERVICIOS DE SALUD VIGENTES SUSCRITOS ENTRE LA UNIDAD DE SALUD DE IBAGUÉ USI ESE Y LOS ASEGURADORES DE TODOS LOS MEDICAMENTOS CONTENIDOS EN LA RESOLUCIÓN No.2366 DE 2023.</t>
  </si>
  <si>
    <t>NA</t>
  </si>
  <si>
    <t>100035304 RC100008488</t>
  </si>
  <si>
    <t>parque Logistico Nacional del Tolima Bodega A-19</t>
  </si>
  <si>
    <t>www.dismedpharma.com.co</t>
  </si>
  <si>
    <t>LUIS F BOCANEGRA</t>
  </si>
  <si>
    <t>CONTRATAR LA PRESTACIÓN DE SERVICIOS DE UN PROFESINAL EN PSICOLOGIA PARA BRINDAR ACOMPAÑAMIENTO EN EL FORTALECIMIENTO DE LA RUTA DE SALUD MENTAL EN LA UNIDAD DE SALUD DE IBAGUE U.S.I. E.S.E.</t>
  </si>
  <si>
    <t>CLAUDIA LUCIA RINCON MARQUEZ</t>
  </si>
  <si>
    <t>25-44-101193610 RC 25-40-101051532</t>
  </si>
  <si>
    <t>14 dias</t>
  </si>
  <si>
    <t>CRA. 7No.13-50 B/Puebli Nuevo</t>
  </si>
  <si>
    <t>danielamoreno1695@gmail.com</t>
  </si>
  <si>
    <t>CONTRATAR LA PRESTACIÓN DE SERVICIOS DE UN ESPECIALISTA PARA APOYAR LA EJECUCIÓN DE LA PLANEACIÓN ESTRATEGICA DEL HOSPITAL  Y LA IMPLEMENTACIÓN DEL SISTEMA DE GESTIÓN Y CALIDAD Y MODELO INTEGRADO DE PLANEACIÓNY GESTION</t>
  </si>
  <si>
    <t>MAGDA YURANY TRILLERAS YARA</t>
  </si>
  <si>
    <t>BOGOTA</t>
  </si>
  <si>
    <t>25-44-101193560</t>
  </si>
  <si>
    <t>Manzana 4 casa 6 B/Cañaveral 4 Etapa</t>
  </si>
  <si>
    <t>magdatrilleras15@gmail.com</t>
  </si>
  <si>
    <t>2024/0801</t>
  </si>
  <si>
    <t>3980633-7 RC 0973455-2</t>
  </si>
  <si>
    <t>Cra.7 No.21-85 B/El Carmen</t>
  </si>
  <si>
    <t>contacto@seguridadtrebol.com</t>
  </si>
  <si>
    <t>65-46-101048013 RC65-54-101006263</t>
  </si>
  <si>
    <t>Diagonal 43 No.28-41, Interior 109 Itagui Amtioquia</t>
  </si>
  <si>
    <t>contabilidad@asei.co</t>
  </si>
  <si>
    <t>CONTRATAR LA PRESTACIÓN DE SERVICIOS DE ACTIVIDADES DE APOYO PARA EL DESARROLLO DE ACCIONES DE INTERVENCIONES COLECTIVAS -PIC, EN EL MUNICIPIO DE IBAGUE, VIGENCIA 2024, EN LA DIMENSION DE CONVIVENCIA SOCIAL Y SALUD MENTAL, PARA DESARROLLAR UNA ESTRATEGIA COLECTIVA DE FAMILIAS FUERTES Y DAR CUMPLIMIENTO AL CONTRATO INTERADMINISTRATIVO NO. 1096 DEL 21 DE MARZO 2024, SUSCRITO CON LA SECRETARÍA DE SALUD MUNICIPAL.</t>
  </si>
  <si>
    <t>CUIDARTE INNOVADORES EN PREVENCIÓN SAS</t>
  </si>
  <si>
    <t>62-44-101019900</t>
  </si>
  <si>
    <t>Calle 56 No.68 D 10 S</t>
  </si>
  <si>
    <t>cogelasuave.smental@gmail.com</t>
  </si>
  <si>
    <t>CONTRATAR A MONTO AGOTABLE EL SUMINISTRO DE ELEMENTOS DE PROTECCIÓN EPP, INSUMOS MÉDICOS, MATERIAL MÉDICO QUIRURGICO, CONTEMPLADOS EN EL PLAN DE BENEFICIOS DE SALUD, NECESARIOS PARA LA ATENCIÓN DE LOS USUARIOS EN LOS SERVICIOS DE URGENCIAS, QUIRÓFANO, HOSPITALIZACIÓN Y UNIDAD MENTAL, ATENCIÓN DE PARTOS, ACTIVIDADES DE PROMOCIÓN – PREVENCIÓN Y BRIGADAS DE SALUD TANTO URBANAS COMO RURALES.</t>
  </si>
  <si>
    <t>16-10-2024 01/11/2024</t>
  </si>
  <si>
    <t>22 dias</t>
  </si>
  <si>
    <t>20.000.000 / 25.000.000</t>
  </si>
  <si>
    <t>CALLE 19 No.7-109 B/Interlaken</t>
  </si>
  <si>
    <t>608-2615299</t>
  </si>
  <si>
    <t>gerencia@coodestol.com.co</t>
  </si>
  <si>
    <t>SANTA MARTA</t>
  </si>
  <si>
    <t>CALLE 93No.7 SUR 90 TORRE 8 APTO 202</t>
  </si>
  <si>
    <t>maelnisa68@hotmail.com</t>
  </si>
  <si>
    <t>CONTRATAR EL MANTENIMINETO CORRECTIVO Y PREVENTIVO A TODO COSTO DE LA INFRAESTRUCTURA FISICA Y MOBILIARIA DE LAS SEDES ADSCRITAS A LA U NIDAD DE SALUD DE IBAGUE U.S.I. -E.S.E. EN LA MODALIDAD DE MONTO AGOTABLE</t>
  </si>
  <si>
    <t>Carrera 7 No.27-A-33 Barrio Belalcazar</t>
  </si>
  <si>
    <t>ingenieriatotlcinco@yahoo.com</t>
  </si>
  <si>
    <t>CONTRATAR LA PRESTACIÓN DE SERVICIOS DE UN AUXILIAR DE ENFERMERIA COMO APOYO A LA DEMANDA INDUCIDA PARA EL CUMPLIMIENTO DE METAS DE LAS RUTAS DE ATENCIÓN EN SALUD EN LA UNIDAD DE SALUD DE IBAGUE U.S.I.-E.S.E.</t>
  </si>
  <si>
    <t>MANZANA B CASA 20 LOS NOGALES IBAGUE</t>
  </si>
  <si>
    <t>jennycarolinamartinez46@gmail.com</t>
  </si>
  <si>
    <t>CONTRATAR LA PRESTACIÓN DE SERVICIOS DE UN PROFESIONAL EN TRABAJO SOCIAL PARA EL FORTALECIMIENTO DE LA RUTA DE SALUD MENTAL Y APOYO AL SERVICIO DE ATENCIÓN AL USUARIO EN CADA UNA  DE LAS UNIDADES INTERMEDIAS DE LA UNIDAD DE SALUD DE IBAGUE U.S.I. E.S.E.</t>
  </si>
  <si>
    <t>YERLY JOHANNA HERNANDEZ BARRAGAN</t>
  </si>
  <si>
    <t>25-40-101051612</t>
  </si>
  <si>
    <t>CALLE 12 A No.11 A 22 Barrio Primavera Sur</t>
  </si>
  <si>
    <t>johanandez@hotmail.com</t>
  </si>
  <si>
    <t>PRESTACION DE SERVICIO INTEGRAL DE ASEO, DESINFECCIÓN Y SERVICIOS GENERALES, PARA ASISTIR A TODAS LAS AREAS DE LAS DIFERENTES SEDES, ADSCRITAS A LA UNIDAD DE SALUD DE IBAGUE ESE.</t>
  </si>
  <si>
    <t>SERVICIOS EMPRESARIALES SYK S.A.S. “ASEO TOTAL 5</t>
  </si>
  <si>
    <t>33-46-101059102</t>
  </si>
  <si>
    <t xml:space="preserve">15 DIAS </t>
  </si>
  <si>
    <t>CARRERA 7 No.27 A01 Barrio EL cARMEN</t>
  </si>
  <si>
    <t>serviciosempresarialessyk@gmail.com</t>
  </si>
  <si>
    <t>JANED MARCIALES</t>
  </si>
  <si>
    <t>REALIZAR EL DIAGNOSTICO, LOS ESTUDIOS TÉCNICOS Y ELABORAR LOS PROYECTOS DE ACTOS ADMINISTRATIVOS GENERALES PARA EL PROCESO DE REORGANIZACIÓNY MODERNIZACIÓN ADMINISTRATIVA DE LA UNIDAD DE SALUD DE IBAGUE U.S.I. -E.S.E., QUE LE PERMITA ASUMIR EL MODELO DE ATENCIÓN PARA LA PRESTACIÓN DE LOS SERVICIOS DE SALUD Y MEJORAR EL DESEMPEÑO FINANCIERO.</t>
  </si>
  <si>
    <t>QUALITY CONSULTORIA Y CAPACITACIONES E.U.</t>
  </si>
  <si>
    <t>25-46-101035657</t>
  </si>
  <si>
    <t xml:space="preserve">CARRERA 7 No.14-23 Of.507 edicificio Alejandría Barrio Centro </t>
  </si>
  <si>
    <t>quality.tolima@gmail.com</t>
  </si>
  <si>
    <t>CONTRATAR LA PRESTACIÓN DE SERVICIOS DE UN AUXILIAR DE ENFERMERIA COMO APOYO A LA EJECUCIÓN DE LAS RUTAS DE ATENCIÓN EN SALUD Y DEMAS DEPENDENCIAS DE LA UNIDAD DE SALUD DE IBAGUE U.S.I.-E.S.E.-ZONA RURAL</t>
  </si>
  <si>
    <t>NINFA BALBINA LARA</t>
  </si>
  <si>
    <t>BOGOTA D.C.</t>
  </si>
  <si>
    <t>MANZANA 38 CASA 5  IBAGUE</t>
  </si>
  <si>
    <t>ninfalaraenfer@hotmail.com</t>
  </si>
  <si>
    <t>CONTRATAR LA PRESTACIÓN DEL SERVICIO DE UN PROFESIONAL EN PSICOLOGIA PARA EL FORTALECIMINETO DE LA RUTA DE SALUD MENTAL EN URGENCIAS, HOSPITALIZACIÓN, SALA DE PARTOS Y UNIDAD MOVIL EN CADA UNA DE LAS UNIDADES INTERMEDIAS DE LA UNIDAD DE SALUD DE IBAGUE U.S.I. E.S.E.</t>
  </si>
  <si>
    <t>BETSY DAYANA CUCAITA GUTIERREZ</t>
  </si>
  <si>
    <t>100035866 RC 100008643</t>
  </si>
  <si>
    <t>CARRERA 7 No.13-50 bARRIO pUEBLO nuEVO</t>
  </si>
  <si>
    <t>dsanielamoreno1695@gmail.com</t>
  </si>
  <si>
    <t>CONTRATAR LA PRESTACIÓN DE SERVICIOS DE UN PSICOLOGO  PARA DESARROLLAR ACTIVIDADES EN EL MARCO DE LA ATENCIÓN PRIMARIA EN SALUD, EN EL MICROTERRITORIO ASIGNADO, EN CUMPLIMIENTO A LAS OBLIGACIONES DEL CONTRATO INTERADMINSTRATIVO No.1096 DEL 21 DE MARZO DE 2024, SUSCRITO CON LA SECRETARIA DE SALUD MUNICIPAL Y LA  UNIDAD DE SALUD DE IBAGUE USI-E.S.E.</t>
  </si>
  <si>
    <t>MAIRA ALEJANDRA MARTINEZ BERNAL</t>
  </si>
  <si>
    <t>25-44-101194168</t>
  </si>
  <si>
    <t>Manzana C CASA 17 PISO aLBANIA 2</t>
  </si>
  <si>
    <t>alejastar1236@gmail.com</t>
  </si>
  <si>
    <t>CLAUDIA PATRICIA GOMEZ BARRETO</t>
  </si>
  <si>
    <t>25-44-101194017</t>
  </si>
  <si>
    <t>Manzana F casa 36 Jordan 9 etaspa</t>
  </si>
  <si>
    <t>claudiagoba@hotmail.com</t>
  </si>
  <si>
    <t>EVELIN TATIANA RODRIGUEZ CESPEDES</t>
  </si>
  <si>
    <t xml:space="preserve">Edificio Kuarzo Apto 902 </t>
  </si>
  <si>
    <t>etrodriguez@icloud.com</t>
  </si>
  <si>
    <t>YEINY YULIANA MARTINEZ ALAPE</t>
  </si>
  <si>
    <t>CALLE 73M 26 CASA 12 BARRIO LAS DELICIAS</t>
  </si>
  <si>
    <t>alapesofia494@gmail.com</t>
  </si>
  <si>
    <t>MANZANA 41 CASA 12 LOCAL 01 BARRIO JORDAN III ETAPA</t>
  </si>
  <si>
    <t>dagintegralsas@gmail.com</t>
  </si>
  <si>
    <t>100036012 rc100008685</t>
  </si>
  <si>
    <t>Calle 22 No.4-80 Barrio El Carmen</t>
  </si>
  <si>
    <t>fredy3k@yahoo.es</t>
  </si>
  <si>
    <t>CONTRATAR LA PRESTACIÓN DEL SERVICIO DE UN AUXILIAR DE APOYO DE FACTURACIÓN  A LA EJECUCIÓN DE LAS RUTAS DE ATENCIÓN EN SALUD EN LA UNIDAD DE SALUD DE IBAGUE U.S.I. -E.S.E.</t>
  </si>
  <si>
    <t>LEYDI LORENA ANGARITA LUGO</t>
  </si>
  <si>
    <t>ibague</t>
  </si>
  <si>
    <t>Calle 23 nO.3-90</t>
  </si>
  <si>
    <t>lorenaangarita1980@gmail.com</t>
  </si>
  <si>
    <r>
      <t xml:space="preserve">CONTRATAR UNA AUXILIRA DE ENFERMERIA PARA </t>
    </r>
    <r>
      <rPr>
        <sz val="8"/>
        <color rgb="FF000000"/>
        <rFont val="Calibri"/>
        <scheme val="minor"/>
      </rPr>
      <t>DESARROLLAR EN EL MARCO DE LA ATENCIÓN PRIMARIA EN SALUD UNA ESTRATEGIA EN EL ENTORNO EDUCATIVO PARA LA PREVENCIÓN Y CONTROL DE LA GEO HELMINTIASIS EN LA PRIMERA INFANCIA, INFANCIA Y ADOLESCENCIA (1 A 14 AÑOS) EN LA ZONA URBANA DEL MUNICIPIO DE IBAGUÉ</t>
    </r>
    <r>
      <rPr>
        <sz val="8"/>
        <color theme="1"/>
        <rFont val="Calibri"/>
        <scheme val="minor"/>
      </rPr>
      <t xml:space="preserve">. </t>
    </r>
    <r>
      <rPr>
        <sz val="8"/>
        <color rgb="FF000000"/>
        <rFont val="Calibri"/>
        <scheme val="minor"/>
      </rPr>
      <t>EN CUMPLIMIENTO DE LAS OBLIGACIONES DEL CONTRATO INTERADMINISTRATIVO No 1096 DEL 21 DE MARZO DE 2024, SUSCRITO CON LA SECRETARÍA DE SALUD MUNICIPAL Y LA UNIDAD DE SALUD DE IBAGUE USI-ESE.</t>
    </r>
  </si>
  <si>
    <t>RIOBLANCO</t>
  </si>
  <si>
    <t>25-44-101194090</t>
  </si>
  <si>
    <t>CASA 12 MZA7 2 ETAPA SIMON BOLIVAR</t>
  </si>
  <si>
    <t>y_amile25@hoymail.com</t>
  </si>
  <si>
    <t>EBS</t>
  </si>
  <si>
    <t>CONTRATAR LA PRESTACIÓN DE SERVICIOS DE UN PROFESIONAL ABOGADO PARA APOYAR LOS PROCESOS DE CONTRATACION DE LA GERENCIA Y DEMAS DEPENDENCIAS DE LA UNIDAD DE SALUD DE IBAGUÉ USI-E.S.E. EN EL MARCO DE LA RESOLUCIÓN No.1212 DEL 05 DE JULIO DE 2024, EXPEDIDA POR EL MINISTERIO DE SALUD Y PROTECCIÓN SOCIAL.</t>
  </si>
  <si>
    <t>CLAUDIA PATRICIA OSSA GUTIERREZ</t>
  </si>
  <si>
    <t>01 MES</t>
  </si>
  <si>
    <t>CRA. 4B No.28-26 Barrio La Francia</t>
  </si>
  <si>
    <t>claudia.ossag@gmail.com</t>
  </si>
  <si>
    <t>CONTRATAR LA PRESTACIÓN DE SERVICIOS DE UN ENFERMERO  PARA DESARROLLAR ACTIVIDADES EN EL MARCO DE LA DESPARASITACIÓN DE NIÑOS DE 1 A 14 AÑOS, EN LAS INSTITUCIONES EDUCATIVAS, HOGARES COMUNITARIOS Y/OCENTROS DE DESARROLLO INFANTIL DEL MUNICIPIO DE IBAGUE, EN CUMPLIMIENTO DE LAS OBLIGACIONES DEL CONTRATO INTERADMINISTRATIVO No.1096 DEL 21 DE MARZO DE 2024, SUSCRITO CON LA SECRETARIA DE SALUD MUNICIPAL Y LA  UNIDAD DE SALUD DE IBAGUE USI-E.S.E.</t>
  </si>
  <si>
    <t>SANDRA MILENA SANCHEZPOSADA</t>
  </si>
  <si>
    <t>BELLO</t>
  </si>
  <si>
    <t>25-46-101035828</t>
  </si>
  <si>
    <t>CARRERA 48 SUR No.116-47 San Francisco Aparco</t>
  </si>
  <si>
    <t>sandra.072006@hotmail.com</t>
  </si>
  <si>
    <t>CONTRATAR LA PRESTACIÓN DE SERVICIOS DE UN TECNICO EN AUXILIAR DE ENFERMERIA PARA DESARROLLAR  LAS ACTIVIDADES EN EL MARCO DE LA ATENCIÓN PRIMARIA EN SALUD, EN EL MICROTERRITORIO ASIGNADO, EN CUMPLIMIENTO DE LAS OBLIGACIONES DEL CONTRATO INTERADMINSTRATIVO No.1096 DEL 21 DE MARZO DE 2024, SUSCRITO CON LA SECRETARIA DE SALUD MUNICIPAL.</t>
  </si>
  <si>
    <t>STEPHNIA GUEVARA TIQUE</t>
  </si>
  <si>
    <t>IBAGUE1</t>
  </si>
  <si>
    <t>2024/0829</t>
  </si>
  <si>
    <t>25-44-101144168</t>
  </si>
  <si>
    <t>Manzana C Casa 24 Villa Julieta</t>
  </si>
  <si>
    <t>tefa-tique@hotmail.com</t>
  </si>
  <si>
    <t>CONTRATAR EL SUMINISTRO DE INSUMOS DE LIMPIEZA Y DESINFECCIÓN PARA LA UNIDAD DE SALUD DE IBAGUE U.S.I.-E.S.E.</t>
  </si>
  <si>
    <t>SEVILLA</t>
  </si>
  <si>
    <t>20214/08/29</t>
  </si>
  <si>
    <t>Carrera 49 A No.128 A-32</t>
  </si>
  <si>
    <t>contabilidad@quirymedicas.com.co</t>
  </si>
  <si>
    <t>CONTRATAR LA PRESTACIÓN DE SERVICIOS DE MEDICO GENERAL PARA EL FORTALECIMIENTO DE LA RUTA DE SALUD MENTAL EN CADA UNA DE LAS UNIDADES INTERMEDIAS, COMO TAMBIEN EN URGENCIAS, HOSPITALIZACIÓN Y SALA DE PARTOS DE LA UNIDAD DE SALUD DE IBAGUE U.S.I. E.S.E.</t>
  </si>
  <si>
    <t>NICOLAS ROMARIO DIAZ SIERRA</t>
  </si>
  <si>
    <t>25-44-101194147 RC25-40-101051710</t>
  </si>
  <si>
    <t>Manzana C Casa 15 Barrio Popular</t>
  </si>
  <si>
    <t>nirodisi@gmail.com</t>
  </si>
  <si>
    <t>21-44-101449763 RC 21-40-101238708</t>
  </si>
  <si>
    <t>3,5 MESES</t>
  </si>
  <si>
    <t>1003002576701  RC 1003000763901</t>
  </si>
  <si>
    <t>3 MESES 3 DIAS</t>
  </si>
  <si>
    <t>DANNA CAROLINA ZAPATA GONZALEZ</t>
  </si>
  <si>
    <t>25-44-101194239</t>
  </si>
  <si>
    <t>MANXANA 46 CASA 2 JORDAN 3 ETAPA</t>
  </si>
  <si>
    <t>dannazapta@gmail.com</t>
  </si>
  <si>
    <t>ULBIA NURY QUINTERO NIETO</t>
  </si>
  <si>
    <t>25-44-101194254</t>
  </si>
  <si>
    <t>CALLE 16 SUR No.23-84 PISO 2</t>
  </si>
  <si>
    <t>yuryquintero2010@gmail.com</t>
  </si>
  <si>
    <t>25-44-101194267 RC25-40101051755</t>
  </si>
  <si>
    <t>CALLE 19 No.43-45 Conjunto turipana Manz 6 casa roja</t>
  </si>
  <si>
    <t>joseisaacvargas@hotmail.com</t>
  </si>
  <si>
    <t xml:space="preserve">CONTRATAR LOS SERVICIOS PROFESIONALES PARA ESTUDIOS RADIOFISICOS PARA EL CALCULO DE BLINDAJE, 5 PUNTOS DE REFERENCIA Y CONTROL DE CALIDAD DEL EQUIPO DE RADIACIÓN IONIZANTE SEGÚN RESOLUCIÓN No.482 DEL 22 DE FEBRERO DE 2018. </t>
  </si>
  <si>
    <t>RAD CONTROL S.A.S.</t>
  </si>
  <si>
    <t>PALMIRA VALLE</t>
  </si>
  <si>
    <t>14-54-101009055</t>
  </si>
  <si>
    <t>CALLE 25 No.12-97 Casa 15 urb las florez palmira valle</t>
  </si>
  <si>
    <t>gerenncia@radcontrol.co.</t>
  </si>
  <si>
    <t>CONDOMINIO FONTANA CAMPESTRE BLOQUE A APTO.1509 DE IBAGUE</t>
  </si>
  <si>
    <t>cfsd1022@gmail.com</t>
  </si>
  <si>
    <t>NATALIA DEL PILAR VALDERRAMA MORALES</t>
  </si>
  <si>
    <t>2024/069/06</t>
  </si>
  <si>
    <t>25-44-101194341</t>
  </si>
  <si>
    <t>MANZANA 1 CASA 14 vILLA nARIN</t>
  </si>
  <si>
    <t>natahly_@hotmail.com</t>
  </si>
  <si>
    <t>DANIEL FELIPE CASTILLO RIVERA</t>
  </si>
  <si>
    <t>480-47-99400005255</t>
  </si>
  <si>
    <t>CARRERA 1 Ni,80-17</t>
  </si>
  <si>
    <t>danielfelipecastillo05@gmail.com</t>
  </si>
  <si>
    <t>CONTRATAR EL SUMINISTRO DE TONER TIPO GENERICO Y/O NUEVO Y RECARGAS PARA LAS IMPRESORAS LASSER, DUPLICADOR Y TINTAS PARA IMPRESORAS DE INYECCIÓN, UBICADAS EN LAS AREAS ASISTENCIALES Y ADMINISTRATIVAS DE LA UNIDAD DE SALUD DE IBAGUE USI-ESE</t>
  </si>
  <si>
    <t>EDWIN OLINTO JAIMES AREVALO</t>
  </si>
  <si>
    <t>2102020101-2102010101</t>
  </si>
  <si>
    <t>MANZ SCAsa 49 jordan 9 etapa</t>
  </si>
  <si>
    <t>edwjaimes2011hotmail.com</t>
  </si>
  <si>
    <t>CONTRATAR LOS SERVICIOS DE RADIOLOGIA DE BAJO GRADO DE COMPLEJIDAD EN SALUD, COMO APOYO A LA ATENCIÓN MEDICA DE LA POBLACIÓN AFILIADA A LAS E.P.S.-S., QUE SUSCRIBAN CONTRATOS CON LA UNIDAD DE SALUD DE IBAGUÉ E.S.E. Y USUARIOS QUE REQUIERAN LA ATENCIÓN EN EL SERVICIO DE URGENCIAS, AQUELLOS INCLUIDOS EN CONTRATOS INTERADMINISTRATIVOS CON LA SECRETARÍA DE SALUD MUNICIPAL Y DEMÁS SUSCRITOS, EN DONDE LA UNIDAD DE SALUD DE IBAGÚE REQUIERA EL FUNCIONAMIENTO DEL SERVICIO.</t>
  </si>
  <si>
    <t>21-44-101450736 RC21-40-101239464</t>
  </si>
  <si>
    <t>CONTRATAR A MONTO AGOTABLE EL SUMINISTRO DE IMPRESOS Y/O LITOGRAFIA PARA LAS AREAS ASISTENCIALES YADMINISTRATIVAS DE LAS UNIDADES INTERMEDIAS, CENTROS Y PUESTOS DE SALUD DE LA UNIDAD DE SALUD DE IBAGUE U.S.I. -E.S.E.</t>
  </si>
  <si>
    <t>LUMAR SOLUCIONES INTEGRALES</t>
  </si>
  <si>
    <t>Cra. 4 estadio No.24-13</t>
  </si>
  <si>
    <t>limarcomercializadoranacional@gmail.com</t>
  </si>
  <si>
    <t>CLAUDIA MILENA RONCANCIO FLOREZ</t>
  </si>
  <si>
    <t>25-44-101194455</t>
  </si>
  <si>
    <t>Manzana 40 casa 9 Barrio Modelia de Ibague</t>
  </si>
  <si>
    <t>mile.florez227@gmail.com</t>
  </si>
  <si>
    <t>CAROLINA BLANCO</t>
  </si>
  <si>
    <t>CONTRATAR LA PRESTACIÓN DE SERVICIOS DE UN TECNICO PARA APOYO EN EL AREA DE EXPERIENCIA EN LA ATENCIÓN COMO ORIENTADOR (PQR) Y GESTION DE TRAMITES AL PUBLICO Y AL PACIENTE EN LA UNIDAD DE SALUD DE IBAGUE USI-E.S.E.</t>
  </si>
  <si>
    <t>PAULA ANDREA OLIVEROS VEGA</t>
  </si>
  <si>
    <t>25-44-101194530</t>
  </si>
  <si>
    <t>MANZANA D CASA 2 BELLAVISTA IBAGUE</t>
  </si>
  <si>
    <t>paula.0398@hotmail.com</t>
  </si>
  <si>
    <t>PRESTAR EL SERVICIO DE TRANSPORTE PARA ACTIVIDADES Y CUMPLIMIENTO DEL CRONOGRAMA DE ZOONOSIS TANTO EN LA ZONA URBANA COMO RURAL, SERVICIO DE CONDUCTOR Y VEHICULO CAMIONETA TIPO 4X4, SERVICIO PUBLICO ESPECIAL, BAJO TODO RIESGO Y RESPONSABILIDAD.</t>
  </si>
  <si>
    <t>AUTO BUSES DEL SUR SERVICIO ESPECIAL SAS</t>
  </si>
  <si>
    <t>25-44-101194549 RC25-40101051875</t>
  </si>
  <si>
    <t>cALLE 20 SUR nO.26-25 bARRIO mIRAMAR</t>
  </si>
  <si>
    <t>ABSSERVICIOESPECIAL@GMAIL.COM</t>
  </si>
  <si>
    <t>CONTRATAR A MONTO AGOTABLE EL SUMINISTRO DE MEDICAMENTOS DE MANEJO AMBULATORIO EN GENERAL, ASÍ COMO LOS MEDICAMENTOS REQUERIDOS PARA LAS ACTIVIDADES DE PROMOCIÓN Y PREVENCIÓN DE ACUERDO CON LOS CONTRATOS DE PRESTACIÓN DE SERVICIOS DE SALUD VIGENTES SUSCRITOS ENTRE LA UNIDAD DE SALUD DE IBAGUÉ USI ESE Y LOS ASEGURADORES DE LOS MEDICAMENTOS CONTENIDOS EN LA RESOLUCIÓN No.2366 DE 2023.</t>
  </si>
  <si>
    <t>100036572 RC100008833</t>
  </si>
  <si>
    <t>CONTRATAR EL SUMINISTRO E INSTALACION A TODO COSTO DEL SISTEMA INHALAMBRICO DE LLAMADO DE ENFERMERAS, PARA LAS AREAS DE HOSPITALIZACION, TERCER PISO, GINECOLOGIA, PARTOS, OBSERVACION DE URGENCIAS, DE LA UNIDAD INTERMEDIA SAN FRANCISCO; OBSERVACION DE URGENCIAS DE LA UNIDAD INTERMEDIA JORDAN 8 ETAPA Y SALADO; Y HOSPITALIZACION Y OBSERVACION DE URGENCIAS DE LA UNIDAD INTERMEDIA SUR, EN MARCO DE EJECUCION DEL CONVENIO INTERADMINSITRATIVO Nº 1562 DEL 26 DE ABRIL DE 2024, SUSCRITO ENTRE LA SECRETARIA DE SALUD MUNICIPAL Y LA USI E.S.E.</t>
  </si>
  <si>
    <t>TECNOLOGIA PLUS S.A.S.</t>
  </si>
  <si>
    <t>4025047-9</t>
  </si>
  <si>
    <t>Cra. 30No.75-61 OFICINA 506 BOGOTÁ D.C.</t>
  </si>
  <si>
    <t>3227347971-3166923827</t>
  </si>
  <si>
    <t>ventas@tecnologiasplus.com</t>
  </si>
  <si>
    <t>2MESES</t>
  </si>
  <si>
    <t>Avenida carrera 50 No.5C-29 BOGOTÁ D.C.</t>
  </si>
  <si>
    <t>servicioalclientecol@linde.com</t>
  </si>
  <si>
    <t>PRESTAR LOS SERVICIOS TÉCNICOS Y PROFESIONALES PARA REALIZAR, LA PRESTACIÓN DE SERVICIOS DE CALIBRACION, VALIDACION Y METROLOGIA DE LOS EQUIPOS BIOMEDICOS DE ALTA Y BAJA COMPLEJIDAD DE LAS UNIDADES INTERMEDIAS, CENTROS Y PUESTOS DE SALUD DE LA UNIDAD DE SALUD DE IBAGUE E.S.E.</t>
  </si>
  <si>
    <t>INGENIERIA INTEGRAL DE COLOMBIA 12 C SAS</t>
  </si>
  <si>
    <t>901396619-6</t>
  </si>
  <si>
    <t>BOGOTSA D.C.</t>
  </si>
  <si>
    <t xml:space="preserve">CARRERA 1 B ESTE No.11-57 SUR- </t>
  </si>
  <si>
    <t>3142605843-3012993451</t>
  </si>
  <si>
    <t>ingemedicaldraeger@gmail.com</t>
  </si>
  <si>
    <t>CONTRATAR LA ADQUISICIÓN DE LENCERIA HOSPITALARIA, INSUMOS PARA TERAPIAS ALTERNAS (AROMATERAPIA, MASAJES, ESFERODINAMIA E HIDROTERAPIA), CON EL FIN DE FORTALECER LA ATENCIÓN HUMANIZADA , QUE PRESTA LA UNIDAD DE SALUD DE IBBAGUE  USI-ESE.</t>
  </si>
  <si>
    <t>25-44-101194716</t>
  </si>
  <si>
    <t>CALLE 17 No.8-26 Barrio Interlaken</t>
  </si>
  <si>
    <t>proimed_@hotmail.com</t>
  </si>
  <si>
    <t>JEFERSON SANCHEZ RAMIREZ</t>
  </si>
  <si>
    <t>ROVIRA</t>
  </si>
  <si>
    <t>25-44-101194890</t>
  </si>
  <si>
    <t xml:space="preserve">CALLE 13 B SUR No.93-160 fORTALEZA ii aPTO 703 </t>
  </si>
  <si>
    <t>smpruiz@hotmail.com</t>
  </si>
  <si>
    <t>CONTRATAR LA PRESTACIÓN DE SERVICIOS DE UN PROFESIONAL EN PSICOLOGIA AMATE ESTRATEGIA DE SENSIBILIZACIÓN DE EMOCIONES Y SENTIMIENTOS, FRENTE A LA PREVENCIÓN DE EMBARAZO EN ADOLESCENTES, VIOLENCIAS, ITES/VIH SIDA, DERECHOS SEXUALES Y REPRODUCTIVOS, EN CUMPLIMIENTO DE LAS OBLIGACIONES DEL CONTRATO INTERADMINISTRATIVO No 1096 DEL 21 DE MARZO DE 2024, SUSCRITO CON LA SECRETARÍA DE SALUD MUNICIPAL Y LA UNIDAD DE SALUD DE IBAGUE USI-ESE.</t>
  </si>
  <si>
    <t>YOHICI SMITH TAPIERO HERNANDEZ</t>
  </si>
  <si>
    <t>CALLE 20 SUR No.27-18</t>
  </si>
  <si>
    <t>yolsysmith@gmail.com</t>
  </si>
  <si>
    <t>25-40-101051977</t>
  </si>
  <si>
    <t>CARRERA 11 No.40-31 barrio el triunfo</t>
  </si>
  <si>
    <t>proinmed_@hotmail.com</t>
  </si>
  <si>
    <t>CONTRATAR UNA AUXILIAR DE ENFERMERIA PARA DESARROLLAR EN EL MARCO DE LA ATENCIÓN PRIMARIA EN SALUD UNA ESTRATEGIA EN EL ENTORNO EDUCATIVO PARA LA PREVENCIÓN Y CONTROL DE LA GEO HELMINTIASIS EN LA PRIMERA INFANCIA, INFANCIA Y ADOLESCENCIA (1 A 14 AÑOS) EN LA ZONA URBANA DEL MUNICIPIO DE IBAGUE, EN CUMPLIMIENTO DE LAS OBLIGACIONES DEL CONTRATO INTERADMINISTRATIVO No 1096 DEL 21 DE MARZO DE 2024, SUSCRITO CON LA SECRETARÍA DE SALUD MUNICIPAL Y LA UNIDAD DE SALUD DE IBAGUE USI-ESE.</t>
  </si>
  <si>
    <t>LINA MARCELA SANCHEZ VARON</t>
  </si>
  <si>
    <t>MANZANA 46 CASA 12 BARRIO TOPACIO</t>
  </si>
  <si>
    <t>varonlinamarcela832@gmail.com</t>
  </si>
  <si>
    <t>26 DIAS</t>
  </si>
  <si>
    <t>13 dias</t>
  </si>
  <si>
    <t>CONTRATAR LA PRESTACIÓN DE SERVICIOS A UN PROFESIONAL EN AREAS ADMINISTRATIVAS Y/O FINANCIERAS PARA APOYAR PROCESOS DE PLANEACIÓN, FORMULACIÓN Y SEGUIMIENTO A LOS CONVENIOS Y CONTRATOS QUE SUSCRIBAN LA USI – E.S.E. ENTRE OTROS A LA GERENCIA Y DEMAS DEPENDENCIAS DE LA UNIDAD DE SALUD DE IBAGUÉ U.S.I. E.S.E.</t>
  </si>
  <si>
    <t>LUIS HERNANDO GUTIERREZ SAAVEDRA</t>
  </si>
  <si>
    <t>480-47-994000053016</t>
  </si>
  <si>
    <t>BOSQUE LARGO TO 16 AP 403</t>
  </si>
  <si>
    <t>guti1157@hotmail.com</t>
  </si>
  <si>
    <t>CONTRATAR CON UNA CAJA DE COMPENSACION FAMILIAR, PARA EL DESARROLLO DEL PROGRAMA DE BIENESTAR SOCIAL, CAPACITACIÓN, ESTIMULOS E INCENTIVOS PARA LOS SERVIDORES PUBLICOS Y EMPLEADOS OFICIALES DE LA UNIDAD DE SALUD DE IBAGUE U.S.I. – E.S.E. PARA LA VIGENCIA DEL 2024.</t>
  </si>
  <si>
    <t>COMFATOLIMA</t>
  </si>
  <si>
    <t>2102010203-2102020203</t>
  </si>
  <si>
    <t>CALLE 69 No19-109</t>
  </si>
  <si>
    <t>DIRECTOR@COMFATOLIMA.COM.CO</t>
  </si>
  <si>
    <t>ANGIE JULIETT ROJAS MILLAN</t>
  </si>
  <si>
    <t>360-47-994000034281</t>
  </si>
  <si>
    <t>20214/10/08</t>
  </si>
  <si>
    <t>CALLE 69 No.6 A-80 SUR TORREON DE VARSOVIA</t>
  </si>
  <si>
    <t>angiejuliett@gmail.com</t>
  </si>
  <si>
    <t>CONTRATAR LA CAMPAÑA DOS DE TRES DE FUMIGACIÓN Y DESRATIZACIÓN Y UNO DE DOS DE LAVADO DE TANQUES Y DESINFECCIÓN QUE SE REALIZAN DURANTE EL AÑO 2024, A LAS DIFERENTES UNIDADES INTERMEDIAS, CENTROS, Y PUESTOS DE SALUD ADSCRITOS A LA UNIDAD DE SALUD DE IBAGUE - E.S.E.</t>
  </si>
  <si>
    <t>ARMERO</t>
  </si>
  <si>
    <t>480-47-994000053008 rc480-74994000009095</t>
  </si>
  <si>
    <t>CRA. 16 No.10-61 Mz cs lt 8 los acacios armero guayabal</t>
  </si>
  <si>
    <t>serviambientedel tolima@gmail.com</t>
  </si>
  <si>
    <t>CONTRATAR EL DESARROLLO E IMPLEMENTACIÓN DE UNA APLICACIÓN MÓVIL Y UN CHATBOOT PARA LA GESTIÓN DE CITAS MÉDICAS EN LA UNIDAD DE SALUD DE IBAGUÉ, INTEGRADA CON EL SISTEMA DINÁMICA GERENCIAL.</t>
  </si>
  <si>
    <t>JAIME ARISTIDES VARGAS LEON</t>
  </si>
  <si>
    <t>25-46-101036738</t>
  </si>
  <si>
    <t>JAIMEFAC2.9@GMAIL.COM</t>
  </si>
  <si>
    <t>CONTRATAR LA PRESTACION DE SERVICIOS DE UN QUIMICO FARMACEUTICO COMO APOYO A LA EJECUCIÓN DELAS RUTAS DE ATENCIÓNEN SALUD Y DEMAS DEPENDENCIAS DE LA UNIDAD DE SALUD DE IBAGUE USI-E.S.E.</t>
  </si>
  <si>
    <t>ANDRES FELIPE BERMUDEZ GOMEZ</t>
  </si>
  <si>
    <t>ITAGUI</t>
  </si>
  <si>
    <t>25-44--101195145</t>
  </si>
  <si>
    <t>chains94@gmail.com</t>
  </si>
  <si>
    <t>CONTRATAR LOS SERVICIOS DE RADIOLOGIA DE BAJO GRADO DE COMPLEJIDAD EN SALUD,  A LA POBLACIÓN AFILIADA A LAS E.P.S.-S., QUE SUSCRIBAN CONTRATOS CON LA UNIDAD DE SALUD DE IBAGUÉ E.S.E. Y USUARIOS QUE REQUIERAN LA ATENCIÓN EN EL SERVICIO DE URGENCIAS, AQUELLOS INCLUIDOS EN CONTRATOS INTERADMINISTRATIVOS CON LA SECRETARÍA DE SALUD MUNICIPAL Y DEMÁS SUSCRITOS, EN DONDE LA UNIDAD DE SALUD DE IBAGÚE REQUIERA EL FUNCIONAMIENTO DEL SERVICIO.</t>
  </si>
  <si>
    <t>21-44-101453163 RC 21-40-101241429</t>
  </si>
  <si>
    <t>ADAN RUIZ ALVIS</t>
  </si>
  <si>
    <t>CAROLINA ANDREA ROMERO POLANCO</t>
  </si>
  <si>
    <t>14-46-101125573</t>
  </si>
  <si>
    <t>CARRERA 7 No.6-100 casa Belen</t>
  </si>
  <si>
    <t>polancokarito178@gmail.com</t>
  </si>
  <si>
    <t>CONTRATAR LA PRESTACIÓN DE SERVICIOS DE UN PROFESIONAL EN PSICOLOGIA PARA DESARROLLAR LA ESTRATEGIA DEFINIDA A EJECURTAR,LLEVA POR NOMBRE “VIVA (VIDA VALIENTE)”, CUYO OBJETIVO GENERAL ES FORTALECER HABILIDADES COMUNICATIVAS A NIÑOS Y NIÑAS DE LOS GRADOS (QUINTO A OCTAVO) CON EL FIN  DE PREVENIR TODO TIPO DE VIOLENCIA, CON ENFASIS  EN VIOLENCIA SEXUAL, EN CUMPLIMIENTO DE LAS OBLIGACIONES DEL CONTRATO INTERADMINISTRATIVO No 1096 DEL 21 DE MARZO DE 2024, SUSCRITO CON LA SECRETARÍA DE SALUD MUNICIPAL Y LA UNIDAD DE SALUD DE IBAGUE USI-ESE.</t>
  </si>
  <si>
    <t>PAOLA ANDREA GUTIERREZ ROMERO</t>
  </si>
  <si>
    <t>Calle 4 No.4-54 Torreon de la Pola</t>
  </si>
  <si>
    <t>paogutierrez00@hotmail.com</t>
  </si>
  <si>
    <t>CONTRATAR LA PRESTACIÓN DE SERVICIOS DE UNA ENFERMERA PARA DESARROLLAR ACTIVIDADES EN EL MARCO DE LA ATENCIÓN PRIMARIA EN SALUD, EN EL MICROTERRITORIO ASIGNADO, EN CUMPLIMIENTO DE LAS OBLIGACIONES DEL CONTRATO INTERADMINISTRATIVO No 1096 DEL 21 DE MARZO DE 2024, SUSCRITO CON LA SECRETARÍA DE SALUD MUNICIPAL Y LA UNIDAD DE SALUD DE IBAGUE USI-ESE.</t>
  </si>
  <si>
    <t>YULI LILIANA RODRIGUEZ MORA</t>
  </si>
  <si>
    <t>Manzana 4 casa 13 Villamarin Salado</t>
  </si>
  <si>
    <t>YD3023@HOTMIL.CON</t>
  </si>
  <si>
    <t>OLGA LILIANA MARTINEZ CASALLAS</t>
  </si>
  <si>
    <t>28,556,294</t>
  </si>
  <si>
    <t>Calle 53 No.6-21 edificio KIWANA, Apto 308</t>
  </si>
  <si>
    <t>lilimaca3@hotmail.com</t>
  </si>
  <si>
    <t>CONTRATAR EL SUMINISTRO  DE MEDICAMENTOS , INCLUIDOS LOS MEDICAMENTOS DE CONTROL EPECIAL Y MONOPOLIO DEL FONDO NACIONAL DE ESTUPEFACIENTES, CONTEMPLADOS EN EL PLAN DE BENEFICIOS DE SALUD, NECESARIOS PARA LA ATENCIÓN DE LOS USUARIOS EN LOS SERVICIOS DE URGENCIAS, VACUNACIÓN, HOSPITALIZACIÓN, ATENCIÓN DE PARTOS, QUIROFANO, SALUD MENTAL, ACTIVIDADES DE PROMOCIÓN- PREVENCÓN Y BRIGADAS DE SALUD TANTO URBANAS COMO RURALES</t>
  </si>
  <si>
    <t>CONTRATAR EL SUMINISTRO DE CONGELADOR CON CAPACIDAD DE 490 LTS O MAS Y NEVERA CON CAPACIDAD DE 389 LTS O MAS, PARA EL AREA DE NUTRICION Y/O COCINA DE LA UNIDAD INTERMEDA SAN FRANCISCO DE LA UNIDAD DE SALUD DE IBAGUE – E.S.E.</t>
  </si>
  <si>
    <t>15 DIAS</t>
  </si>
  <si>
    <t>CARRERA 16 SUR No.96-48 VIA PIUCALEÑA - EL POBLADO</t>
  </si>
  <si>
    <t>coord.contab@mercacentro.com.co</t>
  </si>
  <si>
    <t>CONTRATAR LA CERTIFICACION ONAC, EJECUCIÓN Y DESARROLLO BAJO SU PROPIO RIESGO Y RESPONSABILIDAD DE LOS SERVICIOS TECNICOS PARA REALIZAR LOS MANTENIMINETOS PREVENTIVOS, CORRECTIVOS, Y ADQUISICIÓN DE REPUESTOS QUE SE REQUIERAN PARA LAS REPARACIONES DE LOS CINCO (5) ASCENSORES Y UNA (1) MONTACARGA HIDRAULICA UBICADOS EN LA UNIDAD INTERMEDIA DE LOS BARRIOS DEL SUR Y UNIDAD INTERMEDIA SAN FRANCISCO Y UNIDAD INTERMEDIA PICALEÑA ADSCRITAS A LA UIDAD DE SALUD DE IBAGUE USI-ESE</t>
  </si>
  <si>
    <t>258-44-101195482 RC25-40-101052158</t>
  </si>
  <si>
    <t>CALLE 22 SUR No.13-31 Barrio Ricaurter parte baja</t>
  </si>
  <si>
    <t>info.ascensoresdeltolima@gmail.com</t>
  </si>
  <si>
    <t>CONTRATAR UN  AUXILIAR DE ENFERMERIA PARA DESARROLLAR EN EL MARCO DE LA ATENCIÓN PRIMARIA EN SALUD UNA ESTRATEGIA EN EL ENTORNO EDUCATIVO PARA LA PREVENCIÓN Y CONTROL  DELA GEOHELMINTIASIS EN LA PRIMERA INFANCIA, INFANCIA Y ADOLESCENCIA (1 A 14 AÑOS) EN LA ZONA URBANA DEL MUNICIPIO DE IBAGUE, EN CUMPLIMIENTO DE LAS OBLIGACIONES DEL CONTRATO INTERADMINSTRATIVO No.1096 DEL 21 DE MARZO DE 2024, SUSCRITO CON LA SECRETARIA DE SALUD MUNICIPAL.</t>
  </si>
  <si>
    <t>MARLON ANDREY BETANCOURT CORTES</t>
  </si>
  <si>
    <t>25-44-101195450</t>
  </si>
  <si>
    <t>CARRERA 1A No.31-52 Barrio Amarica</t>
  </si>
  <si>
    <t>betancourt0100@gmail.com</t>
  </si>
  <si>
    <t>LUISA FERNANDA BAUTISTA SUSA</t>
  </si>
  <si>
    <t>25-44-101195442</t>
  </si>
  <si>
    <t>Avenida Calle 5 norte Manzana 2 casa 5 topacio</t>
  </si>
  <si>
    <t>luisitasusa@hotmail.com</t>
  </si>
  <si>
    <t>CONTRATAR LA PRESTACIÓN DE SERVICIOS DE UN PROFESIONAL EN PSICOLOGIA  PARA DESARROLLAR LA ESTRATEGIA DEFINIDA A EJECUTAR, LLEVA POR NOMBRE “VIVA (VIDA VALIENTE)”, CUYO OBJETIVO GENERAL ES FORTALECER HABILIDADES COMUNICATIVAS A NIÑOS Y NIÑAS DE LOS GRADOS (PRIMERO A QUINTO) CON EL FIN DE PREVENIR TODO TIPO DE VIOLENCIA, CON ENFASIS EN VIOLENCIA SEXUAL,  EN CUMPLIMIENTO DE LAS OBLIGACIONES DEL CONTRATO INTERADMINISTRATIVO No. 1096 DEL 21 DE MARZO DE 2024, SUSCRITO CON LA SECRETARIA DE SALUD MUNICIPAL Y LA UNIDAD DE SALUD DE IBAGUE USI-ESE.</t>
  </si>
  <si>
    <t>TATIANA MAYERLI ROMERO PARAMO</t>
  </si>
  <si>
    <t>25-44-101195484</t>
  </si>
  <si>
    <t>CARRERA 5 No.37 BIS 19 APTO.1106 TORRE A</t>
  </si>
  <si>
    <t>tatianaromero.te@gmail.com</t>
  </si>
  <si>
    <t>GHINA FERNANDA TORRES REYES</t>
  </si>
  <si>
    <t>25-44-101195444</t>
  </si>
  <si>
    <t>CARRERA 14 No.162-09 PROTECHO SALADO</t>
  </si>
  <si>
    <t>ghinatorres@hotmail.com</t>
  </si>
  <si>
    <t>CONTRATAR LA PRESTACIÓN DE SERVICIOS DE UN PROFESIONAL EN PSICOLOGIA PARA REALIZAR LA ESTRATEGIA EN LAS COMUNIDADES FUERZA Y LIBERTAD EN EL MUNICIPIO DE IBAGUE, DESARROLLANDO ENCUENTROS DE MUJERES POR MICROTERRITORIOS PARA POTENCIALIZAR LA CAPACIDAD DE LA TOMA  DE DICISIÓN DESARROLLAR CORAJE Y EMPODERARLAS PARA QUE DENUNCIEN SALGAN DE SU SITUACIÓN CON AYUDA Y ACOMPAÑAMIENTO EN AREA URBANA Y RURAL, EN CUMPLIMIENTO DE LAS OBLIGACIONES DEL CONTRATO INTERADMINISTRATIVO No 1096 DEL 21 DE MARZO DE 2024, SUSCRITO CON LA SECRETARÍA DE SALUD MUNICIPAL Y LA UNIDAD DE SALUD DE IBAGUE USI-ESE.</t>
  </si>
  <si>
    <t>JENNY CAROLINA PINEDA ACOSTA</t>
  </si>
  <si>
    <t>MANZANA B CASA 16 CONJUNTI TAHITI VILLACAFE</t>
  </si>
  <si>
    <t>jennycarolinapinedaa@gmail.com</t>
  </si>
  <si>
    <t>JAIRO ALONSO DIAZ RAMIREZ</t>
  </si>
  <si>
    <t>25-44-101195443</t>
  </si>
  <si>
    <t>CALLE 18 SUR No.28-33 BARRIO GRANADA</t>
  </si>
  <si>
    <t>jainene11@hotmail.com</t>
  </si>
  <si>
    <t>CONTRATAR EL SUMINISTO DE INSUMOS DE REDES ELECTRICAS, EQUIPOS INDUSTRIALES, PLANTAS GENERADORAS Y DEMAS, JUNTO CON EL SERVICIO TECNICO DE MANTENIMIENTO PREVENTIVO Y CORRECTIVO DE LOS EQUIPOS INDUSTRIALES, PLANTAS GENERADORAS, REDES ELECTRICAS Y ARREGLOS ELECTRICOS EN GENERAL, REQUERIDAS EN TODAS LAS SEDES ADSCRITAS A LA UNIDAD DE SALUD DE IBAGUE, EN MODALIDAD DE MONTO AGOTABLE.</t>
  </si>
  <si>
    <t>VILLAVICENCIO</t>
  </si>
  <si>
    <t>MANZANA A CASA 11 ALBANIA II</t>
  </si>
  <si>
    <t>joysanchez1011@hotmail.com</t>
  </si>
  <si>
    <t>CONTRATAR LA CONSULTORIA PARA EL LEVANTAMIENTO DE INFORMACION, ELABORACION DE PROYECTOS DE ADECUACION MENOR DE LA INFRAESTRUCTURA DE LAS SEDES JUNTAS, DANTAS, VILLA RESTREPO, PASTALES, CHARCO RICO, TOTUMO, SAN BERNARDO, SAN JUAN DE LA CHINA, CHINA ALTA, CURALITO, LA LINDA, LAURELES, TAPIAS, TOCHE, CHAPETON, GAVIOTA Y LAS UNIDADES INTERMEDIAS SAN FRANCISCO, JORDAN 8 ETAPA Y SUR ADSCRITAS A LA UNIDAD DE SALUD DE IBAGUE – E.S.E.</t>
  </si>
  <si>
    <t>DIEGO FERNANDO BOHORQUEZ TELLEZ</t>
  </si>
  <si>
    <t>14-46-101126128</t>
  </si>
  <si>
    <t>60 DIAS</t>
  </si>
  <si>
    <t>CARRERA 4 No.11-40 OFICINA 905 EDIFICIO FLORO SAAVEDRA</t>
  </si>
  <si>
    <t>3127767644-2619934</t>
  </si>
  <si>
    <t>bohorqueztdf@gmail.com</t>
  </si>
  <si>
    <r>
      <rPr>
        <sz val="8"/>
        <color rgb="FF000000"/>
        <rFont val="Calibri"/>
      </rPr>
      <t>CONTRATAR A MONTO AGOTABLE EL SUMINISTRO DE REACTIVOS  PARA LABORATORIO CLINICO Y EQUIPOS EN COMODATO  DE QUIMICA SANGINEA , HEMATOLIA, LECTOR TIRAS AUTOMATIZADOS-UROANALISIS, INMINOLOGIA, ELECTROLITROS, PRUEBAS POCT "</t>
    </r>
    <r>
      <rPr>
        <u/>
        <sz val="8"/>
        <color rgb="FF000000"/>
        <rFont val="Calibri"/>
      </rPr>
      <t>pruebas POINT off Care Testin</t>
    </r>
    <r>
      <rPr>
        <sz val="8"/>
        <color rgb="FF000000"/>
        <rFont val="Calibri"/>
      </rPr>
      <t>g", MICROBIOLOGIA, UBICADOS EN EL LABORATORIO CLINICO DE LA UNIDAD INTERMEDIA SAN FRANCISCO E INSUMOS PARA LA TOMA DE MUESTRAS  DE LASUNIDADES INTERMEDIAS, LOS CENTRO  DE SALUD Y PUESTOS DE SALUD DE LA UNIDAD  DE SALUD DE IBAGUE U.S.I. -E.S.E.</t>
    </r>
  </si>
  <si>
    <t>CONTRATAR A MONTO AGOTABLE EL SUMINISTRO DE INSUMOS Y MATERIAL PARA EL PROCESAMIENTO DE MUESTRAS DEL LABORATORIO CLINICO, TOMADAS EN LAS UNIDADES INTERMEDIAS, CENTROS DE SALUD Y PUESTOS DE SALUD DE LA UNIDAD DE SALUD DE IBAGUE U.S.I. -E.S.E.</t>
  </si>
  <si>
    <t>CONTRATAR EL SUMINISTRO E INSTALACIÓN DE LA BOMBA DE VACIO PARA LA SEDE UNIDAD INTERMEDIA DEL SUR DE LA UNIDAD DE SALUD DE IBAGUE USI-ESE</t>
  </si>
  <si>
    <t>GRUPO BEROU IH S.A.S.</t>
  </si>
  <si>
    <t>21-44-101454415</t>
  </si>
  <si>
    <t>CALLE 52 SUR nO.80 A 33 BOGOTA D.C.</t>
  </si>
  <si>
    <t>gerencia@grupoberousas.com</t>
  </si>
  <si>
    <t>CONTRATAR EL MANTENIMIENTO PREVENTIVO Y CORRECTIVO DE LA INFRAESTRUCTURA FÍSICA DE LAS INSTALACIONES DE LAS SEDES URBANAS: AMBALA, CIUDAD IBAGUE, REPARACIONES LOCATIVAS DE LAS SEDES JORDAN 8 ETAPA Y SUR; RURALES: AMBALA PARTE ALTA, LLANOS DEL COMBEIMA Y TAPIAS; ADSCRITAS A LA UNIDAD DE SALUD DE IBAGUÉ U.S.I.-E.S.E.; EN EL MARCO DEL CONVENIO INTERADMINISTRATIVO Nº 1562 DEL 26 DE ABRIL DE 2024.</t>
  </si>
  <si>
    <t>F2</t>
  </si>
  <si>
    <t>100353001 rc100090342</t>
  </si>
  <si>
    <t>PAPSIVI-PROPIO</t>
  </si>
  <si>
    <t>VERONICA RODRIGUEZ</t>
  </si>
  <si>
    <t>CONTRATAR LOS SERVICIOS DE UN PSICÓLOGO PARA BRINDAR ATENCIÓN PSICOSOCIAL A VÍCTIMAS DEL CONFLICTO ARMADO DEL PROGRAMA PAPSIVI EN EL TERRITORIO, CONFORME A LOS  LINEAMIENTOS EMITIDOS POR EL MINISTERIO DE SALUD Y PROTECCIÓN SOCIAL EN LA CIUDAD DE IBAGUÉ</t>
  </si>
  <si>
    <t>LEYDI JHOANA ARCE GUZMAN</t>
  </si>
  <si>
    <t>Apto.1108 torre 1 conjunto ibanasca</t>
  </si>
  <si>
    <t>JHOANAARCE@HMAIL.COM</t>
  </si>
  <si>
    <t>CONTRATAR EL SUMINISTRO DE LAS DOTACIONES CORRESPONDIENTES AL PRIMERO Y SEGUNDO CUATRIMESTRE DE CALZADO Y VESTUARIO PARA LOS FUNCIONARIOS DE LA UNIDAD DE SALUD DE IBAGUE U.S.I. -E.S.E. VIGENCIA 2024</t>
  </si>
  <si>
    <t>LOZANO Y MALDONADO LTDA.</t>
  </si>
  <si>
    <t>2101010114-2101020117-2101010411-2101020412</t>
  </si>
  <si>
    <t>Avenida 15 No.3-84</t>
  </si>
  <si>
    <t>2614245-2618053</t>
  </si>
  <si>
    <t>info@monarca.com.co</t>
  </si>
  <si>
    <t>TATIANA YULIER WALTEROS LOPEZ</t>
  </si>
  <si>
    <t>25-44-101195687</t>
  </si>
  <si>
    <t>Manzana 40 casa 7 simon bolivar 1 etapa</t>
  </si>
  <si>
    <t>zafiro0101@hotmail.com</t>
  </si>
  <si>
    <t>NESTOR APARICIO</t>
  </si>
  <si>
    <t>CONTRATAR LOS SERVICIOS PROFESIONALES PARA DESARROLLAR LA PRIMERA FASE DE PARAMETRIZACION CON INTERFAZ CONTABLE DEL MODULO DE COSTOS HOSPITALARIOS EN EL SOFTWARE DINAMICA GERENCIAL EN CUMPLIMIENTO  DE LA NORMATIVIDAD VIGENTE  EMANADA POR LA SUPERINTENDENCIA NACIONAL DE SALUD-DECRETO No.2753 DE 1997 PARA LA UNIDAD DE SALUD DE IBAGUE U.S.U. -E.S.E.</t>
  </si>
  <si>
    <t>DAVEY NORBERTO GUTIERREZ AVILA</t>
  </si>
  <si>
    <t>CRA.7 No.4 A-70 cASA rAFAEL  nUÑEZ</t>
  </si>
  <si>
    <t>dgyutierrez1@ucentral.edu.co</t>
  </si>
  <si>
    <t>DIEGO ARMANDO GOMEZ AVILA</t>
  </si>
  <si>
    <t>SABANALARGA</t>
  </si>
  <si>
    <t>100038253 RC100009338</t>
  </si>
  <si>
    <t>CALLE 53 No.6-17</t>
  </si>
  <si>
    <t>DIEGOGOMEZ117@HOTMAIL.COM</t>
  </si>
  <si>
    <t>CONTRATAR LA PRESTACIÓN DEL SERVICIO DE UN PROFESIONAL EN ENFERMERIA COMO APOYO A LA EJECUCIÓN DE LAS RUTAS DE ATENCIÓN EN SALUD EN LA UNIDAD DE SALUD DE IBAGUE U.S.I. - E.S.E., AREA RURAL Y DEMAS DEPENDENCIAS  DE LA UNIDAD DE SALUD DE IBAGUE USI- E.S.E.</t>
  </si>
  <si>
    <t>GABRIEL ANTONIO FAJARDO ORJUELA</t>
  </si>
  <si>
    <t>Manzana 38 casa 4 Jordan 8 Etapa</t>
  </si>
  <si>
    <t>gabo.397@hotmail.com</t>
  </si>
  <si>
    <t>DARLY TATIANA VAQUIRO SANCHEZ</t>
  </si>
  <si>
    <t>PALESTINA</t>
  </si>
  <si>
    <t>CALLE  17 No.6-09 GIRARDOT</t>
  </si>
  <si>
    <t>darlytatiana0522@gmIL.COM</t>
  </si>
  <si>
    <t>CONTRATAR LA PRESTACIÓN DE SERVICIOS DE UN AUXILIAR DE ENFERMERIA COMO APOYO A LA EJECUCIÓN DE LAS RUTAS DE ATENCIÓN EN SALUD RURAL Y DEMAS DEPENDENCIAS DE LA UNIDAD DE SALUD DE IBAGUE U.S.I.-E.S.E.-ZONA RURAL</t>
  </si>
  <si>
    <t>JENNY HASBLEIDY GUTIERREZ ACUÑA</t>
  </si>
  <si>
    <t>Carrera 11 No.42-51</t>
  </si>
  <si>
    <t>jasjeda808813@gmail.com</t>
  </si>
  <si>
    <t>CONTRATAR LA PRESTACIÓN DE SERVICIOS DE UN TECNICO AUXILIAR DE ENFERMERIA PARA DESARROLLAR LAS ACTIVIDADES EN EL MARCO DE LA ATENCIÓN PRIMARIA EN SALUD, EN EL MICROTERRITORIO ASIGNADO, EN CUMPLIMIENTO DE LAS OBLIGACIONES DEL CONTRATO INTERADMINISTRATIVO No 1096 DEL 21 DE MARZO DE 2024, SUSCRITO CON LA SECRETARÍA DE SALUD MUNICIPAL Y LA UNIDAD DE SALUD DE IBAGUE USI-ESE.</t>
  </si>
  <si>
    <t>JUAN ARLEY TORRES REYES</t>
  </si>
  <si>
    <t>CALLE 83 nO.6 a- 60 Conjunto Arboleda Las Margaritas</t>
  </si>
  <si>
    <t>j.a.t.r.02@hotmail.com</t>
  </si>
  <si>
    <t xml:space="preserve">MANZANA 2 CASA  1BARRIO LA CARTAGENA </t>
  </si>
  <si>
    <t>jackecuellar96gmail.com</t>
  </si>
  <si>
    <t>maite</t>
  </si>
  <si>
    <t>CONTRATAR LA PRESTACIÓN DEL SERVICIO DE UN AUXILIAR DE ENFERMERIA COMO APOYO A LA EJECUCION DE LAS RUTAS DE ATENCION EN SALUD EN LA TOMA DE MUESTRAS DE LABORATORIO CLINICO EN LA ZONA RURAL Y OTRAS ACTIVIDADES QUE SEAN DE LABORATORIO CLINICO DE LA UNIDAD DE SALUD DE IBAGUÉ USI- E.S.E.</t>
  </si>
  <si>
    <t>CESAR ALEJANDRO ASCENCIO ÑPINEDA</t>
  </si>
  <si>
    <t>2024/14/07</t>
  </si>
  <si>
    <t>CALLE 100 No.15-80 Conjunto Altos de Ambala</t>
  </si>
  <si>
    <t>pinedaalejandro815@gmail.com</t>
  </si>
  <si>
    <t>CONTRATAR LOS SERVICIOS DE RADIOLOGIA DE BAJO GRADO DE COMPLEJIDAD EN SALUD, COMO APOOOOYO A LA ATENCIÓN MEDICA DE LA POBLACIÓN AFILIADA A LAS E.P.S.-S., QUE SUSCRIBAN CONTRATOS CON LA UNIDAD DE SALUD DE IBAGUÉ E.S.E. Y USUARIOS QUE REQUIERAN LA ATENCIÓN EN EL SERVICIO DE URGENCIAS, AQUELLOS INCLUIDOS EN CONTRATOS INTERADMINISTRATIVOS CON LA SECRETARÍA DE SALUD MUNICIPAL Y DEMÁS SUSCRITOS, EN DONDE LA UNIDAD DE SALUD DE IBAGÚE REQUIERA EL FUNCIONAMIENTO DEL SERVICIO.</t>
  </si>
  <si>
    <t>21-44-101455372 RC 21-40-101243192</t>
  </si>
  <si>
    <t>CONTRATAR LA PRESTACIÓN DE SERVICIOS DE UN TÉCNICO COMO APOYO EN LA EJECUCIÓN DE LAS ACTIVIDADES PROGRAMADAS EN LA DIMENSIÓN ZOONOSIS, EN CUMPLIMIENTO A LAS OBLIGACIONES DEL CONTRATO INTERADMINISTRATIVO NO.1096 DEL 21 DE MARZO DE 2024, SUSCRITO CON LA SECRETARÍA DE SALUD MUNICIPAL.</t>
  </si>
  <si>
    <t>KAREN LIZETH RAU MARULANDA</t>
  </si>
  <si>
    <t>NO ACEPTA</t>
  </si>
  <si>
    <t>Correguimiento de San Bernardo</t>
  </si>
  <si>
    <t>rau.karen216@gmail.com</t>
  </si>
  <si>
    <t>100038139 RC100009293</t>
  </si>
  <si>
    <t>1000381721 rc 100009302</t>
  </si>
  <si>
    <t>1 MES Y 23 DIAS</t>
  </si>
  <si>
    <t>CARRERA 4D No.38-A-50 Barrio Magisterio</t>
  </si>
  <si>
    <t>gloriaalexandramontoya@gmail.com</t>
  </si>
  <si>
    <t>RENOVAR EL LICENCIAMIENTO POR 1 AÑO DE 300 LICENCIAS DE USO PARA EL ANTIVIRUS KASPERSKY ENDPOINT SEGURITY FOR BUSINESS - SELECT AHORA LLAMADO (ENDPOINT KASPERSKY ONPREMISE NEXT EDR OPTIMUN) QUE ACTUALMENTE UTILIZA LA UNIDAD DE SALUD DE IBAGUE EMPRESA SOCIAL DEL ESTADO U.S.I. -E.S.E.</t>
  </si>
  <si>
    <t>INFORTEC SOLUCIONES S.A.S.</t>
  </si>
  <si>
    <t>PEREIRA</t>
  </si>
  <si>
    <t>10 DIAS</t>
  </si>
  <si>
    <t>CARRERA 7 nO.18-21 OFICINA 310 EDIFICIO ANTONIO CORREA PEREIRA</t>
  </si>
  <si>
    <t>gerentedecuenta2@infortec.co</t>
  </si>
  <si>
    <t>220104-220404</t>
  </si>
  <si>
    <t>25-44-101195073 RC 25-40-101052356</t>
  </si>
  <si>
    <r>
      <t xml:space="preserve">CONTRATAR LOS SERVICIOS ESPECIALIZADOS PARA LA IMPLEMENTACIÓN DE UN SISTEMA DE PROTECCIÓN DE DATOS CRÍTICOS DEL SISTEMA DE INFORMACIÓN </t>
    </r>
    <r>
      <rPr>
        <i/>
        <sz val="8"/>
        <color theme="1"/>
        <rFont val="Calibri"/>
        <scheme val="minor"/>
      </rPr>
      <t>DINÁMICA GERENCIAL</t>
    </r>
    <r>
      <rPr>
        <sz val="8"/>
        <color theme="1"/>
        <rFont val="Calibri"/>
        <scheme val="minor"/>
      </rPr>
      <t>, MEDIANTE EL RESPALDO Y ALMACENAMIENTO SEGURO EN UN DATACENTER ALTERNO</t>
    </r>
    <r>
      <rPr>
        <i/>
        <sz val="8"/>
        <color theme="1"/>
        <rFont val="Calibri"/>
        <scheme val="minor"/>
      </rPr>
      <t>.</t>
    </r>
    <r>
      <rPr>
        <sz val="8"/>
        <color theme="1"/>
        <rFont val="Calibri"/>
        <scheme val="minor"/>
      </rPr>
      <t xml:space="preserve"> ESTE SISTEMA DEBE ASEGURAR LA CONFIDENCIALIDAD, INTEGRIDAD Y DISPONIBILIDAD DE LA INFORMACIÓN, PROTEGIENDO LA CONTINUIDAD OPERATIVA ANTE EVENTOS DE FALLA EN EL SERVIDOR PRINCIPAL, DESASTRES O SITUACIONES DE RIESGO, A TRAVÉS DE ESTRATEGIAS DE RESPALDO SEGURO Y ACCESIBLE DE LOS DATOS. ADEMÁS DE DAR CUMPLIMIENTO AL CONVENIO INTERADMINISTRATIVO NO. 1562 DEL 26 DE ABRIL  2024.</t>
    </r>
  </si>
  <si>
    <t>SANTICS TECNOLOGIAS  DE LA INFORMACIÓN S.A.S.</t>
  </si>
  <si>
    <t>SOACHA</t>
  </si>
  <si>
    <t>Calle 10 No.3-76 Of.707 Centro</t>
  </si>
  <si>
    <t>santics.tecnologias@gmail.com</t>
  </si>
  <si>
    <t>CONTRATAR LA PRESTACIÓN DE SERVICIOS DE ACTIVIDADES DE APOYO A LA GESTIÓN PARA EL DESARROLLO DE ACCIONES DE INTERVENCIONES COLECTIVAS -PIC, EN EL MUNICIPIO DE IBAGUE, VIGENCIA 2024, EN LA DIMENSION DE VULNERABLES ETNICOS, PARA DESARROLLAR UNA ESTRATEGIA COLECTIVA DE RED ETNICA CON POBLACION INDIGENA Y DAR CUMPLIMIENTO AL CONTRATO INTERADMINISTRATIVO No. 1096 DEL 21 DE MARZO 2024, SUSCRITO CON LA SECRETARÍA DE SALUD MUNICIPAL.</t>
  </si>
  <si>
    <t>COMUNIDAD INDIGENA TOLAIMA</t>
  </si>
  <si>
    <t>900,070,423</t>
  </si>
  <si>
    <t>AGUSTIN CODAZZI</t>
  </si>
  <si>
    <t>25-445-101196140</t>
  </si>
  <si>
    <t>Casa Cabildo Calle 21 sur Casa 44 Boqueron parte Alta</t>
  </si>
  <si>
    <t>tolaima2009@hotmail.com</t>
  </si>
  <si>
    <t>CONTRATAR LA PRESTACIÓN DE SERVICIOS DE UN AUXILIAR DE ENFERMERÍA COMO APOYO A LA EJECUCIÓN DE LAS RUTAS DE ATENCION EN SALUD, RURAL Y DEMAS DEPENDENCIAS DE LA UNIDAD DE SALUD DE IBAGUÉ USI- E.S.E. – ZONA RURAL.</t>
  </si>
  <si>
    <t>ERIKA JOHANNA MARTINEZ BELTRAN</t>
  </si>
  <si>
    <t>CUCUTA</t>
  </si>
  <si>
    <t>Calle 78 No.2-142 Barrio Tulio Varon</t>
  </si>
  <si>
    <t>jholierestivenmartinez07@gmail.com</t>
  </si>
  <si>
    <t>CONTRATAR LA PRESTACIÓN DE SERVICIOS DE UNA ENFERMERA  PARA DESARROLLAR ACTIVIDADES EN EL MARCO DE LA ATENCIÓN PRIMARIA EN SALUD, EN EL MICROTERRITORIO ASIGNADO,  EN CUMPLIMIENTO DE LAS OBLIGACIONES DEL CONTRATO INTERADMINISTRATIVO No. 1096 DEL 21 DE MARZO DE 2024, SUSCRITO CON LA SECRETARIA DE SALUD MUNICIPAL Y LA UNIDAD DE SALUD DE IBAGUE USI-ESE.</t>
  </si>
  <si>
    <t>25-44-101196079</t>
  </si>
  <si>
    <t>2024/1124</t>
  </si>
  <si>
    <t>CONTRATAR LA PRESTACIÓN DE SERVICIOS DE UN PROFESIONAL EN INGENIERIA AMBIENTAL PARA EJECUTAR LAS ACTIVIDADES PROGRAMADAS EN LA DIMENSION SALUD AMBIENTAL, EN CUMPLIMIENTO DE LAS OBLIGACIONES DEL CONTRATO INTERADMINISTRATIVO No. 1096 DEL 21 DE MARZO DE 2024, SUSCRITO CON LA SECRETARIA DE SALUD MUNICIPAL Y LA UNIDAD DE SALUD DE IBAGUE USI-ESE.</t>
  </si>
  <si>
    <t>ALEJANDRA CASTAÑO OCAMPO</t>
  </si>
  <si>
    <t>VILLAVENCIO</t>
  </si>
  <si>
    <t>25-44-101196094</t>
  </si>
  <si>
    <t>Manzana B Casa  10 Urbanización Bella Suiza</t>
  </si>
  <si>
    <t>ing.aleja031402@hotmail.com</t>
  </si>
  <si>
    <t>pic</t>
  </si>
  <si>
    <t>CONTRATAR LA PRESTACIÓN DE SERVICIOS DE UN TECNOLOGO AMBIENTAL O AFIN PARA EJECUTAR LAS ACTIVIDADES PROGRAMADAS EN LA DIMENSION SALUD AMBIENTAL, EN CUMPLIMIENTO DE LAS OBLIGACIONES DEL CONTRATO INTERADMINISTRATIVO No. 1096 DEL 21 DE MARZO DE 2024, SUSCRITO CON LA SECRETARIA DE SALUD MUNICIPAL Y LA UNIDAD DE SALUD DE IBAGUE USI-ESE.</t>
  </si>
  <si>
    <t>CARMEN VIVIANA PRIETO MOSQUERA</t>
  </si>
  <si>
    <t>25-44-101196082</t>
  </si>
  <si>
    <t>Avenida Carrera 7 No.11-20</t>
  </si>
  <si>
    <t>carmenviviana16@hotmail.com</t>
  </si>
  <si>
    <t>CONTRATAR LA PRESTACIÓN DE SERVICIOS DE UN PROFESIONAL EN PSICOLOGIA PARA REALIZAR LA ESTRATEGIA EN LAS COMUNIDADES FUERZA Y LIBERTAD EN EL MUNICIPIO DE IBAGUE, DESARROLLAR ENTRATEGIA DE INFORMACIÓN Y COMUNICACIÓN EN SALUD,  PREVENCIÓN DE ITES/VIH, SIFILIS, HEPATITIS B, C Y D, METODOS MODERNOS DE PLANIFICACIÓN FAMILIAR Y LOS DERECHOS SEXUALES Y REPRODUCTIVOS, (ESTRATEGIA AMATE) EN ZONA RURAL, EN CUMPLIMIENTO DE LAS OBLIGACIONES DEL CONTRATO INTERADMINISTRATIVO No 1096 DEL 21 DE MARZO DE 2024, SUSCRITO CON LA SECRETARÍA DE SALUD MUNICIPAL Y LA UNIDAD DE SALUD DE IBAGUE USI-ESE.</t>
  </si>
  <si>
    <t>Manzana B casa 16 Conjunto Thiti - villacafe</t>
  </si>
  <si>
    <t>CONTRATAR EL SUMINISTRO E INSTALACIÓN DE UN CALENTADOR INDUSTRIAL DE 400 LT, PARA EL EDIFICIO DE URGENCIAS DE LA UNIDAD INTERMEDIA SAN FRANCISCO DE LA UNIDAD DE SALUD DE IBAGUE USI-ESE.</t>
  </si>
  <si>
    <t>TECNIMONTAJES GOMEZ</t>
  </si>
  <si>
    <t xml:space="preserve">CALLE 17 No.4-73 Barrio Centro </t>
  </si>
  <si>
    <t>19+7luzpinzon@gmail.com</t>
  </si>
  <si>
    <t>ADQUISICIÓN DE UNA (1) MOTOCICLETA PARA LA PRESTACIÓN DE LOS SERVICIOS DE RECOLECCIÓN DE MUESTRAS DE LABORATORIO CLINICO DE LA UNIDAD DE SALUD DE IBAGUE USI-ESE.</t>
  </si>
  <si>
    <t>MOTOSMART S.A.S.</t>
  </si>
  <si>
    <t>CARRERA 5 No.25-77 Barrio El Carmen</t>
  </si>
  <si>
    <t>3163859392-3160187543</t>
  </si>
  <si>
    <t>motosmartbajaj@gmail.com</t>
  </si>
  <si>
    <t>CONTRATAR LA PRESTACIÓN DE SERVICIOS DE ACTIVIDADES DE APOYO A LA GESTIÓN PARA EL DESARROLLO DE ACCIONES DE INTERVENCIONES COLECTIVAS -PIC, EN EL MUNICIPIO DE IBAGUE, VIGENCIA 2024, EN LA DIMENSION DE VULNERABLES ETNICOS, PARA DESARROLLAR UNA ESTRATEGIA COLECTIVA DE RED ETNICA CON POBLACION GITANA Y DAR CUMPLIMIENTO AL CONTRATO INTERADMINISTRATIVO No. 1096 DEL 21 DE MARZO 2024, SUSCRITO CON LA SECRETARÍA DE SALUD MUNICIPAL.</t>
  </si>
  <si>
    <t>KUMPANIA DEL TOLIMA</t>
  </si>
  <si>
    <t>900484374-3</t>
  </si>
  <si>
    <t>11-44-101242156</t>
  </si>
  <si>
    <t>33-46-101061033-</t>
  </si>
  <si>
    <t>2024/12/2024</t>
  </si>
  <si>
    <t>CALLE 61 C No.23-B-114 APTO.307 TORRE 2 CONJUNTO RESIDENCIAL  AKMINAR ZAMOA</t>
  </si>
  <si>
    <t>gladisolayajerez@gmail.com</t>
  </si>
  <si>
    <t>EDGAR JULIAN RUBIO DIAZ</t>
  </si>
  <si>
    <t>CARRERA 14 nO.46-157 tORRE 1 A APTO.104</t>
  </si>
  <si>
    <t>edgarrubio66gmail.com</t>
  </si>
  <si>
    <t>JENNYFER ALEXA TRUJILLO ACOSTA</t>
  </si>
  <si>
    <t>MANZANA L CASA 12 BARRIO PEDREGAL</t>
  </si>
  <si>
    <t>JNSIFER@GMAIL.COM</t>
  </si>
  <si>
    <t>CONTRATAR EL SERVICIO DE TRANSPORTE PUBLICO ESPECIAL DE DOS (2) VEHICULOS TIPO CAMIONETA 4X4, PARA LA REALIZACIÓN DE LAS DIFERENTES ACTIVIDADES ASISTENCIALES Y OPERATIVAS, DESARROLLADAS EN LA ZONA RURAL Y URBANA, QUE CUENTE CON EL PERSONAL IDONEO PARA LA CONDUCCIÓN DE LOS VEHICULOS BAJO TODO RIESGO Y RESPONSABILIDAD, EN CUMPLIMIENTO A LAS OBLIGACIONES DEL CONTRATO INTERADMINISTRATIVO No.1562 DEL 26 DE ABRIL DE 2024, SUSCRITO CON LA SECRETARÍA DE SALUD MUNICIPAL.</t>
  </si>
  <si>
    <t>TRANSPORTE ESPECIAL EL PROGRESO SAS</t>
  </si>
  <si>
    <t>FRESNO</t>
  </si>
  <si>
    <t>AVENIDA 3 No.15-26 San Luis Norte de Santander</t>
  </si>
  <si>
    <t>contabilidad@transprogreso.com.co</t>
  </si>
  <si>
    <t>GUILLERMO VARGAS</t>
  </si>
  <si>
    <t>COMPRA DE EQUIPOS BIOMEDICOS PARA LAS SEDES (UNIDADES INTERMEDIAS, CENTROS Y PUESTOS DE SALUD) DE LA UNIDAD DE SALUD DE IBAGUÉ – E.S.E, EN CUMPLIMIENTO A LAS OBLIGACIONES DEL CONVENIO INTERADMINISTRATIVO No.1562 DE FECHA 26 DE ABRIL DE 2024. SUSCRITO CON LA SECRETARÍA DE SALUD MUNICIPAL.</t>
  </si>
  <si>
    <t>CARRERA 6 No.6-32 BARRIO LA POLA</t>
  </si>
  <si>
    <t>districlinicos.ibague@hotmail.com</t>
  </si>
  <si>
    <t>CONTRATAR EL MANTENIMIENTO A TODO COSTO QUE SE LLEGUE A REQUERIR EN LA INFRAESTRUCTURA FÍSICA Y MOBILIARIA DE LAS SEDES SAN FRANCISCO, SALADO, PICALEÑA, 20 DE JULIO, FRANCIA,GAVIOTA, DELICIAS, COELLO, CHAPETON, CHARCORICO, CHINAALTA, CURALITO, DANTAS, JUNTAS, LINDA, LAURELES, PSTALES, SAN BERNARDO, SAN JUAN DE LA CHINA, TOCHE, TOTUMO, VILLARESTREPO,  Y DEMAS SEDES QUE SE ENCUENTREN CERRADAS Y SEAN ADSCRITAS A LA UNIDAD DE SALUD DE IBAGUÉ U.S.I.-E.S.E.; EN LA MODALIDAD DE MONTO AGOTABLE.</t>
  </si>
  <si>
    <t>CONTRATAR EL SUMINISTRO DE CONGELADOR CON CAPACIDAD DE 308 LITROS O MAS PARA EL ALMACENAMIENTO DE MUESTRAS BIOLOGICAS (SEROTECA), PARA EL AREA DEL LABORATORIO CLINICO DE LA UNIDAD INTERMEDA SAN FRANCISCO DE LA UNIDAD DE SALUD DE IBAGUE – E.S.E.</t>
  </si>
  <si>
    <t>CALLE 12 No.8-28 BELENCITO IBAGUE</t>
  </si>
  <si>
    <t>SAMUELU2013@HOTMAIL.COM</t>
  </si>
  <si>
    <t>CARRERA 4 No.17-88 BARRIO CENTRO</t>
  </si>
  <si>
    <t>2639525-3168681228</t>
  </si>
  <si>
    <t>J-arbelaez@outlook.com</t>
  </si>
  <si>
    <r>
      <t xml:space="preserve">PRESTAR </t>
    </r>
    <r>
      <rPr>
        <sz val="8"/>
        <color theme="1"/>
        <rFont val="Calibri"/>
        <scheme val="minor"/>
      </rPr>
      <t>LOS SERVICIOS DE VIGILANCIA POR MEDIO DE SISTEMA INALÁMBRICO EN LAS UNIDADES INTERMEDIAS, CENTROS DE SALUD Y VIGILANCIA HUMANA EN LAS UNIDADES INTERMEDIAS: JORDAN VIII ETAPA, UNIDAD DEL SUR, UNIDAD HOSPITAL SAN FRANCISCO, UNIDAD DEL SALADO Y UNIDAD PICALEÑA, ADSCRITOS A LA UNIDAD DE SALUD DE IBAGUÉ U.S.I.-E.S.E.</t>
    </r>
  </si>
  <si>
    <t xml:space="preserve">SAUL BETANCOURT </t>
  </si>
  <si>
    <t>SUMINISTRAR REPUESTOS PARA LOS EQUIPOS DE COMPUTO DE PROPIEDAD  DE LA UNIDAD DE SALUD DE IBAGUE USI-ESE, PARA DAR CUMPLIMIENTO  AL CONVENIO INTERADMINISTRATIVO No.1562 DEL 26 DE ABRIL 2024</t>
  </si>
  <si>
    <t>KELLY VIVIANA ORDOÑEZ CRUZ</t>
  </si>
  <si>
    <t>Manzana  K casa 84, Urbanización San Sebastian</t>
  </si>
  <si>
    <t>kellyv.ordones@gmail.com</t>
  </si>
  <si>
    <t>CONTRATAR EL SUMINISTRO DE LAS DOTACIONES CORRESPONDIENTES AL PRIMERO, SEGUNDO Y TERCER CUATRIMESTRE DE CALZADO Y VESTUARIO PARA LOS FUNCIONARIOS DE LA UNIDAD DE SALUD DE IBAGUE U.S.I. -E.S.E. VIGENCIA 2024.</t>
  </si>
  <si>
    <t>21010110114-21010201117-2101010411-2101020412</t>
  </si>
  <si>
    <t>SUMINISTRO DE DOTACIÓN PARA FUNCIONARIOS PROGRAMA DE ENFERMEDADES TRANSMITIDAS POR VECTORES (ETV) DE LA UNIDAD DE SALUD DE IBAGUE U.S.I. -E.S.E. VIGENCIA 2024, SEGÚN RESOLUCION 004295 DEL 14 DE OCTUBRE 2024 SECRETARIA DE SALUD DEL TOLIMA.</t>
  </si>
  <si>
    <t>CONTRATAR EL SUMINISTRO DE INSUMOS DE LIMPIEZA Y DESINFECCIÓN PARA PROTECCIÓN DE CARGA BACTERIANA LA UNIDAD DE SALUD DE IBAGUE U.S.I. -E.S.E.</t>
  </si>
  <si>
    <t>860,047,163</t>
  </si>
  <si>
    <t>SAUL BETANCOURT</t>
  </si>
  <si>
    <t>RENOVAR EL LICENCIAMIENTO DE 110 LICENCIAS DE USO MICROSOFT 365 APPS FOR BUSINESS PARA USO DE LA UNIDAD DE SALUD DE IBAGUÉ U.S.I.-E.S.E.</t>
  </si>
  <si>
    <t>COMUNICAVCION CELULAR S.A. CONCEL S,A,</t>
  </si>
  <si>
    <t>800,153,993-7</t>
  </si>
  <si>
    <t>BARRANQUILLA</t>
  </si>
  <si>
    <t>CARRERA 68 A No.24B-10</t>
  </si>
  <si>
    <t>notificacionesclaro@claro.com.co</t>
  </si>
  <si>
    <t>CONTRATAR LA ADQUISICION DE UN SOFTWARE DE MONITOREO EN LA NUBE PARA LA PLATAFORMA DE COMUNICACIONES Y SERVIDORES DE LA UNIDAD DE SALUD DE IBAGUE</t>
  </si>
  <si>
    <t>ADQUIRIR UN CERTIFICADO DE SEGURIDAD SSL MULTIDOMINIO CON EL FIN DE ASEGURAR LOS SERVIDORES INTERNOS, UTILIZAR Y PROTEGER LOS DIFERENTES NOMBRES DE DOMINIO QUE TIENE CONFIGURADOS LA UNIDAD DE SALUD DE IBAGUÉ USI ESE.</t>
  </si>
  <si>
    <t>JUAN CARLOS ZAMBRANO</t>
  </si>
  <si>
    <t>CONTRATAR A MONTO AGOTABLE EL SUMINISTRO DE MEDICAMENTOS DE MANEJO AMBULATORIO EN GENERAL, ASI COMO LOS MEDICAMENTOS REQUERIDOS PARA LAS ACTIVIDADES DE PROMOCION Y MANTENIMIENTO DE LA SALUD DE ACUERDO CON LOS CONTRATOS DE PRESTACION DE SERVICIOS DE SALUD VIGENTES SUSCRITOS ENTRE LA UNIDAD DE SALUD DE IBAGUE E.S.E Y LOS ASEGURAODRES DE LOS MEDICAMENTOS CONTENIDOS EN LA RESOLUCION 2366 DE 2023</t>
  </si>
  <si>
    <t>C5</t>
  </si>
  <si>
    <t>I-10009636</t>
  </si>
  <si>
    <t>PARQUE LOGISTICONACIONAL DEL TOLIMA  BA-19</t>
  </si>
  <si>
    <t xml:space="preserve">WWW.DISMEDPHARMA.COM.CO,. </t>
  </si>
  <si>
    <t xml:space="preserve">SUMINSTRO DE MATERIAL DESECHABLE CON DESTINO A LA ENTREGA DE DIETAS ALIMENTARIAS </t>
  </si>
  <si>
    <t>JULIAN EDUARDO ALVAREZ MENESES</t>
  </si>
  <si>
    <t xml:space="preserve">CARRERA 4 nO. 17-88 </t>
  </si>
  <si>
    <t xml:space="preserve">J.ALVAREZ@HOTMAIL.COM </t>
  </si>
  <si>
    <t>ADAN RUIZ ALVIZ</t>
  </si>
  <si>
    <t xml:space="preserve">PRESTAR EL SERVICIO DE VIGILANCIA PARA LA USI ESE </t>
  </si>
  <si>
    <t xml:space="preserve">SEGURIDAD EL TREBOL </t>
  </si>
  <si>
    <t xml:space="preserve">carrera 7 No. 21-85 Barrio el Carmen </t>
  </si>
  <si>
    <t xml:space="preserve">contacto@seguridadtrebol.com. </t>
  </si>
  <si>
    <t>SUMINISTRO REPUESTOS EQUIPOS  DE COMPUTO</t>
  </si>
  <si>
    <t>KELLY VIVIANA ORDOÑEZ C</t>
  </si>
  <si>
    <t>I-10039565</t>
  </si>
  <si>
    <t xml:space="preserve">Manzana K casa 84 urbanizacion san sebastian </t>
  </si>
  <si>
    <t xml:space="preserve">kellyv.ordones@gmail.com </t>
  </si>
  <si>
    <t>SUMISTRO DOTACION AÑO 2024 FUNCIONARIOS DE PLANTA Y TRABAJADORES OFICIALES DE LA USI ESE</t>
  </si>
  <si>
    <t>LOZANO Y MALDONADO</t>
  </si>
  <si>
    <t xml:space="preserve">AVenida 3 No. 3-84 barrio centro </t>
  </si>
  <si>
    <t>608-2614242</t>
  </si>
  <si>
    <t>contabilidad@monarca.com.co</t>
  </si>
  <si>
    <t>SUMINSTRO DOTACION FUNCIONARIOS ETV</t>
  </si>
  <si>
    <t xml:space="preserve">SUMINISTRO DE INSUMOS DE LIMPIEZA Y DESINFECCION PARA LA PROTECCION DE CARGA BACTERIANA </t>
  </si>
  <si>
    <t>QUIRUMEDICAS S.A.S</t>
  </si>
  <si>
    <t>21-44-101460153</t>
  </si>
  <si>
    <t xml:space="preserve">Carrera 49 No, 128A-32  en la ciudad de Bogota </t>
  </si>
  <si>
    <t>648-88-88</t>
  </si>
  <si>
    <t xml:space="preserve">contabilidad@quirumedicas.com.co </t>
  </si>
  <si>
    <t>RENOVAR EL LICENCIAMIENTO DE 110 LICENCIAS DE uso  ,PPS FOR B</t>
  </si>
  <si>
    <t>C3</t>
  </si>
  <si>
    <t xml:space="preserve">COMUNICACION CELULAR S.A. COMCEL </t>
  </si>
  <si>
    <t>21-44-101460556</t>
  </si>
  <si>
    <t xml:space="preserve">carrera 68 No, 24 B-10 en la ciudad de bogota </t>
  </si>
  <si>
    <t>661-7429797</t>
  </si>
  <si>
    <t xml:space="preserve">notificacionesclaro@claro.com.co   </t>
  </si>
  <si>
    <t xml:space="preserve">ADQUISION DE SOFWARE DE MONITOREO EN LA NUBE </t>
  </si>
  <si>
    <t xml:space="preserve">SANTICS TECGNOLOGIA DE LA INFORACION </t>
  </si>
  <si>
    <t>I-100039645</t>
  </si>
  <si>
    <t xml:space="preserve">Calle 10 No. 3-76 oficina 707 del centro de la ciudad de ibague </t>
  </si>
  <si>
    <t xml:space="preserve">santics.tecnologias@gmail.com. </t>
  </si>
  <si>
    <t>ADQUISICION CERTIFICADOS DE SEGURIDAD SSL MULTIDOMINIO</t>
  </si>
  <si>
    <t>I-10039644</t>
  </si>
  <si>
    <t xml:space="preserve">MANTENIMIENTO PREVENTIVO Y CORRECTIVO DE LAS REDES DE GASES DE OXIGENOS NATURAL DE LAS 5 U. INTERMEDIAS DE LA USI ESE </t>
  </si>
  <si>
    <t>OXITOL S.A.S</t>
  </si>
  <si>
    <t>I-100039721</t>
  </si>
  <si>
    <t xml:space="preserve">MOLINA aMBALA, ZONA INDUSTRIAL EL PAPAYO </t>
  </si>
  <si>
    <t>OXITOLIBAGUE@GMAIL.COM</t>
  </si>
  <si>
    <t>RENOVACION ARRENDAMIENTO DEL WEB  HOSTING PARA ELSITIO WEB</t>
  </si>
  <si>
    <t>c5</t>
  </si>
  <si>
    <t xml:space="preserve">OSCAR JAVIER AMEZQUITA </t>
  </si>
  <si>
    <t>I-10039722</t>
  </si>
  <si>
    <t xml:space="preserve">Carrera 8 a - No. 153-51 en la ciudad de bogota </t>
  </si>
  <si>
    <t>oscar.javier.amezquita@gmail.com</t>
  </si>
  <si>
    <t>ESTADO ACTUAL DEL CONTRATO</t>
  </si>
  <si>
    <t>TERMNADO</t>
  </si>
  <si>
    <t>SUSPENDIDO</t>
  </si>
  <si>
    <t>CALLE 26 SUR No.13-31</t>
  </si>
  <si>
    <t>3158362042-3168397217</t>
  </si>
  <si>
    <t>wwwascensores del tolima.com</t>
  </si>
  <si>
    <t>FUENTE DE FINANCIACION</t>
  </si>
  <si>
    <t>No. CONTRATO</t>
  </si>
  <si>
    <t>FECHA DEL CONTRATO</t>
  </si>
  <si>
    <t>OBJETO</t>
  </si>
  <si>
    <t>VALOR</t>
  </si>
  <si>
    <t>CONTRATISTA</t>
  </si>
  <si>
    <r>
      <t>JULIA PATRICIA RINCON DEL CAMPO</t>
    </r>
    <r>
      <rPr>
        <sz val="12"/>
        <color rgb="FF000000"/>
        <rFont val="Calibri"/>
        <scheme val="minor"/>
      </rPr>
      <t>, C.C. No. 65.694.043 de Espinal,  Gerente y Representante Legal de la Unidad de Salud de Ibagué, según Resolución de Encargo No.1563 de diciembre 27 de 2023, periodo desde el 28 de diciembre  de 2023 y hasta el 04 de enero de 2024</t>
    </r>
  </si>
  <si>
    <r>
      <rPr>
        <b/>
        <sz val="11"/>
        <color rgb="FF000000"/>
        <rFont val="Calibri"/>
      </rPr>
      <t>JANED CRISTINA DE LA CONSOLACIÓN MARCIALES SANTOS</t>
    </r>
    <r>
      <rPr>
        <sz val="11"/>
        <color rgb="FF000000"/>
        <rFont val="Calibri"/>
      </rPr>
      <t>, C.C. No. 60.251.982 de Pamplona Norte de Santander, Gerente Encargada y Representante Legal de la Unidad de Salud de Ibagué, según Resolución No. 1564 de diciembre 27 de 2023, facultada para ejercer funciones del encargo desde el 5  y hasta el 19 de enero de 2024 y modificada por la Resolución No.045 de Enero 04 de 2024,la cual de inicio de sus funciones desde el día 9 al 19 de enero de 2024</t>
    </r>
  </si>
  <si>
    <r>
      <rPr>
        <b/>
        <sz val="11"/>
        <color rgb="FF000000"/>
        <rFont val="Times New Roman"/>
      </rPr>
      <t>DENNIS AMPARO VASQUEZ ARIAS,</t>
    </r>
    <r>
      <rPr>
        <sz val="11"/>
        <color rgb="FF000000"/>
        <rFont val="Times New Roman"/>
      </rPr>
      <t xml:space="preserve">  C.C.No. 65.729.554 de Ibagué, actuando en calidad de Gerente y Representante Legal de la Unidad de Salud de Ibagué – U.S.I. E.S.E. con NIT.809.003.590-2, según Decreto de nombramiento No.1000-0908 del 06 de diciembre de 2022  y Acta de posesión  No. 1400-536 de la misma Fecha.</t>
    </r>
  </si>
  <si>
    <r>
      <rPr>
        <b/>
        <sz val="11"/>
        <color rgb="FF000000"/>
        <rFont val="Times New Roman"/>
      </rPr>
      <t>JUAN CARLOS ZAMBRANO VILLANUEVA</t>
    </r>
    <r>
      <rPr>
        <sz val="11"/>
        <color rgb="FF000000"/>
        <rFont val="Times New Roman"/>
      </rPr>
      <t>, C.C.No. 14.240.082 de Ibagué, actuando en calidad de Gerente Encargado y Representante Legal de la Unidad de Salud de Ibagué – U.S.I. E.S.E., según Decreto de Encargo No.1000-0254 de abril 01 de 2024 del Despacho del Alcalde Municipal y Acta de posesión No.1400-149 de abril 01 de 2024.</t>
    </r>
  </si>
  <si>
    <r>
      <rPr>
        <b/>
        <sz val="11"/>
        <color rgb="FF000000"/>
        <rFont val="Times New Roman"/>
      </rPr>
      <t>AURA MARIA ACEVEDO FERNANDEZ</t>
    </r>
    <r>
      <rPr>
        <sz val="11"/>
        <color rgb="FF000000"/>
        <rFont val="Times New Roman"/>
      </rPr>
      <t>, C.C. No. 65.757.727 de Ibagué, actuando en calidad de Gerente y Representante Legal de la Unidad de Salud de Ibagué – U.S.I. E.S.E. con NIT.809.003.590-2, según Decreto  No.1000-0345 de mayo 03 de 2024 del Despacho de la Alcaldesa Municipal y Acta de posesión No.1400167 de mayo 03 de 2024</t>
    </r>
  </si>
  <si>
    <t>EBS - MINISTERIO</t>
  </si>
  <si>
    <t>REPRESENTANTES LEGALES Y/O  ORDENADORES DEL GASTO  DESDE EL PRIMERO (1) DE ENERO Y HASTA  OCTUBRE DE 2024 EN LA UNIDAD DE SALUD DE IBAGUE U.S.I. -E.S.E.</t>
  </si>
  <si>
    <t>PERIODO</t>
  </si>
  <si>
    <t xml:space="preserve"> Nos. DE CONTRATO </t>
  </si>
  <si>
    <r>
      <rPr>
        <b/>
        <sz val="12"/>
        <color rgb="FF000000"/>
        <rFont val="Calibri"/>
      </rPr>
      <t>1,- JULIA PATRICIA RINCON DEL CAMPO</t>
    </r>
    <r>
      <rPr>
        <sz val="12"/>
        <color rgb="FF000000"/>
        <rFont val="Calibri"/>
      </rPr>
      <t>, C.C. No. 65.694.043 de Espinal,  Gerente y Representante Legal de la Unidad de Salud de Ibagué, según Resolución de Encargo No.1563 de diciembre 27 de 2023, periodo desde el 28 de diciembre  de 2023 y hasta el 04 de enero de 2024</t>
    </r>
  </si>
  <si>
    <t>DIC. 28 DE 2023 HASTA ENERO 8 DE 2024</t>
  </si>
  <si>
    <t>DEL No.01 al 52</t>
  </si>
  <si>
    <r>
      <rPr>
        <b/>
        <sz val="11"/>
        <color rgb="FF000000"/>
        <rFont val="Calibri"/>
      </rPr>
      <t>2,- JANED CRISTINA DE LA CONSOLACIÓN MARCIALES SANTOS</t>
    </r>
    <r>
      <rPr>
        <sz val="11"/>
        <color rgb="FF000000"/>
        <rFont val="Calibri"/>
      </rPr>
      <t>, C.C. No. 60.251.982 de Pamplona Norte de Santander, Gerente Encargada y Representante Legal de la Unidad de Salud de Ibagué, según Resolución No. 1564 de diciembre 27 de 2023, facultada para ejercer funciones del encargo desde el 5  y hasta el 19 de enero de 2024 y modificada por la Resolución No.045 de Enero 04 de 2024,la cual de inicio de sus funciones desde el día 9 al 19 de enero de 2024</t>
    </r>
  </si>
  <si>
    <t>DEL 9 Y HASTA EL  19 DE ENERO DE 2024</t>
  </si>
  <si>
    <t>DEL 53 AL 67</t>
  </si>
  <si>
    <r>
      <rPr>
        <b/>
        <sz val="11"/>
        <color rgb="FF000000"/>
        <rFont val="Times New Roman"/>
      </rPr>
      <t>3,- DENNIS AMPARO VASQUEZ ARIAS,</t>
    </r>
    <r>
      <rPr>
        <sz val="11"/>
        <color rgb="FF000000"/>
        <rFont val="Times New Roman"/>
      </rPr>
      <t xml:space="preserve">  C.C.No. 65.729.554 de Ibagué, actuando en calidad de Gerente y Representante Legal de la Unidad de Salud de Ibagué – U.S.I. E.S.E. con NIT.809.003.590-2, según Decreto de nombramiento No.1000-0908 del 06 de diciembre de 2022  y Acta de posesión  No. 1400-536 de la misma Fecha.</t>
    </r>
  </si>
  <si>
    <t>ENERO 20 AL 30 DE MARZO DE 2024</t>
  </si>
  <si>
    <t>DEL 68 AL 229</t>
  </si>
  <si>
    <r>
      <rPr>
        <b/>
        <sz val="11"/>
        <color rgb="FF000000"/>
        <rFont val="Times New Roman"/>
      </rPr>
      <t>4,- JUAN CARLOS ZAMBRANO VILLANUEVA</t>
    </r>
    <r>
      <rPr>
        <sz val="11"/>
        <color rgb="FF000000"/>
        <rFont val="Times New Roman"/>
      </rPr>
      <t>, C.C.No. 14.240.082 de Ibagué, actuando en calidad de Gerente Encargado y Representante Legal de la Unidad de Salud de Ibagué – U.S.I. E.S.E., según Decreto de Encargo No.1000-0254 de abril 01 de 2024 del Despacho del Alcalde Municipal y Acta de posesión No.1400-149 de abril 01 de 2024.</t>
    </r>
  </si>
  <si>
    <t>DEL 1 DE ABRIL Y HASTA EL 2 DE MAYO DE 2024</t>
  </si>
  <si>
    <t>DEL 230 AL 255</t>
  </si>
  <si>
    <r>
      <rPr>
        <b/>
        <sz val="11"/>
        <color rgb="FF000000"/>
        <rFont val="Times New Roman"/>
      </rPr>
      <t>5,- AURA MARIA ACEVEDO FERNANDEZ</t>
    </r>
    <r>
      <rPr>
        <sz val="11"/>
        <color rgb="FF000000"/>
        <rFont val="Times New Roman"/>
      </rPr>
      <t>, C.C. No. 65.757.727 de Ibagué, actuando en calidad de Gerente y Representante Legal de la Unidad de Salud de Ibagué – U.S.I. E.S.E. con NIT.809.003.590-2, según Decreto  No.1000-0345 de mayo 03 de 2024 del Despacho de la Alcaldesa Municipal y Acta de posesión No.1400167 de mayo 03 de 2024</t>
    </r>
  </si>
  <si>
    <t>DESDE EL 3 DE MAYO A LA FECHA CONTINUA</t>
  </si>
  <si>
    <t>DEL 256 AL ULTIMO</t>
  </si>
  <si>
    <t>LIDER PIC RENUNCIO</t>
  </si>
  <si>
    <t>AUDITORIA</t>
  </si>
  <si>
    <t>OBRA CIVIL</t>
  </si>
  <si>
    <t>COMUNICADORA PIC</t>
  </si>
  <si>
    <t>DISEÑADOR GRAFIO</t>
  </si>
  <si>
    <t>APOYO  ADTIVO RENUNCIO</t>
  </si>
  <si>
    <t>PERIODISTA</t>
  </si>
  <si>
    <t>PLANEACION RENUNCIO</t>
  </si>
  <si>
    <t>LIDER MAITE</t>
  </si>
  <si>
    <t>CONTRATAR LA PRESTACIÓN DE SERVICIOS DE UN PROFESIONAL EN LOS PROCESOS DE PLANEACIÓN Y BRINDAR APOYO A LOS PROCESOS DE GESTION EN LA UNIDAD DE SALUD DE IBAGUÉ U.S.I. - E.S.E.</t>
  </si>
  <si>
    <t>PLANEACIÓN</t>
  </si>
  <si>
    <t>luisa triana</t>
  </si>
  <si>
    <t>PLANEACION</t>
  </si>
  <si>
    <t>RECURSOS NACION</t>
  </si>
  <si>
    <t>PQR</t>
  </si>
  <si>
    <t>(D) Valor Pagos Efectuados</t>
  </si>
  <si>
    <t>CONTRATAR LA PRESTACIÓN DEL SERVICIO DE UN PROFESIONAL MEDICO ESPECIALIZADO EN MEDICINA FAMILIAR EN EL SERVICIO DE CONSULTA EXTERNA UNIDAD DE SALUD DE IBAGUÉ EMPRESA SOCIAL DEL ESTADO.</t>
  </si>
  <si>
    <t>JLIA RINCON</t>
  </si>
  <si>
    <t>SANDRA MILENA RAIREZ ARIAS</t>
  </si>
  <si>
    <t xml:space="preserve">PRESTACION DE SERVICIOS TECNICOS Y PROFESIONALES </t>
  </si>
  <si>
    <t>RECURSO</t>
  </si>
  <si>
    <t>VALOR CONTRATO</t>
  </si>
  <si>
    <t>C.C. O NIT</t>
  </si>
  <si>
    <t>FECHA FIRMA</t>
  </si>
  <si>
    <t xml:space="preserve">PLAZO </t>
  </si>
  <si>
    <t>ASESOR JURIDICO EXTERNO</t>
  </si>
  <si>
    <t>PROFESIONAL BACTERIOLOGO</t>
  </si>
  <si>
    <t xml:space="preserve"> PSIQUIATRA PARA LOS SERVICIOS DE URGENCIAS,y HOSPITALIZACIÓN EN SALUD MENTA.L </t>
  </si>
  <si>
    <t>PSIQUIATRA PARA EL SERVICIO DE URGENCIAS, HOSPITALIZACIÓN Y CONSULTA EXTERNA  EN SALUD MENTAL</t>
  </si>
  <si>
    <t>PEDIATRA EN EL SERVICIO DE CONSULTA EXTERNA - APOYO A LAS RUTAS DE ATENCIÓN EN SALUD.</t>
  </si>
  <si>
    <t xml:space="preserve">MEDICINA FAMILIAR EN EL SERVICIO DE CONSULTA EXTERNA </t>
  </si>
  <si>
    <t>UN PROFESIONAL EN SALUD ESPECIALIZADO EN AUDITORIA, PARA REALIZAR ACTIVIDADES DE APOYO AL PROCESO DE FACTURACION, GLOSAS Y CONTRATACION DE LOS SERVICIOS DE SALUD.</t>
  </si>
  <si>
    <t xml:space="preserve">PSIQUIATRA PARA EL SERVICIO DE CONSULTA EXTERNA </t>
  </si>
  <si>
    <t xml:space="preserve">UN ABOGADO ESPECIALIZADO  PARA APOYAR LOS PEROCESOS JURIDICOS, DE CARTERA Y CONCILIACIONES EXTRAJUDICIALES, ENTRE OTROS A LA GERENCIA </t>
  </si>
  <si>
    <t xml:space="preserve"> UN PROFESIONAL EN TRABAJO SOCIAL PARA EL FORTALECIMIENTO DE LA RUTA DE SALUD MENTAL </t>
  </si>
  <si>
    <t xml:space="preserve"> COMUNICADOR SOCIAL  EN LA DIMENSION DE DERECHOS SEXUALES Y RERPODUCTIVOS EN CUMPLIMIENTO A LAS OBLIGACIONES DEL CONTRATO INTERADMINISTRATIVO No 1096 DEL 21 DE MARZO DE 2024 .</t>
  </si>
  <si>
    <t>PROFESIONAL EN  DISEÑO GRAFICO PARA EJECUTAR LAS ACTIVIDADES PROGRAMADAS EN LA DIMENSIÓN DE DERECHOS SEXUALES Y REPRODUCTIVOS EN CUMPLIMIENTO A LAS OBLIGACIONES DEL CONTRATO INTERADMINISTRATIVO No 1096 DEL 21 DE MARZO DE 2024.</t>
  </si>
  <si>
    <t xml:space="preserve"> UN MEDICO Y ABOGADO TITULADO, PARA LA REALIZACIÓN DE UN DICTAMEN MEDICO PERICIALES  A LA USUARIA OFELIA DIAZ RUIZ, IDENTIFICADA CON CEDULA DE CIUDADANIA No.28,953,634, POR HECHOS OCURRIDOS ENTRE EL 17 DE SEPTIEMBRE AL 18 DE SEPTIEMBRE DE 2017 Y QUESE REGISTRAN EN LA RESPECTIVA HISTORIA CLINICA.</t>
  </si>
  <si>
    <t xml:space="preserve"> VETERINARIO O MEDICINA VETERINARIA Y ZOOTECNIA  PARA EJECUTAR  LAS ACTIVIDADES PROGRAMADAS EN LA DIMENSION DE ENFERMEDADES TRANSMISIBLES- ZOONOSIS DEL CONTRATO INTERADMINISTRATIVO No 1096 DEL 21 DE MARZO DE 2024</t>
  </si>
  <si>
    <t>UN TÉCNICO COMO APOYO EN LA DIMENSIÓN ZOONOSIS, DEL CONTRATO INTERADMINISTRATIVO NO.1096 DEL 21 DE MARZO DE 2024.</t>
  </si>
  <si>
    <t xml:space="preserve">EL SERVICIO DE APOYO EN HERRAMIENTAS OFIMATICAS PARA REALIZAR ACTIVIDADES DE CONTAC CENTER </t>
  </si>
  <si>
    <t>UN TECNICO PARA REALIZAR EL MANTENIMIENTO PREVENTIVO Y CORRECTIVO DEL SOFTWARE Y HARDWARE DE TODOS LOS EQUIPOS DE COMPUTO Y ACCESORIOS Y/O LOS DEMÁS EQUIPOS DE COMPUTO A</t>
  </si>
  <si>
    <t>VETERINARIO O MEDICINA VETERINARIA Y ZOOTECNIA  PARA EJECUTAR  LAS ACTIVIDADES PROGRAMADAS EN LA DIMENSION DE ENFERMEDADES TRANSMISIBLES- ZOONOSIS DEL CONTRATO INTERADMINISTRATIVO No 1096 DEL 21 DE MARZO DE 2024</t>
  </si>
  <si>
    <t>UN PROFESIONAL EN LOS PROCESOS DE PLANEACIÓN Y BRINDAR APOYO A LOS PROCESOS DE GESTION EN LA UNIDAD DE SALUD DE IBAGUÉ U.S.I. - E.S.E.</t>
  </si>
  <si>
    <t>MARIA EUGENIA TRUJILLO ROJAS</t>
  </si>
  <si>
    <t xml:space="preserve"> UN TECNICO EN SISTEMAS  EN LA DIMENSIÓN ZOONOSIS, EN CUMPLIMIENTO AL CONTRATO INTERADMINISTRATIVO No.1096 DEL 21 DE MARZO DE 2024.</t>
  </si>
  <si>
    <t>UN AUXILIAR DE ENFERMERIA VACUNACION DE LAS RUTAS DE ATENCIÓN EN SALUD  ZONA RURAL</t>
  </si>
  <si>
    <t>UN PROFESIONAL INGENIERO AMBIENTAL PARA EL ÁREA DE APOYO HOSPITALARIO, EN LA EJECUCIÓN, ACTUALIZACIÓN Y SEGUIMIENTO DEL PLAN DE GESTIÓN INTEGRAL DE RESIDUOS HOSPITALARIOS Y SIMILARES “PGIRHS”.</t>
  </si>
  <si>
    <t>UN ESPECIALISTA EN EPIDEMIOLOGIA PARA DESARROLLAR LAS ACTIVIDades de apoyo como epidemiologo, sistema de vigilancia en salud publicay actividades del sistema obligatorio de garantia de la calidad</t>
  </si>
  <si>
    <t>UN PROFESIONAL EN SALUD PARA APOYAR EL SEGUIMIENTO A LA EJECUCIÓN TECNICA Y FINANCIERA DE CONTRATOS Y CONVENIOS PARA LA ATENCIÓN DE COLECTIVOS</t>
  </si>
  <si>
    <t>PSIQUIATRA PARA LOS SERVICIOS DE URGENCIAS, y HOSPITALIZACIÓN EN SALUD MENTAL  COMO APOYO A LAS RUTAS DE ATENCIÓN EN SALUD.</t>
  </si>
  <si>
    <t>PSIQUIATRA PARA EL SERVICIO DE URGENCIAS, HOSPITALIZACIÓN Y CONSULTA EXTERNA  EN SALUD MENTAL  COMO APOYO A LAS RUTAS DE ATENCIÓN EN SALUD.</t>
  </si>
  <si>
    <t>PEDIATRA PARA LOS SERVICIOS DE URGENCIAS, HOSPITALIZACIÓN Y RUTA MENTAL PERINATAL COMO APOYO A LAS RUTAS DE ATENCIÓN EN SALUD.</t>
  </si>
  <si>
    <t xml:space="preserve">GINECOLOGO PARA EL SERVICIO DE SALA DE PARTOS Y GINECOLOGIA </t>
  </si>
  <si>
    <t>UN PROFESIONAL  EN SALUD CON ESPECIALIZACIÓN EN GERENCIA DE SERVICIOS  DE SALUD PARA APOYO A LA OFICINA DE LA UNIDAD DE SALUD DE IBAGUE E.S.E.</t>
  </si>
  <si>
    <t>PEDIATRA PARA LOS SERVICIOS DE URGENCIAS, HOSPITALIZACIÓN Y RUTA MENTAL PERINATAL  A LAS RUTAS DE ATENCIÓN EN SALUD.</t>
  </si>
  <si>
    <t xml:space="preserve">UN PROFESIONAL UNIVERSITARIO CON EXPERIENCIA EN EL USO, MANEJO Y ADMINISTRACIÓN DE LA PLATAFORMA COLOMBIA COMPRA EFICIENTE SECOP II PARA REALIZAR ACOMPAÑAMIENTO Y AUDITORIAS EN LOS PROCESOS A EJECUTAR EN LA ETAPA  PRECONTRACTUAL, CONTRACTUAL Y POSCONTRACTUAL   </t>
  </si>
  <si>
    <t xml:space="preserve">UN PROFESIONAL JURIDICO ESPECIALIZADA PARA APOYAR LOS PROCESOS DE CONTRATACIÓN A LA GERENCIA Y DEMÁS DEPENDENCIAS </t>
  </si>
  <si>
    <t>PEDIATRA EN EL SERVICIO DE CONSULTA EXTERNA APOYO A LAS RUTAS DE ATENCIÓN EN SALUD.</t>
  </si>
  <si>
    <t>GINECOLOGIA EN EL SERVICIO DE CONSULTA EXTERNA COMO APOYO A LAS RUTAS DE ATENCIÓN EN SALUD</t>
  </si>
  <si>
    <t>MÉDICO GENERAL SERVICIO DE CONSULTA EXTERNA A LAS RUTAS DE ATENCIÓN EN SALUD.</t>
  </si>
  <si>
    <t xml:space="preserve">UN PROFESIONAL EN BACTERIOLOGÍA PARA ANÁLISIS Y REPORTE DE LABORATORIO CLÍNICO PARA LA PRESTACIÓN DE UN SERVICIO INTEGRAL Y DE CALIDAD QUE APOYEN EL DIAGNOSTICO, PRONOSTICO, PREVENCIÓN Y </t>
  </si>
  <si>
    <t xml:space="preserve">UN PROFESIONAL PARA EL APOYO EN LA SUPERVISIÓN DE MANTENIMIENTOS PREVENTIVOS Y CORRECTIVOS, DE LOS VEHICULOS </t>
  </si>
  <si>
    <t>CONTRATOS DE SUMINISTRO DE MAYO 02 A JUNIO 6 DE 2024</t>
  </si>
  <si>
    <t>CONTRATAR EL SUMINISTRO DE INSUMOS Y MATERIALES  – PIC Y DAR CUMPLIMIENTO AL CONTRATO INTERADMINISTRATIVO No.1096 DEL 21 DE MARZO DE 2024</t>
  </si>
  <si>
    <t>CONTRATAR A MONTO AGOTABLE EL SUMINISTRO DE REACTIVOS E INSUMOS PARA LABORATORIO CLINICO, DE QUIMICA, HEMATOLIA.</t>
  </si>
  <si>
    <t xml:space="preserve"> EL SUMINISTRO DE PRODUCTOS ALIMENTICIOS, NECESARIOS EN LA ELAORACIÓN DE LAS DIETAS REQUERIDAS, MENAJE Y EQUIPOS PARA COCINA CON DESTINO PARA LOS USUARIOS HOSPITALIZADOS</t>
  </si>
  <si>
    <t>SUMINISTRO DE MATERIAL DE DESECHABLE, CON DESTINO A LA ENTREGA DE DIETAS ALIMENTICIAS  PARA LOS USUARIOS HOSPITALIZADOS Y URGENCIAS  OBSERVACION  EN LA UNIDAD INTERMEDIA SAN FRANCISCO Y SUR.</t>
  </si>
  <si>
    <t xml:space="preserve"> SUMINISTRO DE MEDICAMENTOS, INCLUIDOS LOS MEDICAMENTOS DE CONTROL ESPECIAL Y MONOPOLIO DEL FONDO NACIONAL DE ESTUPEFACIIENTES, COMTEMPLADOS EN EL PLAN  DE BENEFICIOS DE SALUD, NECESARIOS PARA LA ATENCIÓN DE LOS USUARIOS EN LOS SERVICIOS DE URGENCIAS, VACUNACIÓN, HOSPITALIZACIÓN, ATENCIÓN DE PARTOS, QUIRIFANO, ACTIVIDADES DE PROMOCIÓN- PREVENCIÓN Y BRIGADAS </t>
  </si>
  <si>
    <t>SERVICIOS DE PUBLICIDAD, PLAN DE MEDIOS, ESTRATEGIA DIGITAL, LOGISTICA Y LA ELABORACIÓN DE MATERIAL LITOGRAFICO PARA EL PLAN DE INTERVENCIONES COLECTIVAS PIC  CONTRATO INTERADMINISTRATIVO No.1096 DE MARZO 21 DE 2024.</t>
  </si>
  <si>
    <t xml:space="preserve">SUMINISTRO  DE ACCESORIOS, CONSUMIBLES Y REPUESTOS NECESARIOS PARA LOS EQUIPOS BIOMEDICOS </t>
  </si>
  <si>
    <t>OPS DE SERVICIOS VARIOS DE MAYO 02 A JUNIO 6 DE 2024</t>
  </si>
  <si>
    <t xml:space="preserve"> CAMPAÑA UNO DE TRES DE FUMIGACIÓN Y DESRATIZACIÓN QUE SE REALIZAN DURANTE EL AÑO 2024.</t>
  </si>
  <si>
    <t xml:space="preserve"> EL SERVICIO TECNICO DE MANTENIMIENTO PREVENTIVO, CORRECTIVO DE AIRES ACONDICIONADOS, VENTILADORES, EXTRACTORES, NEVERAS, CONGELADORES Y TERMOS; </t>
  </si>
  <si>
    <t xml:space="preserve">SERVICIO DE RADIOLOGÍA DE BAJO GRADO DE COMPLEJIDAD EN SALUD, A LA POBLACIÓN AFILIADA A LAS E.P.S.-S., </t>
  </si>
  <si>
    <t>VENCIDO</t>
  </si>
  <si>
    <t>ABRIL 30/2024</t>
  </si>
  <si>
    <t>MAYO/2024</t>
  </si>
  <si>
    <t>DIC/2024</t>
  </si>
  <si>
    <t>ABRIL/2024</t>
  </si>
  <si>
    <t>JUNIO/2024</t>
  </si>
  <si>
    <t>TERMINADO</t>
  </si>
  <si>
    <t>JUNIO/01</t>
  </si>
  <si>
    <t>CONTRATAR LA PRESTACIÓN DE SERVICIO PROFESIONAL PARA EL APOYO EN LA SUPERVISIÓN DE MANTENIMIENTS PREVENTIVOS Y CORRECTIVOS, DE LOS VEHICULOS DE PROPIEDAD DE LA UNIDAD DE SALUD DE IBAGUE U.S.I. - E.S.E.</t>
  </si>
  <si>
    <t>MAYO/03</t>
  </si>
  <si>
    <t>JULIO/08</t>
  </si>
  <si>
    <t>2024/12/31</t>
  </si>
  <si>
    <t>MAYO/10</t>
  </si>
  <si>
    <t>MAYO/15</t>
  </si>
  <si>
    <t>ABRIL/23</t>
  </si>
  <si>
    <t>ABRIL/24/2024</t>
  </si>
  <si>
    <t>MAYO/25/2024</t>
  </si>
  <si>
    <t>MAYO/28/2024</t>
  </si>
  <si>
    <t>ABRIL/30</t>
  </si>
  <si>
    <t>MAYO/04</t>
  </si>
  <si>
    <t>MAYO/05</t>
  </si>
  <si>
    <t>MAYO/07</t>
  </si>
  <si>
    <t>JUNIO/07</t>
  </si>
  <si>
    <t>MAYO/08</t>
  </si>
  <si>
    <t>MAYO/11</t>
  </si>
  <si>
    <t>ABRIL/11</t>
  </si>
  <si>
    <t>MAYO/12</t>
  </si>
  <si>
    <t>ABRIL/12</t>
  </si>
  <si>
    <t>MAYO/14</t>
  </si>
  <si>
    <t>MAYO/19</t>
  </si>
  <si>
    <t>MAYO/20</t>
  </si>
  <si>
    <t>MAYO/21</t>
  </si>
  <si>
    <t>MAYO/22</t>
  </si>
  <si>
    <t>MAYO/26</t>
  </si>
  <si>
    <t>OCTUBRE/26</t>
  </si>
  <si>
    <t>MAYO/28</t>
  </si>
  <si>
    <t>JUNIO/28</t>
  </si>
  <si>
    <t>MAYO/31</t>
  </si>
  <si>
    <t>JUNIO/03</t>
  </si>
  <si>
    <t>JUNIO/04</t>
  </si>
  <si>
    <t>JUNIO/05</t>
  </si>
  <si>
    <t>JUNIO/06</t>
  </si>
  <si>
    <t>JUNIO/12</t>
  </si>
  <si>
    <t>JUNIO/11</t>
  </si>
  <si>
    <t>JUNIO/14</t>
  </si>
  <si>
    <t>JUNIO/17</t>
  </si>
  <si>
    <t>SEPT/18</t>
  </si>
  <si>
    <t>MAYO/18</t>
  </si>
  <si>
    <t>ABRIL/21</t>
  </si>
  <si>
    <t>JUNIO/23</t>
  </si>
  <si>
    <t>SEPT/21</t>
  </si>
  <si>
    <t>JUNIO/21</t>
  </si>
  <si>
    <t>JULIO/21</t>
  </si>
  <si>
    <t>JULIO/02</t>
  </si>
  <si>
    <t>EJECUCIÓN</t>
  </si>
  <si>
    <t>AGOSTO/02</t>
  </si>
  <si>
    <t>jaime arias</t>
  </si>
  <si>
    <t>CONTRATOS TERMINADOS EN JUNIO Y POSTERIOR DE 2024</t>
  </si>
  <si>
    <t>PLAZO FINAL SEGUN ACTA DE INICIO</t>
  </si>
  <si>
    <t>CONTRATOS CON VENCIMIENTO HASTA MAYO DE 2024</t>
  </si>
  <si>
    <t>VENCE/2024</t>
  </si>
  <si>
    <t>VAL/UNIT</t>
  </si>
  <si>
    <t>ABRIL 30</t>
  </si>
  <si>
    <t>MAYO 01</t>
  </si>
  <si>
    <t>MAYO 02</t>
  </si>
  <si>
    <t>MAYO/16</t>
  </si>
  <si>
    <t>ABRIL/25</t>
  </si>
  <si>
    <t>MAYO/25</t>
  </si>
  <si>
    <t>MAYO/01</t>
  </si>
  <si>
    <t>MAYO/06</t>
  </si>
  <si>
    <t>ABRIL/12 -prorroga 18  hasta abril 30</t>
  </si>
  <si>
    <t>MINIMA CUANTIA VIGENCIA FISCAL 2020</t>
  </si>
  <si>
    <t>INVITACIÓN</t>
  </si>
  <si>
    <t>ADJUDICATARIO Y/O CONTRATISTA</t>
  </si>
  <si>
    <t>OBJETO CONTRACTUAL</t>
  </si>
  <si>
    <t>VALOR DEL CONTRATO</t>
  </si>
  <si>
    <t>PLAZO DEL CONTRATO</t>
  </si>
  <si>
    <t>NUMERO CONTRATO</t>
  </si>
  <si>
    <t>LINK SECOP</t>
  </si>
  <si>
    <t>FUNCIONAES CONTRATISTA</t>
  </si>
  <si>
    <t>FECHA</t>
  </si>
  <si>
    <t>DESIERTO</t>
  </si>
  <si>
    <r>
      <t>CONTRATAR EL SERVICIO DE MANTE</t>
    </r>
    <r>
      <rPr>
        <sz val="8"/>
        <color rgb="FF070707"/>
        <rFont val="Calibri"/>
        <scheme val="minor"/>
      </rPr>
      <t>N</t>
    </r>
    <r>
      <rPr>
        <sz val="8"/>
        <color rgb="FF1C1C1C"/>
        <rFont val="Calibri"/>
        <scheme val="minor"/>
      </rPr>
      <t>IMIE</t>
    </r>
    <r>
      <rPr>
        <sz val="8"/>
        <color rgb="FF070707"/>
        <rFont val="Calibri"/>
        <scheme val="minor"/>
      </rPr>
      <t>N</t>
    </r>
    <r>
      <rPr>
        <sz val="8"/>
        <color rgb="FF1C1C1C"/>
        <rFont val="Calibri"/>
        <scheme val="minor"/>
      </rPr>
      <t>TO PREVENTIVO Y CORRECTI</t>
    </r>
    <r>
      <rPr>
        <sz val="8"/>
        <color rgb="FF2F2F2F"/>
        <rFont val="Calibri"/>
        <scheme val="minor"/>
      </rPr>
      <t>V</t>
    </r>
    <r>
      <rPr>
        <sz val="8"/>
        <color rgb="FF1C1C1C"/>
        <rFont val="Calibri"/>
        <scheme val="minor"/>
      </rPr>
      <t>O IN</t>
    </r>
    <r>
      <rPr>
        <sz val="8"/>
        <color rgb="FF2F2F2F"/>
        <rFont val="Calibri"/>
        <scheme val="minor"/>
      </rPr>
      <t>C</t>
    </r>
    <r>
      <rPr>
        <sz val="8"/>
        <color rgb="FF1C1C1C"/>
        <rFont val="Calibri"/>
        <scheme val="minor"/>
      </rPr>
      <t>LUIDOS REPUESTOS PARA  VEHICULOS ADSCRITOS A LA  UN</t>
    </r>
    <r>
      <rPr>
        <sz val="8"/>
        <color rgb="FF070707"/>
        <rFont val="Calibri"/>
        <scheme val="minor"/>
      </rPr>
      <t>I</t>
    </r>
    <r>
      <rPr>
        <sz val="8"/>
        <color rgb="FF1C1C1C"/>
        <rFont val="Calibri"/>
        <scheme val="minor"/>
      </rPr>
      <t>DAD  DE  SALUD  DE IBAGUE U</t>
    </r>
    <r>
      <rPr>
        <sz val="8"/>
        <color rgb="FF070707"/>
        <rFont val="Calibri"/>
        <scheme val="minor"/>
      </rPr>
      <t>.</t>
    </r>
    <r>
      <rPr>
        <sz val="8"/>
        <color rgb="FF1C1C1C"/>
        <rFont val="Calibri"/>
        <scheme val="minor"/>
      </rPr>
      <t>S.</t>
    </r>
    <r>
      <rPr>
        <sz val="8"/>
        <color rgb="FF070707"/>
        <rFont val="Calibri"/>
        <scheme val="minor"/>
      </rPr>
      <t>I</t>
    </r>
    <r>
      <rPr>
        <sz val="8"/>
        <color rgb="FF1C1C1C"/>
        <rFont val="Calibri"/>
        <scheme val="minor"/>
      </rPr>
      <t xml:space="preserve">. </t>
    </r>
    <r>
      <rPr>
        <sz val="8"/>
        <color rgb="FF070707"/>
        <rFont val="Calibri"/>
        <scheme val="minor"/>
      </rPr>
      <t>-</t>
    </r>
    <r>
      <rPr>
        <sz val="8"/>
        <color rgb="FF1C1C1C"/>
        <rFont val="Calibri"/>
        <scheme val="minor"/>
      </rPr>
      <t>E.S</t>
    </r>
    <r>
      <rPr>
        <sz val="8"/>
        <color rgb="FF070707"/>
        <rFont val="Calibri"/>
        <scheme val="minor"/>
      </rPr>
      <t>.</t>
    </r>
    <r>
      <rPr>
        <sz val="8"/>
        <color rgb="FF1C1C1C"/>
        <rFont val="Calibri"/>
        <scheme val="minor"/>
      </rPr>
      <t>E</t>
    </r>
  </si>
  <si>
    <r>
      <t>CO</t>
    </r>
    <r>
      <rPr>
        <sz val="8"/>
        <color rgb="FF353535"/>
        <rFont val="Calibri"/>
        <scheme val="minor"/>
      </rPr>
      <t>N</t>
    </r>
    <r>
      <rPr>
        <sz val="8"/>
        <color rgb="FF1D1D1D"/>
        <rFont val="Calibri"/>
        <scheme val="minor"/>
      </rPr>
      <t>TRATAR EL  SUM</t>
    </r>
    <r>
      <rPr>
        <sz val="8"/>
        <color rgb="FF353535"/>
        <rFont val="Calibri"/>
        <scheme val="minor"/>
      </rPr>
      <t>IN</t>
    </r>
    <r>
      <rPr>
        <sz val="8"/>
        <color rgb="FF1D1D1D"/>
        <rFont val="Calibri"/>
        <scheme val="minor"/>
      </rPr>
      <t xml:space="preserve">ISTRO DE PRODUCTOS </t>
    </r>
    <r>
      <rPr>
        <sz val="8"/>
        <color rgb="FF353535"/>
        <rFont val="Calibri"/>
        <scheme val="minor"/>
      </rPr>
      <t>A</t>
    </r>
    <r>
      <rPr>
        <sz val="8"/>
        <color rgb="FF1D1D1D"/>
        <rFont val="Calibri"/>
        <scheme val="minor"/>
      </rPr>
      <t>LIME</t>
    </r>
    <r>
      <rPr>
        <sz val="8"/>
        <color rgb="FF353535"/>
        <rFont val="Calibri"/>
        <scheme val="minor"/>
      </rPr>
      <t>N</t>
    </r>
    <r>
      <rPr>
        <sz val="8"/>
        <color rgb="FF1D1D1D"/>
        <rFont val="Calibri"/>
        <scheme val="minor"/>
      </rPr>
      <t>TICIO</t>
    </r>
    <r>
      <rPr>
        <sz val="8"/>
        <color rgb="FF353535"/>
        <rFont val="Calibri"/>
        <scheme val="minor"/>
      </rPr>
      <t>S N</t>
    </r>
    <r>
      <rPr>
        <sz val="8"/>
        <color rgb="FF1D1D1D"/>
        <rFont val="Calibri"/>
        <scheme val="minor"/>
      </rPr>
      <t>E</t>
    </r>
    <r>
      <rPr>
        <sz val="8"/>
        <color rgb="FF353535"/>
        <rFont val="Calibri"/>
        <scheme val="minor"/>
      </rPr>
      <t>CES</t>
    </r>
    <r>
      <rPr>
        <sz val="8"/>
        <color rgb="FF1D1D1D"/>
        <rFont val="Calibri"/>
        <scheme val="minor"/>
      </rPr>
      <t>ARIO EN L</t>
    </r>
    <r>
      <rPr>
        <sz val="8"/>
        <color rgb="FF353535"/>
        <rFont val="Calibri"/>
        <scheme val="minor"/>
      </rPr>
      <t xml:space="preserve">A </t>
    </r>
    <r>
      <rPr>
        <sz val="8"/>
        <color rgb="FF1D1D1D"/>
        <rFont val="Calibri"/>
        <scheme val="minor"/>
      </rPr>
      <t>EL</t>
    </r>
    <r>
      <rPr>
        <sz val="8"/>
        <color rgb="FF353535"/>
        <rFont val="Calibri"/>
        <scheme val="minor"/>
      </rPr>
      <t>A</t>
    </r>
    <r>
      <rPr>
        <sz val="8"/>
        <color rgb="FF1D1D1D"/>
        <rFont val="Calibri"/>
        <scheme val="minor"/>
      </rPr>
      <t>BORACIÓN DE  LAS  DIE</t>
    </r>
    <r>
      <rPr>
        <sz val="8"/>
        <color rgb="FF353535"/>
        <rFont val="Calibri"/>
        <scheme val="minor"/>
      </rPr>
      <t>TA</t>
    </r>
    <r>
      <rPr>
        <sz val="8"/>
        <color rgb="FF1D1D1D"/>
        <rFont val="Calibri"/>
        <scheme val="minor"/>
      </rPr>
      <t xml:space="preserve">S  </t>
    </r>
    <r>
      <rPr>
        <sz val="8"/>
        <color rgb="FF353535"/>
        <rFont val="Calibri"/>
        <scheme val="minor"/>
      </rPr>
      <t>RE</t>
    </r>
    <r>
      <rPr>
        <sz val="8"/>
        <color rgb="FF1D1D1D"/>
        <rFont val="Calibri"/>
        <scheme val="minor"/>
      </rPr>
      <t>Q</t>
    </r>
    <r>
      <rPr>
        <sz val="8"/>
        <color rgb="FF353535"/>
        <rFont val="Calibri"/>
        <scheme val="minor"/>
      </rPr>
      <t>U</t>
    </r>
    <r>
      <rPr>
        <sz val="8"/>
        <color rgb="FF1D1D1D"/>
        <rFont val="Calibri"/>
        <scheme val="minor"/>
      </rPr>
      <t>ERIDAS</t>
    </r>
    <r>
      <rPr>
        <sz val="8"/>
        <color rgb="FF353535"/>
        <rFont val="Calibri"/>
        <scheme val="minor"/>
      </rPr>
      <t xml:space="preserve">,  </t>
    </r>
    <r>
      <rPr>
        <sz val="8"/>
        <color rgb="FF1D1D1D"/>
        <rFont val="Calibri"/>
        <scheme val="minor"/>
      </rPr>
      <t>MAT</t>
    </r>
    <r>
      <rPr>
        <sz val="8"/>
        <color rgb="FF353535"/>
        <rFont val="Calibri"/>
        <scheme val="minor"/>
      </rPr>
      <t>E</t>
    </r>
    <r>
      <rPr>
        <sz val="8"/>
        <color rgb="FF1D1D1D"/>
        <rFont val="Calibri"/>
        <scheme val="minor"/>
      </rPr>
      <t>RIAL  D</t>
    </r>
    <r>
      <rPr>
        <sz val="8"/>
        <color rgb="FF353535"/>
        <rFont val="Calibri"/>
        <scheme val="minor"/>
      </rPr>
      <t>ESEC</t>
    </r>
    <r>
      <rPr>
        <sz val="8"/>
        <color rgb="FF1D1D1D"/>
        <rFont val="Calibri"/>
        <scheme val="minor"/>
      </rPr>
      <t>HABLE</t>
    </r>
    <r>
      <rPr>
        <sz val="8"/>
        <color rgb="FF353535"/>
        <rFont val="Calibri"/>
        <scheme val="minor"/>
      </rPr>
      <t>, MENA</t>
    </r>
    <r>
      <rPr>
        <sz val="8"/>
        <color rgb="FF1D1D1D"/>
        <rFont val="Calibri"/>
        <scheme val="minor"/>
      </rPr>
      <t xml:space="preserve">JE  </t>
    </r>
    <r>
      <rPr>
        <sz val="8"/>
        <color rgb="FF353535"/>
        <rFont val="Calibri"/>
        <scheme val="minor"/>
      </rPr>
      <t xml:space="preserve">Y  </t>
    </r>
    <r>
      <rPr>
        <sz val="8"/>
        <color rgb="FF1D1D1D"/>
        <rFont val="Calibri"/>
        <scheme val="minor"/>
      </rPr>
      <t xml:space="preserve">EQUIPOS </t>
    </r>
    <r>
      <rPr>
        <sz val="8"/>
        <color rgb="FF353535"/>
        <rFont val="Calibri"/>
        <scheme val="minor"/>
      </rPr>
      <t>P</t>
    </r>
    <r>
      <rPr>
        <sz val="8"/>
        <color rgb="FF1D1D1D"/>
        <rFont val="Calibri"/>
        <scheme val="minor"/>
      </rPr>
      <t>ARA   COCIN</t>
    </r>
    <r>
      <rPr>
        <sz val="8"/>
        <color rgb="FF353535"/>
        <rFont val="Calibri"/>
        <scheme val="minor"/>
      </rPr>
      <t xml:space="preserve">A  CON  </t>
    </r>
    <r>
      <rPr>
        <sz val="8"/>
        <color rgb="FF1D1D1D"/>
        <rFont val="Calibri"/>
        <scheme val="minor"/>
      </rPr>
      <t>DEST</t>
    </r>
    <r>
      <rPr>
        <sz val="8"/>
        <color rgb="FF353535"/>
        <rFont val="Calibri"/>
        <scheme val="minor"/>
      </rPr>
      <t>IN</t>
    </r>
    <r>
      <rPr>
        <sz val="8"/>
        <color rgb="FF1D1D1D"/>
        <rFont val="Calibri"/>
        <scheme val="minor"/>
      </rPr>
      <t xml:space="preserve">O  </t>
    </r>
    <r>
      <rPr>
        <sz val="8"/>
        <color rgb="FF353535"/>
        <rFont val="Calibri"/>
        <scheme val="minor"/>
      </rPr>
      <t>P</t>
    </r>
    <r>
      <rPr>
        <sz val="8"/>
        <color rgb="FF1D1D1D"/>
        <rFont val="Calibri"/>
        <scheme val="minor"/>
      </rPr>
      <t xml:space="preserve">ARA  </t>
    </r>
    <r>
      <rPr>
        <sz val="8"/>
        <color rgb="FF353535"/>
        <rFont val="Calibri"/>
        <scheme val="minor"/>
      </rPr>
      <t>L</t>
    </r>
    <r>
      <rPr>
        <sz val="8"/>
        <color rgb="FF1D1D1D"/>
        <rFont val="Calibri"/>
        <scheme val="minor"/>
      </rPr>
      <t xml:space="preserve">OS  </t>
    </r>
    <r>
      <rPr>
        <sz val="8"/>
        <color rgb="FF353535"/>
        <rFont val="Calibri"/>
        <scheme val="minor"/>
      </rPr>
      <t>U</t>
    </r>
    <r>
      <rPr>
        <sz val="8"/>
        <color rgb="FF1D1D1D"/>
        <rFont val="Calibri"/>
        <scheme val="minor"/>
      </rPr>
      <t>S</t>
    </r>
    <r>
      <rPr>
        <sz val="8"/>
        <color rgb="FF353535"/>
        <rFont val="Calibri"/>
        <scheme val="minor"/>
      </rPr>
      <t>UA</t>
    </r>
    <r>
      <rPr>
        <sz val="8"/>
        <color rgb="FF1D1D1D"/>
        <rFont val="Calibri"/>
        <scheme val="minor"/>
      </rPr>
      <t>RIOS  HO</t>
    </r>
    <r>
      <rPr>
        <sz val="8"/>
        <color rgb="FF353535"/>
        <rFont val="Calibri"/>
        <scheme val="minor"/>
      </rPr>
      <t>S</t>
    </r>
    <r>
      <rPr>
        <sz val="8"/>
        <color rgb="FF1D1D1D"/>
        <rFont val="Calibri"/>
        <scheme val="minor"/>
      </rPr>
      <t>PITALIZADOS  EN  LA UNIDAD  INTERMEDIA SA</t>
    </r>
    <r>
      <rPr>
        <sz val="8"/>
        <color rgb="FF353535"/>
        <rFont val="Calibri"/>
        <scheme val="minor"/>
      </rPr>
      <t>N FRAN</t>
    </r>
    <r>
      <rPr>
        <sz val="8"/>
        <color rgb="FF1D1D1D"/>
        <rFont val="Calibri"/>
        <scheme val="minor"/>
      </rPr>
      <t>CIS</t>
    </r>
    <r>
      <rPr>
        <sz val="8"/>
        <color rgb="FF353535"/>
        <rFont val="Calibri"/>
        <scheme val="minor"/>
      </rPr>
      <t>C</t>
    </r>
    <r>
      <rPr>
        <sz val="8"/>
        <color rgb="FF1D1D1D"/>
        <rFont val="Calibri"/>
        <scheme val="minor"/>
      </rPr>
      <t>O</t>
    </r>
    <r>
      <rPr>
        <sz val="8"/>
        <color rgb="FF353535"/>
        <rFont val="Calibri"/>
        <scheme val="minor"/>
      </rPr>
      <t>, S</t>
    </r>
    <r>
      <rPr>
        <sz val="8"/>
        <color rgb="FF1D1D1D"/>
        <rFont val="Calibri"/>
        <scheme val="minor"/>
      </rPr>
      <t>AL</t>
    </r>
    <r>
      <rPr>
        <sz val="8"/>
        <color rgb="FF353535"/>
        <rFont val="Calibri"/>
        <scheme val="minor"/>
      </rPr>
      <t>A</t>
    </r>
    <r>
      <rPr>
        <sz val="8"/>
        <color rgb="FF1D1D1D"/>
        <rFont val="Calibri"/>
        <scheme val="minor"/>
      </rPr>
      <t>DO</t>
    </r>
    <r>
      <rPr>
        <sz val="8"/>
        <color rgb="FF353535"/>
        <rFont val="Calibri"/>
        <scheme val="minor"/>
      </rPr>
      <t>,  SU</t>
    </r>
    <r>
      <rPr>
        <sz val="8"/>
        <color rgb="FF1D1D1D"/>
        <rFont val="Calibri"/>
        <scheme val="minor"/>
      </rPr>
      <t xml:space="preserve">R Y JORDAN </t>
    </r>
    <r>
      <rPr>
        <sz val="8"/>
        <color rgb="FF353535"/>
        <rFont val="Calibri"/>
        <scheme val="minor"/>
      </rPr>
      <t>V</t>
    </r>
    <r>
      <rPr>
        <sz val="8"/>
        <color rgb="FF1D1D1D"/>
        <rFont val="Calibri"/>
        <scheme val="minor"/>
      </rPr>
      <t xml:space="preserve">III  </t>
    </r>
    <r>
      <rPr>
        <sz val="8"/>
        <color rgb="FF353535"/>
        <rFont val="Calibri"/>
        <scheme val="minor"/>
      </rPr>
      <t>E</t>
    </r>
    <r>
      <rPr>
        <sz val="8"/>
        <color rgb="FF1D1D1D"/>
        <rFont val="Calibri"/>
        <scheme val="minor"/>
      </rPr>
      <t>TAPA</t>
    </r>
    <r>
      <rPr>
        <sz val="8"/>
        <color rgb="FF353535"/>
        <rFont val="Calibri"/>
        <scheme val="minor"/>
      </rPr>
      <t xml:space="preserve">,  </t>
    </r>
    <r>
      <rPr>
        <sz val="8"/>
        <color rgb="FF1D1D1D"/>
        <rFont val="Calibri"/>
        <scheme val="minor"/>
      </rPr>
      <t xml:space="preserve">DE </t>
    </r>
    <r>
      <rPr>
        <sz val="8"/>
        <color rgb="FF353535"/>
        <rFont val="Calibri"/>
        <scheme val="minor"/>
      </rPr>
      <t>L</t>
    </r>
    <r>
      <rPr>
        <sz val="8"/>
        <color rgb="FF1D1D1D"/>
        <rFont val="Calibri"/>
        <scheme val="minor"/>
      </rPr>
      <t>A UNIDAD  DE  SAL</t>
    </r>
    <r>
      <rPr>
        <sz val="8"/>
        <color rgb="FF353535"/>
        <rFont val="Calibri"/>
        <scheme val="minor"/>
      </rPr>
      <t>U</t>
    </r>
    <r>
      <rPr>
        <sz val="8"/>
        <color rgb="FF1D1D1D"/>
        <rFont val="Calibri"/>
        <scheme val="minor"/>
      </rPr>
      <t>D   D</t>
    </r>
    <r>
      <rPr>
        <sz val="8"/>
        <color rgb="FF353535"/>
        <rFont val="Calibri"/>
        <scheme val="minor"/>
      </rPr>
      <t>E</t>
    </r>
    <r>
      <rPr>
        <sz val="8"/>
        <color rgb="FF4B4B4B"/>
        <rFont val="Calibri"/>
        <scheme val="minor"/>
      </rPr>
      <t>-</t>
    </r>
    <r>
      <rPr>
        <sz val="8"/>
        <color rgb="FF1D1D1D"/>
        <rFont val="Calibri"/>
        <scheme val="minor"/>
      </rPr>
      <t>IB</t>
    </r>
    <r>
      <rPr>
        <sz val="8"/>
        <color rgb="FF353535"/>
        <rFont val="Calibri"/>
        <scheme val="minor"/>
      </rPr>
      <t xml:space="preserve">AGUE   </t>
    </r>
    <r>
      <rPr>
        <sz val="8"/>
        <color rgb="FF1D1D1D"/>
        <rFont val="Calibri"/>
        <scheme val="minor"/>
      </rPr>
      <t>U</t>
    </r>
    <r>
      <rPr>
        <sz val="8"/>
        <color rgb="FF353535"/>
        <rFont val="Calibri"/>
        <scheme val="minor"/>
      </rPr>
      <t>.</t>
    </r>
    <r>
      <rPr>
        <sz val="8"/>
        <color rgb="FF1D1D1D"/>
        <rFont val="Calibri"/>
        <scheme val="minor"/>
      </rPr>
      <t>S</t>
    </r>
    <r>
      <rPr>
        <sz val="8"/>
        <color rgb="FF353535"/>
        <rFont val="Calibri"/>
        <scheme val="minor"/>
      </rPr>
      <t>.</t>
    </r>
    <r>
      <rPr>
        <sz val="8"/>
        <color rgb="FF1D1D1D"/>
        <rFont val="Calibri"/>
        <scheme val="minor"/>
      </rPr>
      <t>I</t>
    </r>
    <r>
      <rPr>
        <sz val="8"/>
        <color rgb="FF353535"/>
        <rFont val="Calibri"/>
        <scheme val="minor"/>
      </rPr>
      <t xml:space="preserve">.  </t>
    </r>
    <r>
      <rPr>
        <sz val="8"/>
        <color rgb="FF1D1D1D"/>
        <rFont val="Calibri"/>
        <scheme val="minor"/>
      </rPr>
      <t>-</t>
    </r>
    <r>
      <rPr>
        <sz val="8"/>
        <color rgb="FF353535"/>
        <rFont val="Calibri"/>
        <scheme val="minor"/>
      </rPr>
      <t>E</t>
    </r>
    <r>
      <rPr>
        <sz val="8"/>
        <color rgb="FF1D1D1D"/>
        <rFont val="Calibri"/>
        <scheme val="minor"/>
      </rPr>
      <t>.</t>
    </r>
    <r>
      <rPr>
        <sz val="8"/>
        <color rgb="FF353535"/>
        <rFont val="Calibri"/>
        <scheme val="minor"/>
      </rPr>
      <t>S</t>
    </r>
    <r>
      <rPr>
        <sz val="8"/>
        <color rgb="FF4B4B4B"/>
        <rFont val="Calibri"/>
        <scheme val="minor"/>
      </rPr>
      <t>.</t>
    </r>
    <r>
      <rPr>
        <sz val="8"/>
        <color rgb="FF353535"/>
        <rFont val="Calibri"/>
        <scheme val="minor"/>
      </rPr>
      <t xml:space="preserve">E.  </t>
    </r>
    <r>
      <rPr>
        <sz val="8"/>
        <color rgb="FF1D1D1D"/>
        <rFont val="Calibri"/>
        <scheme val="minor"/>
      </rPr>
      <t>E</t>
    </r>
    <r>
      <rPr>
        <sz val="8"/>
        <color rgb="FF353535"/>
        <rFont val="Calibri"/>
        <scheme val="minor"/>
      </rPr>
      <t xml:space="preserve">N </t>
    </r>
    <r>
      <rPr>
        <sz val="8"/>
        <color rgb="FF1D1D1D"/>
        <rFont val="Calibri"/>
        <scheme val="minor"/>
      </rPr>
      <t>L</t>
    </r>
    <r>
      <rPr>
        <sz val="8"/>
        <color rgb="FF353535"/>
        <rFont val="Calibri"/>
        <scheme val="minor"/>
      </rPr>
      <t>A M</t>
    </r>
    <r>
      <rPr>
        <sz val="8"/>
        <color rgb="FF1D1D1D"/>
        <rFont val="Calibri"/>
        <scheme val="minor"/>
      </rPr>
      <t>ODALIDAD DE MO</t>
    </r>
    <r>
      <rPr>
        <sz val="8"/>
        <color rgb="FF353535"/>
        <rFont val="Calibri"/>
        <scheme val="minor"/>
      </rPr>
      <t>N</t>
    </r>
    <r>
      <rPr>
        <sz val="8"/>
        <color rgb="FF1D1D1D"/>
        <rFont val="Calibri"/>
        <scheme val="minor"/>
      </rPr>
      <t xml:space="preserve">TO </t>
    </r>
    <r>
      <rPr>
        <sz val="8"/>
        <color rgb="FF353535"/>
        <rFont val="Calibri"/>
        <scheme val="minor"/>
      </rPr>
      <t>AG</t>
    </r>
    <r>
      <rPr>
        <sz val="8"/>
        <color rgb="FF1D1D1D"/>
        <rFont val="Calibri"/>
        <scheme val="minor"/>
      </rPr>
      <t>OT</t>
    </r>
    <r>
      <rPr>
        <sz val="8"/>
        <color rgb="FF353535"/>
        <rFont val="Calibri"/>
        <scheme val="minor"/>
      </rPr>
      <t>A</t>
    </r>
    <r>
      <rPr>
        <sz val="8"/>
        <color rgb="FF1D1D1D"/>
        <rFont val="Calibri"/>
        <scheme val="minor"/>
      </rPr>
      <t>BL</t>
    </r>
    <r>
      <rPr>
        <sz val="8"/>
        <color rgb="FF353535"/>
        <rFont val="Calibri"/>
        <scheme val="minor"/>
      </rPr>
      <t>E</t>
    </r>
  </si>
  <si>
    <r>
      <t>SAN</t>
    </r>
    <r>
      <rPr>
        <sz val="8"/>
        <color rgb="FF161616"/>
        <rFont val="Calibri"/>
        <scheme val="minor"/>
      </rPr>
      <t xml:space="preserve">DRA    </t>
    </r>
    <r>
      <rPr>
        <sz val="8"/>
        <color rgb="FF28282A"/>
        <rFont val="Calibri"/>
        <scheme val="minor"/>
      </rPr>
      <t>Y</t>
    </r>
    <r>
      <rPr>
        <sz val="8"/>
        <color rgb="FF161616"/>
        <rFont val="Calibri"/>
        <scheme val="minor"/>
      </rPr>
      <t>AN</t>
    </r>
    <r>
      <rPr>
        <sz val="8"/>
        <color rgb="FF28282A"/>
        <rFont val="Calibri"/>
        <scheme val="minor"/>
      </rPr>
      <t>E</t>
    </r>
    <r>
      <rPr>
        <sz val="8"/>
        <color rgb="FF161616"/>
        <rFont val="Calibri"/>
        <scheme val="minor"/>
      </rPr>
      <t>T  DIAZ  JIMENEZ</t>
    </r>
    <r>
      <rPr>
        <sz val="8"/>
        <color rgb="FF28282A"/>
        <rFont val="Calibri"/>
        <scheme val="minor"/>
      </rPr>
      <t>,   C</t>
    </r>
    <r>
      <rPr>
        <sz val="8"/>
        <color rgb="FF161616"/>
        <rFont val="Calibri"/>
        <scheme val="minor"/>
      </rPr>
      <t>ON C.C.No</t>
    </r>
    <r>
      <rPr>
        <sz val="8"/>
        <color rgb="FF28282A"/>
        <rFont val="Calibri"/>
        <scheme val="minor"/>
      </rPr>
      <t>.52</t>
    </r>
    <r>
      <rPr>
        <sz val="8"/>
        <color rgb="FF393939"/>
        <rFont val="Calibri"/>
        <scheme val="minor"/>
      </rPr>
      <t>.</t>
    </r>
    <r>
      <rPr>
        <sz val="8"/>
        <color rgb="FF28282A"/>
        <rFont val="Calibri"/>
        <scheme val="minor"/>
      </rPr>
      <t>55</t>
    </r>
    <r>
      <rPr>
        <sz val="8"/>
        <color rgb="FF161616"/>
        <rFont val="Calibri"/>
        <scheme val="minor"/>
      </rPr>
      <t>1</t>
    </r>
    <r>
      <rPr>
        <sz val="8"/>
        <color rgb="FF393939"/>
        <rFont val="Calibri"/>
        <scheme val="minor"/>
      </rPr>
      <t>.</t>
    </r>
    <r>
      <rPr>
        <sz val="8"/>
        <color rgb="FF161616"/>
        <rFont val="Calibri"/>
        <scheme val="minor"/>
      </rPr>
      <t>9</t>
    </r>
    <r>
      <rPr>
        <sz val="8"/>
        <color rgb="FF28282A"/>
        <rFont val="Calibri"/>
        <scheme val="minor"/>
      </rPr>
      <t>6</t>
    </r>
    <r>
      <rPr>
        <sz val="8"/>
        <color rgb="FF393939"/>
        <rFont val="Calibri"/>
        <scheme val="minor"/>
      </rPr>
      <t xml:space="preserve">7 DE ENGATIVA - </t>
    </r>
    <r>
      <rPr>
        <sz val="8"/>
        <color rgb="FF28282A"/>
        <rFont val="Calibri"/>
        <scheme val="minor"/>
      </rPr>
      <t xml:space="preserve">  </t>
    </r>
    <r>
      <rPr>
        <sz val="8"/>
        <color rgb="FF161616"/>
        <rFont val="Calibri"/>
        <scheme val="minor"/>
      </rPr>
      <t>DISTRIREP</t>
    </r>
    <r>
      <rPr>
        <sz val="8"/>
        <color rgb="FF28282A"/>
        <rFont val="Calibri"/>
        <scheme val="minor"/>
      </rPr>
      <t>UE</t>
    </r>
    <r>
      <rPr>
        <sz val="8"/>
        <color rgb="FF161616"/>
        <rFont val="Calibri"/>
        <scheme val="minor"/>
      </rPr>
      <t>S</t>
    </r>
    <r>
      <rPr>
        <sz val="8"/>
        <color rgb="FF28282A"/>
        <rFont val="Calibri"/>
        <scheme val="minor"/>
      </rPr>
      <t>T</t>
    </r>
    <r>
      <rPr>
        <sz val="8"/>
        <color rgb="FF161616"/>
        <rFont val="Calibri"/>
        <scheme val="minor"/>
      </rPr>
      <t>OS  IBA</t>
    </r>
    <r>
      <rPr>
        <sz val="8"/>
        <color rgb="FF28282A"/>
        <rFont val="Calibri"/>
        <scheme val="minor"/>
      </rPr>
      <t>G</t>
    </r>
    <r>
      <rPr>
        <sz val="8"/>
        <color rgb="FF161616"/>
        <rFont val="Calibri"/>
        <scheme val="minor"/>
      </rPr>
      <t>U</t>
    </r>
    <r>
      <rPr>
        <sz val="8"/>
        <color rgb="FF28282A"/>
        <rFont val="Calibri"/>
        <scheme val="minor"/>
      </rPr>
      <t>E, N</t>
    </r>
    <r>
      <rPr>
        <sz val="8"/>
        <color rgb="FF161616"/>
        <rFont val="Calibri"/>
        <scheme val="minor"/>
      </rPr>
      <t xml:space="preserve">it </t>
    </r>
    <r>
      <rPr>
        <sz val="8"/>
        <color rgb="FF28282A"/>
        <rFont val="Calibri"/>
        <scheme val="minor"/>
      </rPr>
      <t>No.5</t>
    </r>
    <r>
      <rPr>
        <sz val="8"/>
        <color rgb="FF393939"/>
        <rFont val="Calibri"/>
        <scheme val="minor"/>
      </rPr>
      <t>2</t>
    </r>
    <r>
      <rPr>
        <sz val="8"/>
        <color rgb="FF28282A"/>
        <rFont val="Calibri"/>
        <scheme val="minor"/>
      </rPr>
      <t>55</t>
    </r>
    <r>
      <rPr>
        <sz val="8"/>
        <color rgb="FF393939"/>
        <rFont val="Calibri"/>
        <scheme val="minor"/>
      </rPr>
      <t>19</t>
    </r>
    <r>
      <rPr>
        <sz val="8"/>
        <color rgb="FF28282A"/>
        <rFont val="Calibri"/>
        <scheme val="minor"/>
      </rPr>
      <t>6</t>
    </r>
    <r>
      <rPr>
        <sz val="8"/>
        <color rgb="FF393939"/>
        <rFont val="Calibri"/>
        <scheme val="minor"/>
      </rPr>
      <t>7</t>
    </r>
    <r>
      <rPr>
        <sz val="8"/>
        <color rgb="FF161616"/>
        <rFont val="Calibri"/>
        <scheme val="minor"/>
      </rPr>
      <t>-</t>
    </r>
    <r>
      <rPr>
        <sz val="8"/>
        <color rgb="FF28282A"/>
        <rFont val="Calibri"/>
        <scheme val="minor"/>
      </rPr>
      <t>1</t>
    </r>
  </si>
  <si>
    <r>
      <t>CONTRATAR EL  SER</t>
    </r>
    <r>
      <rPr>
        <sz val="8"/>
        <color rgb="FF1F1F1F"/>
        <rFont val="Calibri"/>
        <scheme val="minor"/>
      </rPr>
      <t>V</t>
    </r>
    <r>
      <rPr>
        <sz val="8"/>
        <color rgb="FF080808"/>
        <rFont val="Calibri"/>
        <scheme val="minor"/>
      </rPr>
      <t xml:space="preserve">ICIO    DE MANTENIMIENTO PREVENTIVO Y CORRECTIVO INCLUIDOS REPUESTOS </t>
    </r>
    <r>
      <rPr>
        <sz val="8"/>
        <color rgb="FF1F1F1F"/>
        <rFont val="Calibri"/>
        <scheme val="minor"/>
      </rPr>
      <t>P</t>
    </r>
    <r>
      <rPr>
        <sz val="8"/>
        <color rgb="FF080808"/>
        <rFont val="Calibri"/>
        <scheme val="minor"/>
      </rPr>
      <t>ARA VEHICULOS ADSCRITOS A LA UNIDAD  DE SALUD DE IB</t>
    </r>
    <r>
      <rPr>
        <sz val="8"/>
        <color rgb="FF1F1F1F"/>
        <rFont val="Calibri"/>
        <scheme val="minor"/>
      </rPr>
      <t>A</t>
    </r>
    <r>
      <rPr>
        <sz val="8"/>
        <color rgb="FF080808"/>
        <rFont val="Calibri"/>
        <scheme val="minor"/>
      </rPr>
      <t>GUE  U.S</t>
    </r>
    <r>
      <rPr>
        <sz val="8"/>
        <color rgb="FF1F1F1F"/>
        <rFont val="Calibri"/>
        <scheme val="minor"/>
      </rPr>
      <t>.</t>
    </r>
    <r>
      <rPr>
        <sz val="8"/>
        <color rgb="FF080808"/>
        <rFont val="Calibri"/>
        <scheme val="minor"/>
      </rPr>
      <t>I</t>
    </r>
    <r>
      <rPr>
        <sz val="8"/>
        <color rgb="FF1F1F1F"/>
        <rFont val="Calibri"/>
        <scheme val="minor"/>
      </rPr>
      <t xml:space="preserve">. </t>
    </r>
    <r>
      <rPr>
        <sz val="8"/>
        <color rgb="FF080808"/>
        <rFont val="Calibri"/>
        <scheme val="minor"/>
      </rPr>
      <t>-E.S.E</t>
    </r>
  </si>
  <si>
    <r>
      <t>C</t>
    </r>
    <r>
      <rPr>
        <sz val="8"/>
        <color rgb="FF0A0A0A"/>
        <rFont val="Calibri"/>
        <scheme val="minor"/>
      </rPr>
      <t>u</t>
    </r>
    <r>
      <rPr>
        <sz val="8"/>
        <color rgb="FF232323"/>
        <rFont val="Calibri"/>
        <scheme val="minor"/>
      </rPr>
      <t>mp</t>
    </r>
    <r>
      <rPr>
        <sz val="8"/>
        <color rgb="FF0A0A0A"/>
        <rFont val="Calibri"/>
        <scheme val="minor"/>
      </rPr>
      <t>l</t>
    </r>
    <r>
      <rPr>
        <sz val="8"/>
        <color rgb="FF232323"/>
        <rFont val="Calibri"/>
        <scheme val="minor"/>
      </rPr>
      <t xml:space="preserve">ir a </t>
    </r>
    <r>
      <rPr>
        <sz val="8"/>
        <color rgb="FF373737"/>
        <rFont val="Calibri"/>
        <scheme val="minor"/>
      </rPr>
      <t>ca</t>
    </r>
    <r>
      <rPr>
        <sz val="8"/>
        <color rgb="FF232323"/>
        <rFont val="Calibri"/>
        <scheme val="minor"/>
      </rPr>
      <t>b</t>
    </r>
    <r>
      <rPr>
        <sz val="8"/>
        <color rgb="FF373737"/>
        <rFont val="Calibri"/>
        <scheme val="minor"/>
      </rPr>
      <t>a</t>
    </r>
    <r>
      <rPr>
        <sz val="8"/>
        <color rgb="FF575757"/>
        <rFont val="Calibri"/>
        <scheme val="minor"/>
      </rPr>
      <t>l</t>
    </r>
    <r>
      <rPr>
        <sz val="8"/>
        <color rgb="FF232323"/>
        <rFont val="Calibri"/>
        <scheme val="minor"/>
      </rPr>
      <t>i</t>
    </r>
    <r>
      <rPr>
        <sz val="8"/>
        <color rgb="FF373737"/>
        <rFont val="Calibri"/>
        <scheme val="minor"/>
      </rPr>
      <t>d</t>
    </r>
    <r>
      <rPr>
        <sz val="8"/>
        <color rgb="FF232323"/>
        <rFont val="Calibri"/>
        <scheme val="minor"/>
      </rPr>
      <t>a</t>
    </r>
    <r>
      <rPr>
        <sz val="8"/>
        <color rgb="FF373737"/>
        <rFont val="Calibri"/>
        <scheme val="minor"/>
      </rPr>
      <t xml:space="preserve">d  </t>
    </r>
    <r>
      <rPr>
        <sz val="8"/>
        <color rgb="FF232323"/>
        <rFont val="Calibri"/>
        <scheme val="minor"/>
      </rPr>
      <t>co</t>
    </r>
    <r>
      <rPr>
        <sz val="8"/>
        <color rgb="FF0A0A0A"/>
        <rFont val="Calibri"/>
        <scheme val="minor"/>
      </rPr>
      <t xml:space="preserve">n </t>
    </r>
    <r>
      <rPr>
        <sz val="8"/>
        <color rgb="FF373737"/>
        <rFont val="Calibri"/>
        <scheme val="minor"/>
      </rPr>
      <t>e</t>
    </r>
    <r>
      <rPr>
        <sz val="8"/>
        <color rgb="FF0A0A0A"/>
        <rFont val="Calibri"/>
        <scheme val="minor"/>
      </rPr>
      <t xml:space="preserve">l </t>
    </r>
    <r>
      <rPr>
        <sz val="8"/>
        <color rgb="FF373737"/>
        <rFont val="Calibri"/>
        <scheme val="minor"/>
      </rPr>
      <t>o</t>
    </r>
    <r>
      <rPr>
        <sz val="8"/>
        <color rgb="FF232323"/>
        <rFont val="Calibri"/>
        <scheme val="minor"/>
      </rPr>
      <t>bj</t>
    </r>
    <r>
      <rPr>
        <sz val="8"/>
        <color rgb="FF373737"/>
        <rFont val="Calibri"/>
        <scheme val="minor"/>
      </rPr>
      <t xml:space="preserve">eto </t>
    </r>
    <r>
      <rPr>
        <sz val="8"/>
        <color rgb="FF232323"/>
        <rFont val="Calibri"/>
        <scheme val="minor"/>
      </rPr>
      <t>de</t>
    </r>
    <r>
      <rPr>
        <sz val="8"/>
        <color rgb="FF373737"/>
        <rFont val="Calibri"/>
        <scheme val="minor"/>
      </rPr>
      <t xml:space="preserve">l </t>
    </r>
    <r>
      <rPr>
        <sz val="8"/>
        <color rgb="FF232323"/>
        <rFont val="Calibri"/>
        <scheme val="minor"/>
      </rPr>
      <t>co</t>
    </r>
    <r>
      <rPr>
        <sz val="8"/>
        <color rgb="FF373737"/>
        <rFont val="Calibri"/>
        <scheme val="minor"/>
      </rPr>
      <t>n</t>
    </r>
    <r>
      <rPr>
        <sz val="8"/>
        <color rgb="FF232323"/>
        <rFont val="Calibri"/>
        <scheme val="minor"/>
      </rPr>
      <t>t</t>
    </r>
    <r>
      <rPr>
        <sz val="8"/>
        <color rgb="FF373737"/>
        <rFont val="Calibri"/>
        <scheme val="minor"/>
      </rPr>
      <t>r</t>
    </r>
    <r>
      <rPr>
        <sz val="8"/>
        <color rgb="FF232323"/>
        <rFont val="Calibri"/>
        <scheme val="minor"/>
      </rPr>
      <t>at</t>
    </r>
    <r>
      <rPr>
        <sz val="8"/>
        <color rgb="FF373737"/>
        <rFont val="Calibri"/>
        <scheme val="minor"/>
      </rPr>
      <t xml:space="preserve">o; en </t>
    </r>
    <r>
      <rPr>
        <sz val="8"/>
        <color rgb="FF232323"/>
        <rFont val="Calibri"/>
        <scheme val="minor"/>
      </rPr>
      <t>c</t>
    </r>
    <r>
      <rPr>
        <sz val="8"/>
        <color rgb="FF373737"/>
        <rFont val="Calibri"/>
        <scheme val="minor"/>
      </rPr>
      <t xml:space="preserve">ada  </t>
    </r>
    <r>
      <rPr>
        <sz val="8"/>
        <color rgb="FF232323"/>
        <rFont val="Calibri"/>
        <scheme val="minor"/>
      </rPr>
      <t xml:space="preserve">uno de </t>
    </r>
    <r>
      <rPr>
        <sz val="8"/>
        <color rgb="FF373737"/>
        <rFont val="Calibri"/>
        <scheme val="minor"/>
      </rPr>
      <t>s</t>
    </r>
    <r>
      <rPr>
        <sz val="8"/>
        <color rgb="FF232323"/>
        <rFont val="Calibri"/>
        <scheme val="minor"/>
      </rPr>
      <t>u</t>
    </r>
    <r>
      <rPr>
        <sz val="8"/>
        <color rgb="FF373737"/>
        <rFont val="Calibri"/>
        <scheme val="minor"/>
      </rPr>
      <t xml:space="preserve">s </t>
    </r>
    <r>
      <rPr>
        <sz val="8"/>
        <color rgb="FF232323"/>
        <rFont val="Calibri"/>
        <scheme val="minor"/>
      </rPr>
      <t>í</t>
    </r>
    <r>
      <rPr>
        <sz val="8"/>
        <color rgb="FF373737"/>
        <rFont val="Calibri"/>
        <scheme val="minor"/>
      </rPr>
      <t>t</t>
    </r>
    <r>
      <rPr>
        <sz val="8"/>
        <color rgb="FF232323"/>
        <rFont val="Calibri"/>
        <scheme val="minor"/>
      </rPr>
      <t>e</t>
    </r>
    <r>
      <rPr>
        <sz val="8"/>
        <color rgb="FF373737"/>
        <rFont val="Calibri"/>
        <scheme val="minor"/>
      </rPr>
      <t>rn</t>
    </r>
    <r>
      <rPr>
        <sz val="8"/>
        <color rgb="FF232323"/>
        <rFont val="Calibri"/>
        <scheme val="minor"/>
      </rPr>
      <t>s p</t>
    </r>
    <r>
      <rPr>
        <sz val="8"/>
        <color rgb="FF373737"/>
        <rFont val="Calibri"/>
        <scheme val="minor"/>
      </rPr>
      <t>a</t>
    </r>
    <r>
      <rPr>
        <sz val="8"/>
        <color rgb="FF232323"/>
        <rFont val="Calibri"/>
        <scheme val="minor"/>
      </rPr>
      <t>r</t>
    </r>
    <r>
      <rPr>
        <sz val="8"/>
        <color rgb="FF373737"/>
        <rFont val="Calibri"/>
        <scheme val="minor"/>
      </rPr>
      <t xml:space="preserve">a  </t>
    </r>
    <r>
      <rPr>
        <sz val="8"/>
        <color rgb="FF232323"/>
        <rFont val="Calibri"/>
        <scheme val="minor"/>
      </rPr>
      <t>P</t>
    </r>
    <r>
      <rPr>
        <sz val="8"/>
        <color rgb="FF373737"/>
        <rFont val="Calibri"/>
        <scheme val="minor"/>
      </rPr>
      <t>R</t>
    </r>
    <r>
      <rPr>
        <sz val="8"/>
        <color rgb="FF232323"/>
        <rFont val="Calibri"/>
        <scheme val="minor"/>
      </rPr>
      <t>E</t>
    </r>
    <r>
      <rPr>
        <sz val="8"/>
        <color rgb="FF373737"/>
        <rFont val="Calibri"/>
        <scheme val="minor"/>
      </rPr>
      <t>ST</t>
    </r>
    <r>
      <rPr>
        <sz val="8"/>
        <color rgb="FF232323"/>
        <rFont val="Calibri"/>
        <scheme val="minor"/>
      </rPr>
      <t xml:space="preserve">AR EL </t>
    </r>
    <r>
      <rPr>
        <sz val="8"/>
        <color rgb="FF373737"/>
        <rFont val="Calibri"/>
        <scheme val="minor"/>
      </rPr>
      <t>S</t>
    </r>
    <r>
      <rPr>
        <sz val="8"/>
        <color rgb="FF232323"/>
        <rFont val="Calibri"/>
        <scheme val="minor"/>
      </rPr>
      <t>ER</t>
    </r>
    <r>
      <rPr>
        <sz val="8"/>
        <color rgb="FF373737"/>
        <rFont val="Calibri"/>
        <scheme val="minor"/>
      </rPr>
      <t>V</t>
    </r>
    <r>
      <rPr>
        <sz val="8"/>
        <color rgb="FF0A0A0A"/>
        <rFont val="Calibri"/>
        <scheme val="minor"/>
      </rPr>
      <t>I</t>
    </r>
    <r>
      <rPr>
        <sz val="8"/>
        <color rgb="FF232323"/>
        <rFont val="Calibri"/>
        <scheme val="minor"/>
      </rPr>
      <t>C</t>
    </r>
    <r>
      <rPr>
        <sz val="8"/>
        <color rgb="FF0A0A0A"/>
        <rFont val="Calibri"/>
        <scheme val="minor"/>
      </rPr>
      <t>I</t>
    </r>
    <r>
      <rPr>
        <sz val="8"/>
        <color rgb="FF232323"/>
        <rFont val="Calibri"/>
        <scheme val="minor"/>
      </rPr>
      <t>O DE  MANTENIMIENTO PREVENTIVO Y CORRECTIVO INCLUIDOS REP</t>
    </r>
    <r>
      <rPr>
        <sz val="8"/>
        <color rgb="FF373737"/>
        <rFont val="Calibri"/>
        <scheme val="minor"/>
      </rPr>
      <t>U</t>
    </r>
    <r>
      <rPr>
        <sz val="8"/>
        <color rgb="FF232323"/>
        <rFont val="Calibri"/>
        <scheme val="minor"/>
      </rPr>
      <t>EST</t>
    </r>
    <r>
      <rPr>
        <sz val="8"/>
        <color rgb="FF0A0A0A"/>
        <rFont val="Calibri"/>
        <scheme val="minor"/>
      </rPr>
      <t>O</t>
    </r>
    <r>
      <rPr>
        <sz val="8"/>
        <color rgb="FF232323"/>
        <rFont val="Calibri"/>
        <scheme val="minor"/>
      </rPr>
      <t xml:space="preserve">S  PARA </t>
    </r>
    <r>
      <rPr>
        <sz val="8"/>
        <color rgb="FF0A0A0A"/>
        <rFont val="Calibri"/>
        <scheme val="minor"/>
      </rPr>
      <t>V</t>
    </r>
    <r>
      <rPr>
        <sz val="8"/>
        <color rgb="FF232323"/>
        <rFont val="Calibri"/>
        <scheme val="minor"/>
      </rPr>
      <t>EHÍCULOS ADSC</t>
    </r>
    <r>
      <rPr>
        <sz val="8"/>
        <color rgb="FF0A0A0A"/>
        <rFont val="Calibri"/>
        <scheme val="minor"/>
      </rPr>
      <t xml:space="preserve">RITOS     </t>
    </r>
    <r>
      <rPr>
        <sz val="8"/>
        <color rgb="FF232323"/>
        <rFont val="Calibri"/>
        <scheme val="minor"/>
      </rPr>
      <t>A  LA  UNIDAD  DE  SALUD   DE IBAGUÉ</t>
    </r>
    <r>
      <rPr>
        <sz val="8"/>
        <color rgb="FF373737"/>
        <rFont val="Calibri"/>
        <scheme val="minor"/>
      </rPr>
      <t xml:space="preserve">.   </t>
    </r>
    <r>
      <rPr>
        <sz val="8"/>
        <color rgb="FF232323"/>
        <rFont val="Calibri"/>
        <scheme val="minor"/>
      </rPr>
      <t>USI</t>
    </r>
    <r>
      <rPr>
        <sz val="8"/>
        <color rgb="FF373737"/>
        <rFont val="Calibri"/>
        <scheme val="minor"/>
      </rPr>
      <t>-</t>
    </r>
    <r>
      <rPr>
        <sz val="8"/>
        <color rgb="FF232323"/>
        <rFont val="Calibri"/>
        <scheme val="minor"/>
      </rPr>
      <t>ESE</t>
    </r>
    <r>
      <rPr>
        <sz val="8"/>
        <color rgb="FF373737"/>
        <rFont val="Calibri"/>
        <scheme val="minor"/>
      </rPr>
      <t xml:space="preserve">.,   </t>
    </r>
    <r>
      <rPr>
        <sz val="8"/>
        <color rgb="FF232323"/>
        <rFont val="Calibri"/>
        <scheme val="minor"/>
      </rPr>
      <t>d</t>
    </r>
    <r>
      <rPr>
        <sz val="8"/>
        <color rgb="FF373737"/>
        <rFont val="Calibri"/>
        <scheme val="minor"/>
      </rPr>
      <t>e  a</t>
    </r>
    <r>
      <rPr>
        <sz val="8"/>
        <color rgb="FF232323"/>
        <rFont val="Calibri"/>
        <scheme val="minor"/>
      </rPr>
      <t>cu</t>
    </r>
    <r>
      <rPr>
        <sz val="8"/>
        <color rgb="FF373737"/>
        <rFont val="Calibri"/>
        <scheme val="minor"/>
      </rPr>
      <t>e</t>
    </r>
    <r>
      <rPr>
        <sz val="8"/>
        <color rgb="FF232323"/>
        <rFont val="Calibri"/>
        <scheme val="minor"/>
      </rPr>
      <t>r</t>
    </r>
    <r>
      <rPr>
        <sz val="8"/>
        <color rgb="FF373737"/>
        <rFont val="Calibri"/>
        <scheme val="minor"/>
      </rPr>
      <t>do  co</t>
    </r>
    <r>
      <rPr>
        <sz val="8"/>
        <color rgb="FF232323"/>
        <rFont val="Calibri"/>
        <scheme val="minor"/>
      </rPr>
      <t xml:space="preserve">n   </t>
    </r>
    <r>
      <rPr>
        <sz val="8"/>
        <color rgb="FF575757"/>
        <rFont val="Calibri"/>
        <scheme val="minor"/>
      </rPr>
      <t>l</t>
    </r>
    <r>
      <rPr>
        <sz val="8"/>
        <color rgb="FF373737"/>
        <rFont val="Calibri"/>
        <scheme val="minor"/>
      </rPr>
      <t>as   es</t>
    </r>
    <r>
      <rPr>
        <sz val="8"/>
        <color rgb="FF232323"/>
        <rFont val="Calibri"/>
        <scheme val="minor"/>
      </rPr>
      <t>pe</t>
    </r>
    <r>
      <rPr>
        <sz val="8"/>
        <color rgb="FF0A0A0A"/>
        <rFont val="Calibri"/>
        <scheme val="minor"/>
      </rPr>
      <t>c</t>
    </r>
    <r>
      <rPr>
        <sz val="8"/>
        <color rgb="FF232323"/>
        <rFont val="Calibri"/>
        <scheme val="minor"/>
      </rPr>
      <t>ifi</t>
    </r>
    <r>
      <rPr>
        <sz val="8"/>
        <color rgb="FF373737"/>
        <rFont val="Calibri"/>
        <scheme val="minor"/>
      </rPr>
      <t>c</t>
    </r>
    <r>
      <rPr>
        <sz val="8"/>
        <color rgb="FF232323"/>
        <rFont val="Calibri"/>
        <scheme val="minor"/>
      </rPr>
      <t>ac</t>
    </r>
    <r>
      <rPr>
        <sz val="8"/>
        <color rgb="FF373737"/>
        <rFont val="Calibri"/>
        <scheme val="minor"/>
      </rPr>
      <t>i</t>
    </r>
    <r>
      <rPr>
        <sz val="8"/>
        <color rgb="FF232323"/>
        <rFont val="Calibri"/>
        <scheme val="minor"/>
      </rPr>
      <t>o</t>
    </r>
    <r>
      <rPr>
        <sz val="8"/>
        <color rgb="FF0A0A0A"/>
        <rFont val="Calibri"/>
        <scheme val="minor"/>
      </rPr>
      <t>n</t>
    </r>
    <r>
      <rPr>
        <sz val="8"/>
        <color rgb="FF373737"/>
        <rFont val="Calibri"/>
        <scheme val="minor"/>
      </rPr>
      <t xml:space="preserve">es  </t>
    </r>
    <r>
      <rPr>
        <sz val="8"/>
        <color rgb="FF232323"/>
        <rFont val="Calibri"/>
        <scheme val="minor"/>
      </rPr>
      <t>té</t>
    </r>
    <r>
      <rPr>
        <sz val="8"/>
        <color rgb="FF373737"/>
        <rFont val="Calibri"/>
        <scheme val="minor"/>
      </rPr>
      <t>c</t>
    </r>
    <r>
      <rPr>
        <sz val="8"/>
        <color rgb="FF0A0A0A"/>
        <rFont val="Calibri"/>
        <scheme val="minor"/>
      </rPr>
      <t>ni</t>
    </r>
    <r>
      <rPr>
        <sz val="8"/>
        <color rgb="FF232323"/>
        <rFont val="Calibri"/>
        <scheme val="minor"/>
      </rPr>
      <t>c</t>
    </r>
    <r>
      <rPr>
        <sz val="8"/>
        <color rgb="FF373737"/>
        <rFont val="Calibri"/>
        <scheme val="minor"/>
      </rPr>
      <t>as  de</t>
    </r>
    <r>
      <rPr>
        <sz val="8"/>
        <color rgb="FF232323"/>
        <rFont val="Calibri"/>
        <scheme val="minor"/>
      </rPr>
      <t>s</t>
    </r>
    <r>
      <rPr>
        <sz val="8"/>
        <color rgb="FF373737"/>
        <rFont val="Calibri"/>
        <scheme val="minor"/>
      </rPr>
      <t>c</t>
    </r>
    <r>
      <rPr>
        <sz val="8"/>
        <color rgb="FF232323"/>
        <rFont val="Calibri"/>
        <scheme val="minor"/>
      </rPr>
      <t>rit</t>
    </r>
    <r>
      <rPr>
        <sz val="8"/>
        <color rgb="FF373737"/>
        <rFont val="Calibri"/>
        <scheme val="minor"/>
      </rPr>
      <t>as   a  co</t>
    </r>
    <r>
      <rPr>
        <sz val="8"/>
        <color rgb="FF232323"/>
        <rFont val="Calibri"/>
        <scheme val="minor"/>
      </rPr>
      <t>ntinuac</t>
    </r>
    <r>
      <rPr>
        <sz val="8"/>
        <color rgb="FF0A0A0A"/>
        <rFont val="Calibri"/>
        <scheme val="minor"/>
      </rPr>
      <t>i</t>
    </r>
    <r>
      <rPr>
        <sz val="8"/>
        <color rgb="FF232323"/>
        <rFont val="Calibri"/>
        <scheme val="minor"/>
      </rPr>
      <t>ón,  y  su r</t>
    </r>
    <r>
      <rPr>
        <sz val="8"/>
        <color rgb="FF373737"/>
        <rFont val="Calibri"/>
        <scheme val="minor"/>
      </rPr>
      <t>e</t>
    </r>
    <r>
      <rPr>
        <sz val="8"/>
        <color rgb="FF232323"/>
        <rFont val="Calibri"/>
        <scheme val="minor"/>
      </rPr>
      <t>conocimient</t>
    </r>
    <r>
      <rPr>
        <sz val="8"/>
        <color rgb="FF373737"/>
        <rFont val="Calibri"/>
        <scheme val="minor"/>
      </rPr>
      <t xml:space="preserve">o </t>
    </r>
    <r>
      <rPr>
        <sz val="8"/>
        <color rgb="FF232323"/>
        <rFont val="Calibri"/>
        <scheme val="minor"/>
      </rPr>
      <t>d</t>
    </r>
    <r>
      <rPr>
        <sz val="8"/>
        <color rgb="FF373737"/>
        <rFont val="Calibri"/>
        <scheme val="minor"/>
      </rPr>
      <t xml:space="preserve">e  </t>
    </r>
    <r>
      <rPr>
        <sz val="8"/>
        <color rgb="FF0A0A0A"/>
        <rFont val="Calibri"/>
        <scheme val="minor"/>
      </rPr>
      <t>l</t>
    </r>
    <r>
      <rPr>
        <sz val="8"/>
        <color rgb="FF232323"/>
        <rFont val="Calibri"/>
        <scheme val="minor"/>
      </rPr>
      <t>o</t>
    </r>
    <r>
      <rPr>
        <sz val="8"/>
        <color rgb="FF373737"/>
        <rFont val="Calibri"/>
        <scheme val="minor"/>
      </rPr>
      <t>s  s</t>
    </r>
    <r>
      <rPr>
        <sz val="8"/>
        <color rgb="FF232323"/>
        <rFont val="Calibri"/>
        <scheme val="minor"/>
      </rPr>
      <t>e</t>
    </r>
    <r>
      <rPr>
        <sz val="8"/>
        <color rgb="FF373737"/>
        <rFont val="Calibri"/>
        <scheme val="minor"/>
      </rPr>
      <t>rvici</t>
    </r>
    <r>
      <rPr>
        <sz val="8"/>
        <color rgb="FF232323"/>
        <rFont val="Calibri"/>
        <scheme val="minor"/>
      </rPr>
      <t>o</t>
    </r>
    <r>
      <rPr>
        <sz val="8"/>
        <color rgb="FF373737"/>
        <rFont val="Calibri"/>
        <scheme val="minor"/>
      </rPr>
      <t>s pres</t>
    </r>
    <r>
      <rPr>
        <sz val="8"/>
        <color rgb="FF232323"/>
        <rFont val="Calibri"/>
        <scheme val="minor"/>
      </rPr>
      <t>t</t>
    </r>
    <r>
      <rPr>
        <sz val="8"/>
        <color rgb="FF373737"/>
        <rFont val="Calibri"/>
        <scheme val="minor"/>
      </rPr>
      <t xml:space="preserve">ados  </t>
    </r>
    <r>
      <rPr>
        <sz val="8"/>
        <color rgb="FF232323"/>
        <rFont val="Calibri"/>
        <scheme val="minor"/>
      </rPr>
      <t xml:space="preserve">se </t>
    </r>
    <r>
      <rPr>
        <sz val="8"/>
        <color rgb="FF373737"/>
        <rFont val="Calibri"/>
        <scheme val="minor"/>
      </rPr>
      <t>ha</t>
    </r>
    <r>
      <rPr>
        <sz val="8"/>
        <color rgb="FF232323"/>
        <rFont val="Calibri"/>
        <scheme val="minor"/>
      </rPr>
      <t>r</t>
    </r>
    <r>
      <rPr>
        <sz val="8"/>
        <color rgb="FF373737"/>
        <rFont val="Calibri"/>
        <scheme val="minor"/>
      </rPr>
      <t>á  a v</t>
    </r>
    <r>
      <rPr>
        <sz val="8"/>
        <color rgb="FF232323"/>
        <rFont val="Calibri"/>
        <scheme val="minor"/>
      </rPr>
      <t>a</t>
    </r>
    <r>
      <rPr>
        <sz val="8"/>
        <color rgb="FF373737"/>
        <rFont val="Calibri"/>
        <scheme val="minor"/>
      </rPr>
      <t>l</t>
    </r>
    <r>
      <rPr>
        <sz val="8"/>
        <color rgb="FF232323"/>
        <rFont val="Calibri"/>
        <scheme val="minor"/>
      </rPr>
      <t>o</t>
    </r>
    <r>
      <rPr>
        <sz val="8"/>
        <color rgb="FF0A0A0A"/>
        <rFont val="Calibri"/>
        <scheme val="minor"/>
      </rPr>
      <t xml:space="preserve">r  </t>
    </r>
    <r>
      <rPr>
        <sz val="8"/>
        <color rgb="FF232323"/>
        <rFont val="Calibri"/>
        <scheme val="minor"/>
      </rPr>
      <t>i</t>
    </r>
    <r>
      <rPr>
        <sz val="8"/>
        <color rgb="FF373737"/>
        <rFont val="Calibri"/>
        <scheme val="minor"/>
      </rPr>
      <t>n</t>
    </r>
    <r>
      <rPr>
        <sz val="8"/>
        <color rgb="FF232323"/>
        <rFont val="Calibri"/>
        <scheme val="minor"/>
      </rPr>
      <t>d</t>
    </r>
    <r>
      <rPr>
        <sz val="8"/>
        <color rgb="FF0A0A0A"/>
        <rFont val="Calibri"/>
        <scheme val="minor"/>
      </rPr>
      <t>i</t>
    </r>
    <r>
      <rPr>
        <sz val="8"/>
        <color rgb="FF232323"/>
        <rFont val="Calibri"/>
        <scheme val="minor"/>
      </rPr>
      <t>vidu</t>
    </r>
    <r>
      <rPr>
        <sz val="8"/>
        <color rgb="FF373737"/>
        <rFont val="Calibri"/>
        <scheme val="minor"/>
      </rPr>
      <t>a</t>
    </r>
    <r>
      <rPr>
        <sz val="8"/>
        <color rgb="FF0A0A0A"/>
        <rFont val="Calibri"/>
        <scheme val="minor"/>
      </rPr>
      <t xml:space="preserve">l </t>
    </r>
    <r>
      <rPr>
        <sz val="8"/>
        <color rgb="FF232323"/>
        <rFont val="Calibri"/>
        <scheme val="minor"/>
      </rPr>
      <t>d</t>
    </r>
    <r>
      <rPr>
        <sz val="8"/>
        <color rgb="FF373737"/>
        <rFont val="Calibri"/>
        <scheme val="minor"/>
      </rPr>
      <t xml:space="preserve">e </t>
    </r>
    <r>
      <rPr>
        <sz val="8"/>
        <color rgb="FF232323"/>
        <rFont val="Calibri"/>
        <scheme val="minor"/>
      </rPr>
      <t>r</t>
    </r>
    <r>
      <rPr>
        <sz val="8"/>
        <color rgb="FF373737"/>
        <rFont val="Calibri"/>
        <scheme val="minor"/>
      </rPr>
      <t>e</t>
    </r>
    <r>
      <rPr>
        <sz val="8"/>
        <color rgb="FF232323"/>
        <rFont val="Calibri"/>
        <scheme val="minor"/>
      </rPr>
      <t>pu</t>
    </r>
    <r>
      <rPr>
        <sz val="8"/>
        <color rgb="FF373737"/>
        <rFont val="Calibri"/>
        <scheme val="minor"/>
      </rPr>
      <t>e</t>
    </r>
    <r>
      <rPr>
        <sz val="8"/>
        <color rgb="FF232323"/>
        <rFont val="Calibri"/>
        <scheme val="minor"/>
      </rPr>
      <t>sto</t>
    </r>
    <r>
      <rPr>
        <sz val="8"/>
        <color rgb="FF373737"/>
        <rFont val="Calibri"/>
        <scheme val="minor"/>
      </rPr>
      <t xml:space="preserve">s </t>
    </r>
    <r>
      <rPr>
        <sz val="8"/>
        <color rgb="FF232323"/>
        <rFont val="Calibri"/>
        <scheme val="minor"/>
      </rPr>
      <t>inc</t>
    </r>
    <r>
      <rPr>
        <sz val="8"/>
        <color rgb="FF0A0A0A"/>
        <rFont val="Calibri"/>
        <scheme val="minor"/>
      </rPr>
      <t>l</t>
    </r>
    <r>
      <rPr>
        <sz val="8"/>
        <color rgb="FF232323"/>
        <rFont val="Calibri"/>
        <scheme val="minor"/>
      </rPr>
      <t>uido  el cos</t>
    </r>
    <r>
      <rPr>
        <sz val="8"/>
        <color rgb="FF373737"/>
        <rFont val="Calibri"/>
        <scheme val="minor"/>
      </rPr>
      <t>t</t>
    </r>
    <r>
      <rPr>
        <sz val="8"/>
        <color rgb="FF232323"/>
        <rFont val="Calibri"/>
        <scheme val="minor"/>
      </rPr>
      <t>o  de la mano de obra</t>
    </r>
  </si>
  <si>
    <r>
      <t>I</t>
    </r>
    <r>
      <rPr>
        <sz val="8"/>
        <color rgb="FF3A3A3A"/>
        <rFont val="Calibri"/>
        <scheme val="minor"/>
      </rPr>
      <t>N</t>
    </r>
    <r>
      <rPr>
        <sz val="8"/>
        <color rgb="FF282828"/>
        <rFont val="Calibri"/>
        <scheme val="minor"/>
      </rPr>
      <t>GEN</t>
    </r>
    <r>
      <rPr>
        <sz val="8"/>
        <color rgb="FF3A3A3A"/>
        <rFont val="Calibri"/>
        <scheme val="minor"/>
      </rPr>
      <t>I</t>
    </r>
    <r>
      <rPr>
        <sz val="8"/>
        <color rgb="FF282828"/>
        <rFont val="Calibri"/>
        <scheme val="minor"/>
      </rPr>
      <t>E</t>
    </r>
    <r>
      <rPr>
        <sz val="8"/>
        <color rgb="FF3A3A3A"/>
        <rFont val="Calibri"/>
        <scheme val="minor"/>
      </rPr>
      <t>RIA   M</t>
    </r>
    <r>
      <rPr>
        <sz val="8"/>
        <color rgb="FF282828"/>
        <rFont val="Calibri"/>
        <scheme val="minor"/>
      </rPr>
      <t>ED</t>
    </r>
    <r>
      <rPr>
        <sz val="8"/>
        <color rgb="FF181818"/>
        <rFont val="Calibri"/>
        <scheme val="minor"/>
      </rPr>
      <t>I</t>
    </r>
    <r>
      <rPr>
        <sz val="8"/>
        <color rgb="FF282828"/>
        <rFont val="Calibri"/>
        <scheme val="minor"/>
      </rPr>
      <t>C</t>
    </r>
    <r>
      <rPr>
        <sz val="8"/>
        <color rgb="FF3A3A3A"/>
        <rFont val="Calibri"/>
        <scheme val="minor"/>
      </rPr>
      <t xml:space="preserve">A   </t>
    </r>
    <r>
      <rPr>
        <sz val="8"/>
        <color rgb="FF282828"/>
        <rFont val="Calibri"/>
        <scheme val="minor"/>
      </rPr>
      <t>ESPEC</t>
    </r>
    <r>
      <rPr>
        <sz val="8"/>
        <color rgb="FF181818"/>
        <rFont val="Calibri"/>
        <scheme val="minor"/>
      </rPr>
      <t>I</t>
    </r>
    <r>
      <rPr>
        <sz val="8"/>
        <color rgb="FF282828"/>
        <rFont val="Calibri"/>
        <scheme val="minor"/>
      </rPr>
      <t>ALIZAD</t>
    </r>
    <r>
      <rPr>
        <sz val="8"/>
        <color rgb="FF3A3A3A"/>
        <rFont val="Calibri"/>
        <scheme val="minor"/>
      </rPr>
      <t xml:space="preserve">A   </t>
    </r>
    <r>
      <rPr>
        <sz val="8"/>
        <color rgb="FF282828"/>
        <rFont val="Calibri"/>
        <scheme val="minor"/>
      </rPr>
      <t>I</t>
    </r>
    <r>
      <rPr>
        <sz val="8"/>
        <color rgb="FF3A3A3A"/>
        <rFont val="Calibri"/>
        <scheme val="minor"/>
      </rPr>
      <t>M</t>
    </r>
    <r>
      <rPr>
        <sz val="8"/>
        <color rgb="FF282828"/>
        <rFont val="Calibri"/>
        <scheme val="minor"/>
      </rPr>
      <t>ES     S.</t>
    </r>
    <r>
      <rPr>
        <sz val="8"/>
        <color rgb="FF3A3A3A"/>
        <rFont val="Calibri"/>
        <scheme val="minor"/>
      </rPr>
      <t>A.S</t>
    </r>
    <r>
      <rPr>
        <sz val="8"/>
        <color rgb="FF282828"/>
        <rFont val="Calibri"/>
        <scheme val="minor"/>
      </rPr>
      <t xml:space="preserve">.    </t>
    </r>
    <r>
      <rPr>
        <sz val="8"/>
        <color rgb="FF3A3A3A"/>
        <rFont val="Calibri"/>
        <scheme val="minor"/>
      </rPr>
      <t>N</t>
    </r>
    <r>
      <rPr>
        <sz val="8"/>
        <color rgb="FF282828"/>
        <rFont val="Calibri"/>
        <scheme val="minor"/>
      </rPr>
      <t>I</t>
    </r>
    <r>
      <rPr>
        <sz val="8"/>
        <color rgb="FF181818"/>
        <rFont val="Calibri"/>
        <scheme val="minor"/>
      </rPr>
      <t>T:</t>
    </r>
    <r>
      <rPr>
        <sz val="8"/>
        <color rgb="FF3A3A3A"/>
        <rFont val="Calibri"/>
        <scheme val="minor"/>
      </rPr>
      <t>8</t>
    </r>
    <r>
      <rPr>
        <sz val="8"/>
        <color rgb="FF282828"/>
        <rFont val="Calibri"/>
        <scheme val="minor"/>
      </rPr>
      <t>30</t>
    </r>
    <r>
      <rPr>
        <sz val="8"/>
        <color rgb="FF3A3A3A"/>
        <rFont val="Calibri"/>
        <scheme val="minor"/>
      </rPr>
      <t>. 1</t>
    </r>
    <r>
      <rPr>
        <sz val="8"/>
        <color rgb="FF282828"/>
        <rFont val="Calibri"/>
        <scheme val="minor"/>
      </rPr>
      <t>09.048</t>
    </r>
    <r>
      <rPr>
        <sz val="8"/>
        <color rgb="FF070707"/>
        <rFont val="Calibri"/>
        <scheme val="minor"/>
      </rPr>
      <t>-</t>
    </r>
    <r>
      <rPr>
        <sz val="8"/>
        <color rgb="FF282828"/>
        <rFont val="Calibri"/>
        <scheme val="minor"/>
      </rPr>
      <t xml:space="preserve">4, </t>
    </r>
    <r>
      <rPr>
        <sz val="8"/>
        <color rgb="FF3A3A3A"/>
        <rFont val="Calibri"/>
        <scheme val="minor"/>
      </rPr>
      <t>r</t>
    </r>
    <r>
      <rPr>
        <sz val="8"/>
        <color rgb="FF282828"/>
        <rFont val="Calibri"/>
        <scheme val="minor"/>
      </rPr>
      <t>ep</t>
    </r>
    <r>
      <rPr>
        <sz val="8"/>
        <color rgb="FF3A3A3A"/>
        <rFont val="Calibri"/>
        <scheme val="minor"/>
      </rPr>
      <t>re</t>
    </r>
    <r>
      <rPr>
        <sz val="8"/>
        <color rgb="FF282828"/>
        <rFont val="Calibri"/>
        <scheme val="minor"/>
      </rPr>
      <t>sent</t>
    </r>
    <r>
      <rPr>
        <sz val="8"/>
        <color rgb="FF3A3A3A"/>
        <rFont val="Calibri"/>
        <scheme val="minor"/>
      </rPr>
      <t>a</t>
    </r>
    <r>
      <rPr>
        <sz val="8"/>
        <color rgb="FF282828"/>
        <rFont val="Calibri"/>
        <scheme val="minor"/>
      </rPr>
      <t xml:space="preserve">do </t>
    </r>
    <r>
      <rPr>
        <sz val="8"/>
        <color rgb="FF181818"/>
        <rFont val="Calibri"/>
        <scheme val="minor"/>
      </rPr>
      <t>l</t>
    </r>
    <r>
      <rPr>
        <sz val="8"/>
        <color rgb="FF3A3A3A"/>
        <rFont val="Calibri"/>
        <scheme val="minor"/>
      </rPr>
      <t>eg</t>
    </r>
    <r>
      <rPr>
        <sz val="8"/>
        <color rgb="FF282828"/>
        <rFont val="Calibri"/>
        <scheme val="minor"/>
      </rPr>
      <t>a</t>
    </r>
    <r>
      <rPr>
        <sz val="8"/>
        <color rgb="FF070707"/>
        <rFont val="Calibri"/>
        <scheme val="minor"/>
      </rPr>
      <t>l</t>
    </r>
    <r>
      <rPr>
        <sz val="8"/>
        <color rgb="FF282828"/>
        <rFont val="Calibri"/>
        <scheme val="minor"/>
      </rPr>
      <t>m</t>
    </r>
    <r>
      <rPr>
        <sz val="8"/>
        <color rgb="FF181818"/>
        <rFont val="Calibri"/>
        <scheme val="minor"/>
      </rPr>
      <t>e</t>
    </r>
    <r>
      <rPr>
        <sz val="8"/>
        <color rgb="FF3A3A3A"/>
        <rFont val="Calibri"/>
        <scheme val="minor"/>
      </rPr>
      <t>n</t>
    </r>
    <r>
      <rPr>
        <sz val="8"/>
        <color rgb="FF282828"/>
        <rFont val="Calibri"/>
        <scheme val="minor"/>
      </rPr>
      <t>t</t>
    </r>
    <r>
      <rPr>
        <sz val="8"/>
        <color rgb="FF3A3A3A"/>
        <rFont val="Calibri"/>
        <scheme val="minor"/>
      </rPr>
      <t xml:space="preserve">e </t>
    </r>
    <r>
      <rPr>
        <sz val="8"/>
        <color rgb="FF181818"/>
        <rFont val="Calibri"/>
        <scheme val="minor"/>
      </rPr>
      <t>p</t>
    </r>
    <r>
      <rPr>
        <sz val="8"/>
        <color rgb="FF3A3A3A"/>
        <rFont val="Calibri"/>
        <scheme val="minor"/>
      </rPr>
      <t>or BA</t>
    </r>
    <r>
      <rPr>
        <sz val="8"/>
        <color rgb="FF282828"/>
        <rFont val="Calibri"/>
        <scheme val="minor"/>
      </rPr>
      <t>R</t>
    </r>
    <r>
      <rPr>
        <sz val="8"/>
        <color rgb="FF3A3A3A"/>
        <rFont val="Calibri"/>
        <scheme val="minor"/>
      </rPr>
      <t>RA</t>
    </r>
    <r>
      <rPr>
        <sz val="8"/>
        <color rgb="FF282828"/>
        <rFont val="Calibri"/>
        <scheme val="minor"/>
      </rPr>
      <t>G</t>
    </r>
    <r>
      <rPr>
        <sz val="8"/>
        <color rgb="FF3A3A3A"/>
        <rFont val="Calibri"/>
        <scheme val="minor"/>
      </rPr>
      <t>A</t>
    </r>
    <r>
      <rPr>
        <sz val="8"/>
        <color rgb="FF282828"/>
        <rFont val="Calibri"/>
        <scheme val="minor"/>
      </rPr>
      <t>N CIFU</t>
    </r>
    <r>
      <rPr>
        <sz val="8"/>
        <color rgb="FF3A3A3A"/>
        <rFont val="Calibri"/>
        <scheme val="minor"/>
      </rPr>
      <t>EN</t>
    </r>
    <r>
      <rPr>
        <sz val="8"/>
        <color rgb="FF282828"/>
        <rFont val="Calibri"/>
        <scheme val="minor"/>
      </rPr>
      <t xml:space="preserve">TES EUCLIDES </t>
    </r>
    <r>
      <rPr>
        <sz val="8"/>
        <color rgb="FF181818"/>
        <rFont val="Calibri"/>
        <scheme val="minor"/>
      </rPr>
      <t>c</t>
    </r>
    <r>
      <rPr>
        <sz val="8"/>
        <color rgb="FF282828"/>
        <rFont val="Calibri"/>
        <scheme val="minor"/>
      </rPr>
      <t>on  C.C.</t>
    </r>
    <r>
      <rPr>
        <sz val="8"/>
        <color rgb="FF3A3A3A"/>
        <rFont val="Calibri"/>
        <scheme val="minor"/>
      </rPr>
      <t>No</t>
    </r>
    <r>
      <rPr>
        <sz val="8"/>
        <color rgb="FF181818"/>
        <rFont val="Calibri"/>
        <scheme val="minor"/>
      </rPr>
      <t>.</t>
    </r>
    <r>
      <rPr>
        <sz val="8"/>
        <color rgb="FF282828"/>
        <rFont val="Calibri"/>
        <scheme val="minor"/>
      </rPr>
      <t>7</t>
    </r>
    <r>
      <rPr>
        <sz val="8"/>
        <color rgb="FF3A3A3A"/>
        <rFont val="Calibri"/>
        <scheme val="minor"/>
      </rPr>
      <t>9.</t>
    </r>
    <r>
      <rPr>
        <sz val="8"/>
        <color rgb="FF282828"/>
        <rFont val="Calibri"/>
        <scheme val="minor"/>
      </rPr>
      <t>85</t>
    </r>
    <r>
      <rPr>
        <sz val="8"/>
        <color rgb="FF3A3A3A"/>
        <rFont val="Calibri"/>
        <scheme val="minor"/>
      </rPr>
      <t>1</t>
    </r>
    <r>
      <rPr>
        <sz val="8"/>
        <color rgb="FF070707"/>
        <rFont val="Calibri"/>
        <scheme val="minor"/>
      </rPr>
      <t>.</t>
    </r>
    <r>
      <rPr>
        <sz val="8"/>
        <color rgb="FF282828"/>
        <rFont val="Calibri"/>
        <scheme val="minor"/>
      </rPr>
      <t>206 d</t>
    </r>
    <r>
      <rPr>
        <sz val="8"/>
        <color rgb="FF3A3A3A"/>
        <rFont val="Calibri"/>
        <scheme val="minor"/>
      </rPr>
      <t xml:space="preserve">e </t>
    </r>
    <r>
      <rPr>
        <sz val="8"/>
        <color rgb="FF282828"/>
        <rFont val="Calibri"/>
        <scheme val="minor"/>
      </rPr>
      <t>Bogotá  D.C</t>
    </r>
  </si>
  <si>
    <r>
      <t>C</t>
    </r>
    <r>
      <rPr>
        <sz val="8"/>
        <color rgb="FF181818"/>
        <rFont val="Calibri"/>
        <scheme val="minor"/>
      </rPr>
      <t>O</t>
    </r>
    <r>
      <rPr>
        <sz val="8"/>
        <color rgb="FF282828"/>
        <rFont val="Calibri"/>
        <scheme val="minor"/>
      </rPr>
      <t>N</t>
    </r>
    <r>
      <rPr>
        <sz val="8"/>
        <color rgb="FF181818"/>
        <rFont val="Calibri"/>
        <scheme val="minor"/>
      </rPr>
      <t>T</t>
    </r>
    <r>
      <rPr>
        <sz val="8"/>
        <color rgb="FF282828"/>
        <rFont val="Calibri"/>
        <scheme val="minor"/>
      </rPr>
      <t xml:space="preserve">RATAR  EL  </t>
    </r>
    <r>
      <rPr>
        <sz val="8"/>
        <color rgb="FF181818"/>
        <rFont val="Calibri"/>
        <scheme val="minor"/>
      </rPr>
      <t>M</t>
    </r>
    <r>
      <rPr>
        <sz val="8"/>
        <color rgb="FF282828"/>
        <rFont val="Calibri"/>
        <scheme val="minor"/>
      </rPr>
      <t>AN</t>
    </r>
    <r>
      <rPr>
        <sz val="8"/>
        <color rgb="FF181818"/>
        <rFont val="Calibri"/>
        <scheme val="minor"/>
      </rPr>
      <t>T</t>
    </r>
    <r>
      <rPr>
        <sz val="8"/>
        <color rgb="FF282828"/>
        <rFont val="Calibri"/>
        <scheme val="minor"/>
      </rPr>
      <t>E</t>
    </r>
    <r>
      <rPr>
        <sz val="8"/>
        <color rgb="FF181818"/>
        <rFont val="Calibri"/>
        <scheme val="minor"/>
      </rPr>
      <t>NIM</t>
    </r>
    <r>
      <rPr>
        <sz val="8"/>
        <color rgb="FF282828"/>
        <rFont val="Calibri"/>
        <scheme val="minor"/>
      </rPr>
      <t>IE</t>
    </r>
    <r>
      <rPr>
        <sz val="8"/>
        <color rgb="FF181818"/>
        <rFont val="Calibri"/>
        <scheme val="minor"/>
      </rPr>
      <t>N</t>
    </r>
    <r>
      <rPr>
        <sz val="8"/>
        <color rgb="FF282828"/>
        <rFont val="Calibri"/>
        <scheme val="minor"/>
      </rPr>
      <t>T</t>
    </r>
    <r>
      <rPr>
        <sz val="8"/>
        <color rgb="FF181818"/>
        <rFont val="Calibri"/>
        <scheme val="minor"/>
      </rPr>
      <t xml:space="preserve">O </t>
    </r>
    <r>
      <rPr>
        <sz val="8"/>
        <color rgb="FF282828"/>
        <rFont val="Calibri"/>
        <scheme val="minor"/>
      </rPr>
      <t>P</t>
    </r>
    <r>
      <rPr>
        <sz val="8"/>
        <color rgb="FF181818"/>
        <rFont val="Calibri"/>
        <scheme val="minor"/>
      </rPr>
      <t>R</t>
    </r>
    <r>
      <rPr>
        <sz val="8"/>
        <color rgb="FF282828"/>
        <rFont val="Calibri"/>
        <scheme val="minor"/>
      </rPr>
      <t>EVENTIV</t>
    </r>
    <r>
      <rPr>
        <sz val="8"/>
        <color rgb="FF181818"/>
        <rFont val="Calibri"/>
        <scheme val="minor"/>
      </rPr>
      <t xml:space="preserve">O </t>
    </r>
    <r>
      <rPr>
        <sz val="8"/>
        <color rgb="FF282828"/>
        <rFont val="Calibri"/>
        <scheme val="minor"/>
      </rPr>
      <t xml:space="preserve">Y </t>
    </r>
    <r>
      <rPr>
        <sz val="8"/>
        <color rgb="FF181818"/>
        <rFont val="Calibri"/>
        <scheme val="minor"/>
      </rPr>
      <t>CO</t>
    </r>
    <r>
      <rPr>
        <sz val="8"/>
        <color rgb="FF282828"/>
        <rFont val="Calibri"/>
        <scheme val="minor"/>
      </rPr>
      <t>R</t>
    </r>
    <r>
      <rPr>
        <sz val="8"/>
        <color rgb="FF181818"/>
        <rFont val="Calibri"/>
        <scheme val="minor"/>
      </rPr>
      <t>RE</t>
    </r>
    <r>
      <rPr>
        <sz val="8"/>
        <color rgb="FF282828"/>
        <rFont val="Calibri"/>
        <scheme val="minor"/>
      </rPr>
      <t>CTI</t>
    </r>
    <r>
      <rPr>
        <sz val="8"/>
        <color rgb="FF181818"/>
        <rFont val="Calibri"/>
        <scheme val="minor"/>
      </rPr>
      <t xml:space="preserve">VO DE </t>
    </r>
    <r>
      <rPr>
        <sz val="8"/>
        <color rgb="FF282828"/>
        <rFont val="Calibri"/>
        <scheme val="minor"/>
      </rPr>
      <t>LA RE</t>
    </r>
    <r>
      <rPr>
        <sz val="8"/>
        <color rgb="FF181818"/>
        <rFont val="Calibri"/>
        <scheme val="minor"/>
      </rPr>
      <t>D</t>
    </r>
    <r>
      <rPr>
        <sz val="8"/>
        <color rgb="FF282828"/>
        <rFont val="Calibri"/>
        <scheme val="minor"/>
      </rPr>
      <t>E</t>
    </r>
    <r>
      <rPr>
        <sz val="8"/>
        <color rgb="FF181818"/>
        <rFont val="Calibri"/>
        <scheme val="minor"/>
      </rPr>
      <t>S D</t>
    </r>
    <r>
      <rPr>
        <sz val="8"/>
        <color rgb="FF282828"/>
        <rFont val="Calibri"/>
        <scheme val="minor"/>
      </rPr>
      <t xml:space="preserve">E </t>
    </r>
    <r>
      <rPr>
        <sz val="8"/>
        <color rgb="FF181818"/>
        <rFont val="Calibri"/>
        <scheme val="minor"/>
      </rPr>
      <t>O</t>
    </r>
    <r>
      <rPr>
        <sz val="8"/>
        <color rgb="FF282828"/>
        <rFont val="Calibri"/>
        <scheme val="minor"/>
      </rPr>
      <t>XIGEN</t>
    </r>
    <r>
      <rPr>
        <sz val="8"/>
        <color rgb="FF181818"/>
        <rFont val="Calibri"/>
        <scheme val="minor"/>
      </rPr>
      <t xml:space="preserve">O </t>
    </r>
    <r>
      <rPr>
        <sz val="8"/>
        <color rgb="FF282828"/>
        <rFont val="Calibri"/>
        <scheme val="minor"/>
      </rPr>
      <t>Y AIRE ME</t>
    </r>
    <r>
      <rPr>
        <sz val="8"/>
        <color rgb="FF181818"/>
        <rFont val="Calibri"/>
        <scheme val="minor"/>
      </rPr>
      <t>D</t>
    </r>
    <r>
      <rPr>
        <sz val="8"/>
        <color rgb="FF282828"/>
        <rFont val="Calibri"/>
        <scheme val="minor"/>
      </rPr>
      <t>I</t>
    </r>
    <r>
      <rPr>
        <sz val="8"/>
        <color rgb="FF181818"/>
        <rFont val="Calibri"/>
        <scheme val="minor"/>
      </rPr>
      <t>C</t>
    </r>
    <r>
      <rPr>
        <sz val="8"/>
        <color rgb="FF282828"/>
        <rFont val="Calibri"/>
        <scheme val="minor"/>
      </rPr>
      <t xml:space="preserve">INAL </t>
    </r>
    <r>
      <rPr>
        <sz val="8"/>
        <color rgb="FF181818"/>
        <rFont val="Calibri"/>
        <scheme val="minor"/>
      </rPr>
      <t>D</t>
    </r>
    <r>
      <rPr>
        <sz val="8"/>
        <color rgb="FF282828"/>
        <rFont val="Calibri"/>
        <scheme val="minor"/>
      </rPr>
      <t xml:space="preserve">E </t>
    </r>
    <r>
      <rPr>
        <sz val="8"/>
        <color rgb="FF181818"/>
        <rFont val="Calibri"/>
        <scheme val="minor"/>
      </rPr>
      <t>L</t>
    </r>
    <r>
      <rPr>
        <sz val="8"/>
        <color rgb="FF282828"/>
        <rFont val="Calibri"/>
        <scheme val="minor"/>
      </rPr>
      <t>A</t>
    </r>
    <r>
      <rPr>
        <sz val="8"/>
        <color rgb="FF181818"/>
        <rFont val="Calibri"/>
        <scheme val="minor"/>
      </rPr>
      <t xml:space="preserve">S  </t>
    </r>
    <r>
      <rPr>
        <sz val="8"/>
        <color rgb="FF282828"/>
        <rFont val="Calibri"/>
        <scheme val="minor"/>
      </rPr>
      <t>CUATR</t>
    </r>
    <r>
      <rPr>
        <sz val="8"/>
        <color rgb="FF181818"/>
        <rFont val="Calibri"/>
        <scheme val="minor"/>
      </rPr>
      <t xml:space="preserve">O  </t>
    </r>
    <r>
      <rPr>
        <sz val="8"/>
        <color rgb="FF282828"/>
        <rFont val="Calibri"/>
        <scheme val="minor"/>
      </rPr>
      <t>(</t>
    </r>
    <r>
      <rPr>
        <sz val="8"/>
        <color rgb="FF181818"/>
        <rFont val="Calibri"/>
        <scheme val="minor"/>
      </rPr>
      <t>4</t>
    </r>
    <r>
      <rPr>
        <sz val="8"/>
        <color rgb="FF282828"/>
        <rFont val="Calibri"/>
        <scheme val="minor"/>
      </rPr>
      <t>) UN</t>
    </r>
    <r>
      <rPr>
        <sz val="8"/>
        <color rgb="FF181818"/>
        <rFont val="Calibri"/>
        <scheme val="minor"/>
      </rPr>
      <t>ID</t>
    </r>
    <r>
      <rPr>
        <sz val="8"/>
        <color rgb="FF282828"/>
        <rFont val="Calibri"/>
        <scheme val="minor"/>
      </rPr>
      <t>A</t>
    </r>
    <r>
      <rPr>
        <sz val="8"/>
        <color rgb="FF181818"/>
        <rFont val="Calibri"/>
        <scheme val="minor"/>
      </rPr>
      <t>D</t>
    </r>
    <r>
      <rPr>
        <sz val="8"/>
        <color rgb="FF282828"/>
        <rFont val="Calibri"/>
        <scheme val="minor"/>
      </rPr>
      <t>E</t>
    </r>
    <r>
      <rPr>
        <sz val="8"/>
        <color rgb="FF181818"/>
        <rFont val="Calibri"/>
        <scheme val="minor"/>
      </rPr>
      <t>S  INT</t>
    </r>
    <r>
      <rPr>
        <sz val="8"/>
        <color rgb="FF282828"/>
        <rFont val="Calibri"/>
        <scheme val="minor"/>
      </rPr>
      <t>E</t>
    </r>
    <r>
      <rPr>
        <sz val="8"/>
        <color rgb="FF181818"/>
        <rFont val="Calibri"/>
        <scheme val="minor"/>
      </rPr>
      <t>R</t>
    </r>
    <r>
      <rPr>
        <sz val="8"/>
        <color rgb="FF282828"/>
        <rFont val="Calibri"/>
        <scheme val="minor"/>
      </rPr>
      <t>NIE</t>
    </r>
    <r>
      <rPr>
        <sz val="8"/>
        <color rgb="FF181818"/>
        <rFont val="Calibri"/>
        <scheme val="minor"/>
      </rPr>
      <t>D</t>
    </r>
    <r>
      <rPr>
        <sz val="8"/>
        <color rgb="FF282828"/>
        <rFont val="Calibri"/>
        <scheme val="minor"/>
      </rPr>
      <t>IA</t>
    </r>
    <r>
      <rPr>
        <sz val="8"/>
        <color rgb="FF181818"/>
        <rFont val="Calibri"/>
        <scheme val="minor"/>
      </rPr>
      <t>S  D</t>
    </r>
    <r>
      <rPr>
        <sz val="8"/>
        <color rgb="FF282828"/>
        <rFont val="Calibri"/>
        <scheme val="minor"/>
      </rPr>
      <t>E</t>
    </r>
    <r>
      <rPr>
        <sz val="8"/>
        <color rgb="FF181818"/>
        <rFont val="Calibri"/>
        <scheme val="minor"/>
      </rPr>
      <t>L  SU</t>
    </r>
    <r>
      <rPr>
        <sz val="8"/>
        <color rgb="FF070707"/>
        <rFont val="Calibri"/>
        <scheme val="minor"/>
      </rPr>
      <t>R</t>
    </r>
    <r>
      <rPr>
        <sz val="8"/>
        <color rgb="FF282828"/>
        <rFont val="Calibri"/>
        <scheme val="minor"/>
      </rPr>
      <t>,  J</t>
    </r>
    <r>
      <rPr>
        <sz val="8"/>
        <color rgb="FF181818"/>
        <rFont val="Calibri"/>
        <scheme val="minor"/>
      </rPr>
      <t>ORD</t>
    </r>
    <r>
      <rPr>
        <sz val="8"/>
        <color rgb="FF282828"/>
        <rFont val="Calibri"/>
        <scheme val="minor"/>
      </rPr>
      <t>AN  VI</t>
    </r>
    <r>
      <rPr>
        <sz val="8"/>
        <color rgb="FF181818"/>
        <rFont val="Calibri"/>
        <scheme val="minor"/>
      </rPr>
      <t xml:space="preserve">II </t>
    </r>
    <r>
      <rPr>
        <sz val="8"/>
        <color rgb="FF282828"/>
        <rFont val="Calibri"/>
        <scheme val="minor"/>
      </rPr>
      <t>E</t>
    </r>
    <r>
      <rPr>
        <sz val="8"/>
        <color rgb="FF181818"/>
        <rFont val="Calibri"/>
        <scheme val="minor"/>
      </rPr>
      <t>T</t>
    </r>
    <r>
      <rPr>
        <sz val="8"/>
        <color rgb="FF282828"/>
        <rFont val="Calibri"/>
        <scheme val="minor"/>
      </rPr>
      <t>A</t>
    </r>
    <r>
      <rPr>
        <sz val="8"/>
        <color rgb="FF181818"/>
        <rFont val="Calibri"/>
        <scheme val="minor"/>
      </rPr>
      <t>PA</t>
    </r>
    <r>
      <rPr>
        <sz val="8"/>
        <color rgb="FF3A3A3A"/>
        <rFont val="Calibri"/>
        <scheme val="minor"/>
      </rPr>
      <t xml:space="preserve">,   </t>
    </r>
    <r>
      <rPr>
        <sz val="8"/>
        <color rgb="FF181818"/>
        <rFont val="Calibri"/>
        <scheme val="minor"/>
      </rPr>
      <t>S</t>
    </r>
    <r>
      <rPr>
        <sz val="8"/>
        <color rgb="FF282828"/>
        <rFont val="Calibri"/>
        <scheme val="minor"/>
      </rPr>
      <t>A</t>
    </r>
    <r>
      <rPr>
        <sz val="8"/>
        <color rgb="FF181818"/>
        <rFont val="Calibri"/>
        <scheme val="minor"/>
      </rPr>
      <t xml:space="preserve">N </t>
    </r>
    <r>
      <rPr>
        <sz val="8"/>
        <color rgb="FF282828"/>
        <rFont val="Calibri"/>
        <scheme val="minor"/>
      </rPr>
      <t>FR</t>
    </r>
    <r>
      <rPr>
        <sz val="8"/>
        <color rgb="FF181818"/>
        <rFont val="Calibri"/>
        <scheme val="minor"/>
      </rPr>
      <t>AN</t>
    </r>
    <r>
      <rPr>
        <sz val="8"/>
        <color rgb="FF282828"/>
        <rFont val="Calibri"/>
        <scheme val="minor"/>
      </rPr>
      <t>CIS</t>
    </r>
    <r>
      <rPr>
        <sz val="8"/>
        <color rgb="FF181818"/>
        <rFont val="Calibri"/>
        <scheme val="minor"/>
      </rPr>
      <t xml:space="preserve">CO </t>
    </r>
    <r>
      <rPr>
        <sz val="8"/>
        <color rgb="FF282828"/>
        <rFont val="Calibri"/>
        <scheme val="minor"/>
      </rPr>
      <t xml:space="preserve">Y </t>
    </r>
    <r>
      <rPr>
        <sz val="8"/>
        <color rgb="FF181818"/>
        <rFont val="Calibri"/>
        <scheme val="minor"/>
      </rPr>
      <t>S</t>
    </r>
    <r>
      <rPr>
        <sz val="8"/>
        <color rgb="FF282828"/>
        <rFont val="Calibri"/>
        <scheme val="minor"/>
      </rPr>
      <t>A</t>
    </r>
    <r>
      <rPr>
        <sz val="8"/>
        <color rgb="FF181818"/>
        <rFont val="Calibri"/>
        <scheme val="minor"/>
      </rPr>
      <t>L</t>
    </r>
    <r>
      <rPr>
        <sz val="8"/>
        <color rgb="FF282828"/>
        <rFont val="Calibri"/>
        <scheme val="minor"/>
      </rPr>
      <t>A</t>
    </r>
    <r>
      <rPr>
        <sz val="8"/>
        <color rgb="FF181818"/>
        <rFont val="Calibri"/>
        <scheme val="minor"/>
      </rPr>
      <t>DO</t>
    </r>
    <r>
      <rPr>
        <sz val="8"/>
        <color rgb="FF3A3A3A"/>
        <rFont val="Calibri"/>
        <scheme val="minor"/>
      </rPr>
      <t xml:space="preserve">, </t>
    </r>
    <r>
      <rPr>
        <sz val="8"/>
        <color rgb="FF282828"/>
        <rFont val="Calibri"/>
        <scheme val="minor"/>
      </rPr>
      <t>AD</t>
    </r>
    <r>
      <rPr>
        <sz val="8"/>
        <color rgb="FF181818"/>
        <rFont val="Calibri"/>
        <scheme val="minor"/>
      </rPr>
      <t>SCRI</t>
    </r>
    <r>
      <rPr>
        <sz val="8"/>
        <color rgb="FF282828"/>
        <rFont val="Calibri"/>
        <scheme val="minor"/>
      </rPr>
      <t xml:space="preserve">TAS A </t>
    </r>
    <r>
      <rPr>
        <sz val="8"/>
        <color rgb="FF181818"/>
        <rFont val="Calibri"/>
        <scheme val="minor"/>
      </rPr>
      <t>L</t>
    </r>
    <r>
      <rPr>
        <sz val="8"/>
        <color rgb="FF282828"/>
        <rFont val="Calibri"/>
        <scheme val="minor"/>
      </rPr>
      <t xml:space="preserve">A </t>
    </r>
    <r>
      <rPr>
        <sz val="8"/>
        <color rgb="FF181818"/>
        <rFont val="Calibri"/>
        <scheme val="minor"/>
      </rPr>
      <t>UNID</t>
    </r>
    <r>
      <rPr>
        <sz val="8"/>
        <color rgb="FF282828"/>
        <rFont val="Calibri"/>
        <scheme val="minor"/>
      </rPr>
      <t xml:space="preserve">AD </t>
    </r>
    <r>
      <rPr>
        <sz val="8"/>
        <color rgb="FF181818"/>
        <rFont val="Calibri"/>
        <scheme val="minor"/>
      </rPr>
      <t>D</t>
    </r>
    <r>
      <rPr>
        <sz val="8"/>
        <color rgb="FF282828"/>
        <rFont val="Calibri"/>
        <scheme val="minor"/>
      </rPr>
      <t xml:space="preserve">E </t>
    </r>
    <r>
      <rPr>
        <sz val="8"/>
        <color rgb="FF070707"/>
        <rFont val="Calibri"/>
        <scheme val="minor"/>
      </rPr>
      <t>S</t>
    </r>
    <r>
      <rPr>
        <sz val="8"/>
        <color rgb="FF282828"/>
        <rFont val="Calibri"/>
        <scheme val="minor"/>
      </rPr>
      <t>ALU</t>
    </r>
    <r>
      <rPr>
        <sz val="8"/>
        <color rgb="FF181818"/>
        <rFont val="Calibri"/>
        <scheme val="minor"/>
      </rPr>
      <t>D  D</t>
    </r>
    <r>
      <rPr>
        <sz val="8"/>
        <color rgb="FF282828"/>
        <rFont val="Calibri"/>
        <scheme val="minor"/>
      </rPr>
      <t xml:space="preserve">E </t>
    </r>
    <r>
      <rPr>
        <sz val="8"/>
        <color rgb="FF181818"/>
        <rFont val="Calibri"/>
        <scheme val="minor"/>
      </rPr>
      <t>!B</t>
    </r>
    <r>
      <rPr>
        <sz val="8"/>
        <color rgb="FF282828"/>
        <rFont val="Calibri"/>
        <scheme val="minor"/>
      </rPr>
      <t>A</t>
    </r>
    <r>
      <rPr>
        <sz val="8"/>
        <color rgb="FF181818"/>
        <rFont val="Calibri"/>
        <scheme val="minor"/>
      </rPr>
      <t>G</t>
    </r>
    <r>
      <rPr>
        <sz val="8"/>
        <color rgb="FF282828"/>
        <rFont val="Calibri"/>
        <scheme val="minor"/>
      </rPr>
      <t>UE USI-E</t>
    </r>
    <r>
      <rPr>
        <sz val="8"/>
        <color rgb="FF181818"/>
        <rFont val="Calibri"/>
        <scheme val="minor"/>
      </rPr>
      <t>S</t>
    </r>
    <r>
      <rPr>
        <sz val="8"/>
        <color rgb="FF3A3A3A"/>
        <rFont val="Calibri"/>
        <scheme val="minor"/>
      </rPr>
      <t>E</t>
    </r>
  </si>
  <si>
    <r>
      <t>Cu</t>
    </r>
    <r>
      <rPr>
        <sz val="8"/>
        <color rgb="FF191919"/>
        <rFont val="Calibri"/>
        <scheme val="minor"/>
      </rPr>
      <t>mp</t>
    </r>
    <r>
      <rPr>
        <sz val="8"/>
        <color rgb="FF505050"/>
        <rFont val="Calibri"/>
        <scheme val="minor"/>
      </rPr>
      <t>l</t>
    </r>
    <r>
      <rPr>
        <sz val="8"/>
        <color rgb="FF030303"/>
        <rFont val="Calibri"/>
        <scheme val="minor"/>
      </rPr>
      <t xml:space="preserve">ir </t>
    </r>
    <r>
      <rPr>
        <sz val="8"/>
        <color rgb="FF3A3A3A"/>
        <rFont val="Calibri"/>
        <scheme val="minor"/>
      </rPr>
      <t>a c</t>
    </r>
    <r>
      <rPr>
        <sz val="8"/>
        <color rgb="FF191919"/>
        <rFont val="Calibri"/>
        <scheme val="minor"/>
      </rPr>
      <t>a</t>
    </r>
    <r>
      <rPr>
        <sz val="8"/>
        <color rgb="FF2A2A2A"/>
        <rFont val="Calibri"/>
        <scheme val="minor"/>
      </rPr>
      <t>ba</t>
    </r>
    <r>
      <rPr>
        <sz val="8"/>
        <color rgb="FF191919"/>
        <rFont val="Calibri"/>
        <scheme val="minor"/>
      </rPr>
      <t>l</t>
    </r>
    <r>
      <rPr>
        <sz val="8"/>
        <color rgb="FF3A3A3A"/>
        <rFont val="Calibri"/>
        <scheme val="minor"/>
      </rPr>
      <t>i</t>
    </r>
    <r>
      <rPr>
        <sz val="8"/>
        <color rgb="FF2A2A2A"/>
        <rFont val="Calibri"/>
        <scheme val="minor"/>
      </rPr>
      <t>d</t>
    </r>
    <r>
      <rPr>
        <sz val="8"/>
        <color rgb="FF191919"/>
        <rFont val="Calibri"/>
        <scheme val="minor"/>
      </rPr>
      <t>a</t>
    </r>
    <r>
      <rPr>
        <sz val="8"/>
        <color rgb="FF2A2A2A"/>
        <rFont val="Calibri"/>
        <scheme val="minor"/>
      </rPr>
      <t xml:space="preserve">d </t>
    </r>
    <r>
      <rPr>
        <sz val="8"/>
        <color rgb="FF191919"/>
        <rFont val="Calibri"/>
        <scheme val="minor"/>
      </rPr>
      <t>c</t>
    </r>
    <r>
      <rPr>
        <sz val="8"/>
        <color rgb="FF3A3A3A"/>
        <rFont val="Calibri"/>
        <scheme val="minor"/>
      </rPr>
      <t>o</t>
    </r>
    <r>
      <rPr>
        <sz val="8"/>
        <color rgb="FF030303"/>
        <rFont val="Calibri"/>
        <scheme val="minor"/>
      </rPr>
      <t xml:space="preserve">n  </t>
    </r>
    <r>
      <rPr>
        <sz val="8"/>
        <color rgb="FF2A2A2A"/>
        <rFont val="Calibri"/>
        <scheme val="minor"/>
      </rPr>
      <t>e</t>
    </r>
    <r>
      <rPr>
        <sz val="8"/>
        <color rgb="FF030303"/>
        <rFont val="Calibri"/>
        <scheme val="minor"/>
      </rPr>
      <t xml:space="preserve">l </t>
    </r>
    <r>
      <rPr>
        <sz val="8"/>
        <color rgb="FF191919"/>
        <rFont val="Calibri"/>
        <scheme val="minor"/>
      </rPr>
      <t>ob</t>
    </r>
    <r>
      <rPr>
        <sz val="8"/>
        <color rgb="FF2A2A2A"/>
        <rFont val="Calibri"/>
        <scheme val="minor"/>
      </rPr>
      <t>j</t>
    </r>
    <r>
      <rPr>
        <sz val="8"/>
        <color rgb="FF3A3A3A"/>
        <rFont val="Calibri"/>
        <scheme val="minor"/>
      </rPr>
      <t>et</t>
    </r>
    <r>
      <rPr>
        <sz val="8"/>
        <color rgb="FF2A2A2A"/>
        <rFont val="Calibri"/>
        <scheme val="minor"/>
      </rPr>
      <t>o de</t>
    </r>
    <r>
      <rPr>
        <sz val="8"/>
        <color rgb="FF030303"/>
        <rFont val="Calibri"/>
        <scheme val="minor"/>
      </rPr>
      <t xml:space="preserve">l </t>
    </r>
    <r>
      <rPr>
        <sz val="8"/>
        <color rgb="FF2A2A2A"/>
        <rFont val="Calibri"/>
        <scheme val="minor"/>
      </rPr>
      <t>c</t>
    </r>
    <r>
      <rPr>
        <sz val="8"/>
        <color rgb="FF191919"/>
        <rFont val="Calibri"/>
        <scheme val="minor"/>
      </rPr>
      <t>o</t>
    </r>
    <r>
      <rPr>
        <sz val="8"/>
        <color rgb="FF030303"/>
        <rFont val="Calibri"/>
        <scheme val="minor"/>
      </rPr>
      <t>n</t>
    </r>
    <r>
      <rPr>
        <sz val="8"/>
        <color rgb="FF191919"/>
        <rFont val="Calibri"/>
        <scheme val="minor"/>
      </rPr>
      <t>trat</t>
    </r>
    <r>
      <rPr>
        <sz val="8"/>
        <color rgb="FF2A2A2A"/>
        <rFont val="Calibri"/>
        <scheme val="minor"/>
      </rPr>
      <t>o</t>
    </r>
    <r>
      <rPr>
        <sz val="8"/>
        <color rgb="FF3A3A3A"/>
        <rFont val="Calibri"/>
        <scheme val="minor"/>
      </rPr>
      <t xml:space="preserve">;  </t>
    </r>
    <r>
      <rPr>
        <sz val="8"/>
        <color rgb="FF2A2A2A"/>
        <rFont val="Calibri"/>
        <scheme val="minor"/>
      </rPr>
      <t>e</t>
    </r>
    <r>
      <rPr>
        <sz val="8"/>
        <color rgb="FF030303"/>
        <rFont val="Calibri"/>
        <scheme val="minor"/>
      </rPr>
      <t xml:space="preserve">n </t>
    </r>
    <r>
      <rPr>
        <sz val="8"/>
        <color rgb="FF191919"/>
        <rFont val="Calibri"/>
        <scheme val="minor"/>
      </rPr>
      <t>ca</t>
    </r>
    <r>
      <rPr>
        <sz val="8"/>
        <color rgb="FF2A2A2A"/>
        <rFont val="Calibri"/>
        <scheme val="minor"/>
      </rPr>
      <t xml:space="preserve">da </t>
    </r>
    <r>
      <rPr>
        <sz val="8"/>
        <color rgb="FF191919"/>
        <rFont val="Calibri"/>
        <scheme val="minor"/>
      </rPr>
      <t>un</t>
    </r>
    <r>
      <rPr>
        <sz val="8"/>
        <color rgb="FF2A2A2A"/>
        <rFont val="Calibri"/>
        <scheme val="minor"/>
      </rPr>
      <t xml:space="preserve">o de </t>
    </r>
    <r>
      <rPr>
        <sz val="8"/>
        <color rgb="FF3A3A3A"/>
        <rFont val="Calibri"/>
        <scheme val="minor"/>
      </rPr>
      <t>s</t>
    </r>
    <r>
      <rPr>
        <sz val="8"/>
        <color rgb="FF030303"/>
        <rFont val="Calibri"/>
        <scheme val="minor"/>
      </rPr>
      <t>u</t>
    </r>
    <r>
      <rPr>
        <sz val="8"/>
        <color rgb="FF2A2A2A"/>
        <rFont val="Calibri"/>
        <scheme val="minor"/>
      </rPr>
      <t>s  í</t>
    </r>
    <r>
      <rPr>
        <sz val="8"/>
        <color rgb="FF3A3A3A"/>
        <rFont val="Calibri"/>
        <scheme val="minor"/>
      </rPr>
      <t>t</t>
    </r>
    <r>
      <rPr>
        <sz val="8"/>
        <color rgb="FF191919"/>
        <rFont val="Calibri"/>
        <scheme val="minor"/>
      </rPr>
      <t>e</t>
    </r>
    <r>
      <rPr>
        <sz val="8"/>
        <color rgb="FF2A2A2A"/>
        <rFont val="Calibri"/>
        <scheme val="minor"/>
      </rPr>
      <t xml:space="preserve">rns  </t>
    </r>
    <r>
      <rPr>
        <sz val="8"/>
        <color rgb="FF191919"/>
        <rFont val="Calibri"/>
        <scheme val="minor"/>
      </rPr>
      <t>p</t>
    </r>
    <r>
      <rPr>
        <sz val="8"/>
        <color rgb="FF2A2A2A"/>
        <rFont val="Calibri"/>
        <scheme val="minor"/>
      </rPr>
      <t>a</t>
    </r>
    <r>
      <rPr>
        <sz val="8"/>
        <color rgb="FF030303"/>
        <rFont val="Calibri"/>
        <scheme val="minor"/>
      </rPr>
      <t>r</t>
    </r>
    <r>
      <rPr>
        <sz val="8"/>
        <color rgb="FF191919"/>
        <rFont val="Calibri"/>
        <scheme val="minor"/>
      </rPr>
      <t>a CO</t>
    </r>
    <r>
      <rPr>
        <sz val="8"/>
        <color rgb="FF030303"/>
        <rFont val="Calibri"/>
        <scheme val="minor"/>
      </rPr>
      <t>N</t>
    </r>
    <r>
      <rPr>
        <sz val="8"/>
        <color rgb="FF191919"/>
        <rFont val="Calibri"/>
        <scheme val="minor"/>
      </rPr>
      <t>TRATAR EL  MANTENIMIENTO P</t>
    </r>
    <r>
      <rPr>
        <sz val="8"/>
        <color rgb="FF2A2A2A"/>
        <rFont val="Calibri"/>
        <scheme val="minor"/>
      </rPr>
      <t>REVE</t>
    </r>
    <r>
      <rPr>
        <sz val="8"/>
        <color rgb="FF191919"/>
        <rFont val="Calibri"/>
        <scheme val="minor"/>
      </rPr>
      <t>N</t>
    </r>
    <r>
      <rPr>
        <sz val="8"/>
        <color rgb="FF2A2A2A"/>
        <rFont val="Calibri"/>
        <scheme val="minor"/>
      </rPr>
      <t>T</t>
    </r>
    <r>
      <rPr>
        <sz val="8"/>
        <color rgb="FF191919"/>
        <rFont val="Calibri"/>
        <scheme val="minor"/>
      </rPr>
      <t>IVO Y CORRECT</t>
    </r>
    <r>
      <rPr>
        <sz val="8"/>
        <color rgb="FF030303"/>
        <rFont val="Calibri"/>
        <scheme val="minor"/>
      </rPr>
      <t>I</t>
    </r>
    <r>
      <rPr>
        <sz val="8"/>
        <color rgb="FF2A2A2A"/>
        <rFont val="Calibri"/>
        <scheme val="minor"/>
      </rPr>
      <t>V</t>
    </r>
    <r>
      <rPr>
        <sz val="8"/>
        <color rgb="FF191919"/>
        <rFont val="Calibri"/>
        <scheme val="minor"/>
      </rPr>
      <t>O D</t>
    </r>
    <r>
      <rPr>
        <sz val="8"/>
        <color rgb="FF2A2A2A"/>
        <rFont val="Calibri"/>
        <scheme val="minor"/>
      </rPr>
      <t xml:space="preserve">E </t>
    </r>
    <r>
      <rPr>
        <sz val="8"/>
        <color rgb="FF191919"/>
        <rFont val="Calibri"/>
        <scheme val="minor"/>
      </rPr>
      <t>L</t>
    </r>
    <r>
      <rPr>
        <sz val="8"/>
        <color rgb="FF2A2A2A"/>
        <rFont val="Calibri"/>
        <scheme val="minor"/>
      </rPr>
      <t xml:space="preserve">A </t>
    </r>
    <r>
      <rPr>
        <sz val="8"/>
        <color rgb="FF191919"/>
        <rFont val="Calibri"/>
        <scheme val="minor"/>
      </rPr>
      <t>R</t>
    </r>
    <r>
      <rPr>
        <sz val="8"/>
        <color rgb="FF2A2A2A"/>
        <rFont val="Calibri"/>
        <scheme val="minor"/>
      </rPr>
      <t>E</t>
    </r>
    <r>
      <rPr>
        <sz val="8"/>
        <color rgb="FF030303"/>
        <rFont val="Calibri"/>
        <scheme val="minor"/>
      </rPr>
      <t>D</t>
    </r>
    <r>
      <rPr>
        <sz val="8"/>
        <color rgb="FF2A2A2A"/>
        <rFont val="Calibri"/>
        <scheme val="minor"/>
      </rPr>
      <t>E</t>
    </r>
    <r>
      <rPr>
        <sz val="8"/>
        <color rgb="FF191919"/>
        <rFont val="Calibri"/>
        <scheme val="minor"/>
      </rPr>
      <t>S D</t>
    </r>
    <r>
      <rPr>
        <sz val="8"/>
        <color rgb="FF2A2A2A"/>
        <rFont val="Calibri"/>
        <scheme val="minor"/>
      </rPr>
      <t xml:space="preserve">E </t>
    </r>
    <r>
      <rPr>
        <sz val="8"/>
        <color rgb="FF191919"/>
        <rFont val="Calibri"/>
        <scheme val="minor"/>
      </rPr>
      <t>OXIGENO  Y AIRE, SEGUN ANEXOS,....</t>
    </r>
  </si>
  <si>
    <r>
      <t>CI</t>
    </r>
    <r>
      <rPr>
        <sz val="8"/>
        <color rgb="FF323232"/>
        <rFont val="Calibri"/>
        <scheme val="minor"/>
      </rPr>
      <t>E</t>
    </r>
    <r>
      <rPr>
        <sz val="8"/>
        <color rgb="FF424242"/>
        <rFont val="Calibri"/>
        <scheme val="minor"/>
      </rPr>
      <t xml:space="preserve">L </t>
    </r>
    <r>
      <rPr>
        <sz val="8"/>
        <color rgb="FF323232"/>
        <rFont val="Calibri"/>
        <scheme val="minor"/>
      </rPr>
      <t>I</t>
    </r>
    <r>
      <rPr>
        <sz val="8"/>
        <color rgb="FF1D1D1D"/>
        <rFont val="Calibri"/>
        <scheme val="minor"/>
      </rPr>
      <t>N</t>
    </r>
    <r>
      <rPr>
        <sz val="8"/>
        <color rgb="FF323232"/>
        <rFont val="Calibri"/>
        <scheme val="minor"/>
      </rPr>
      <t>GE</t>
    </r>
    <r>
      <rPr>
        <sz val="8"/>
        <color rgb="FF1D1D1D"/>
        <rFont val="Calibri"/>
        <scheme val="minor"/>
      </rPr>
      <t>N</t>
    </r>
    <r>
      <rPr>
        <sz val="8"/>
        <color rgb="FF080808"/>
        <rFont val="Calibri"/>
        <scheme val="minor"/>
      </rPr>
      <t>I</t>
    </r>
    <r>
      <rPr>
        <sz val="8"/>
        <color rgb="FF1D1D1D"/>
        <rFont val="Calibri"/>
        <scheme val="minor"/>
      </rPr>
      <t>E</t>
    </r>
    <r>
      <rPr>
        <sz val="8"/>
        <color rgb="FF323232"/>
        <rFont val="Calibri"/>
        <scheme val="minor"/>
      </rPr>
      <t>R</t>
    </r>
    <r>
      <rPr>
        <sz val="8"/>
        <color rgb="FF1D1D1D"/>
        <rFont val="Calibri"/>
        <scheme val="minor"/>
      </rPr>
      <t>I</t>
    </r>
    <r>
      <rPr>
        <sz val="8"/>
        <color rgb="FF323232"/>
        <rFont val="Calibri"/>
        <scheme val="minor"/>
      </rPr>
      <t xml:space="preserve">A </t>
    </r>
    <r>
      <rPr>
        <sz val="8"/>
        <color rgb="FF424242"/>
        <rFont val="Calibri"/>
        <scheme val="minor"/>
      </rPr>
      <t>S.</t>
    </r>
    <r>
      <rPr>
        <sz val="8"/>
        <color rgb="FF323232"/>
        <rFont val="Calibri"/>
        <scheme val="minor"/>
      </rPr>
      <t>AS</t>
    </r>
    <r>
      <rPr>
        <sz val="8"/>
        <color rgb="FF424242"/>
        <rFont val="Calibri"/>
        <scheme val="minor"/>
      </rPr>
      <t xml:space="preserve">.,  NIT </t>
    </r>
    <r>
      <rPr>
        <sz val="8"/>
        <color rgb="FF1D1D1D"/>
        <rFont val="Calibri"/>
        <scheme val="minor"/>
      </rPr>
      <t>N</t>
    </r>
    <r>
      <rPr>
        <sz val="8"/>
        <color rgb="FF323232"/>
        <rFont val="Calibri"/>
        <scheme val="minor"/>
      </rPr>
      <t>o</t>
    </r>
    <r>
      <rPr>
        <sz val="8"/>
        <color rgb="FF696969"/>
        <rFont val="Calibri"/>
        <scheme val="minor"/>
      </rPr>
      <t xml:space="preserve">. </t>
    </r>
    <r>
      <rPr>
        <sz val="8"/>
        <color rgb="FF323232"/>
        <rFont val="Calibri"/>
        <scheme val="minor"/>
      </rPr>
      <t>860</t>
    </r>
    <r>
      <rPr>
        <sz val="8"/>
        <color rgb="FF828282"/>
        <rFont val="Calibri"/>
        <scheme val="minor"/>
      </rPr>
      <t>.</t>
    </r>
    <r>
      <rPr>
        <sz val="8"/>
        <color rgb="FF323232"/>
        <rFont val="Calibri"/>
        <scheme val="minor"/>
      </rPr>
      <t>5</t>
    </r>
    <r>
      <rPr>
        <sz val="8"/>
        <color rgb="FF424242"/>
        <rFont val="Calibri"/>
        <scheme val="minor"/>
      </rPr>
      <t>2</t>
    </r>
    <r>
      <rPr>
        <sz val="8"/>
        <color rgb="FF080808"/>
        <rFont val="Calibri"/>
        <scheme val="minor"/>
      </rPr>
      <t>1</t>
    </r>
    <r>
      <rPr>
        <sz val="8"/>
        <color rgb="FF828282"/>
        <rFont val="Calibri"/>
        <scheme val="minor"/>
      </rPr>
      <t>.</t>
    </r>
    <r>
      <rPr>
        <sz val="8"/>
        <color rgb="FF525252"/>
        <rFont val="Calibri"/>
        <scheme val="minor"/>
      </rPr>
      <t>2</t>
    </r>
    <r>
      <rPr>
        <sz val="8"/>
        <color rgb="FF424242"/>
        <rFont val="Calibri"/>
        <scheme val="minor"/>
      </rPr>
      <t xml:space="preserve">36 </t>
    </r>
    <r>
      <rPr>
        <sz val="8"/>
        <color rgb="FF525252"/>
        <rFont val="Calibri"/>
        <scheme val="minor"/>
      </rPr>
      <t>- 7</t>
    </r>
    <r>
      <rPr>
        <sz val="8"/>
        <color rgb="FF828282"/>
        <rFont val="Calibri"/>
        <scheme val="minor"/>
      </rPr>
      <t>. PERSONA JURIDICA</t>
    </r>
    <r>
      <rPr>
        <sz val="8"/>
        <color rgb="FF1D1D1D"/>
        <rFont val="Calibri"/>
        <scheme val="minor"/>
      </rPr>
      <t xml:space="preserve"> </t>
    </r>
    <r>
      <rPr>
        <sz val="8"/>
        <color rgb="FF525252"/>
        <rFont val="Calibri"/>
        <scheme val="minor"/>
      </rPr>
      <t>J</t>
    </r>
    <r>
      <rPr>
        <sz val="8"/>
        <color rgb="FF323232"/>
        <rFont val="Calibri"/>
        <scheme val="minor"/>
      </rPr>
      <t>A</t>
    </r>
    <r>
      <rPr>
        <sz val="8"/>
        <color rgb="FF080808"/>
        <rFont val="Calibri"/>
        <scheme val="minor"/>
      </rPr>
      <t>I</t>
    </r>
    <r>
      <rPr>
        <sz val="8"/>
        <color rgb="FF1D1D1D"/>
        <rFont val="Calibri"/>
        <scheme val="minor"/>
      </rPr>
      <t>R</t>
    </r>
    <r>
      <rPr>
        <sz val="8"/>
        <color rgb="FF323232"/>
        <rFont val="Calibri"/>
        <scheme val="minor"/>
      </rPr>
      <t xml:space="preserve">O  </t>
    </r>
    <r>
      <rPr>
        <sz val="8"/>
        <color rgb="FF080808"/>
        <rFont val="Calibri"/>
        <scheme val="minor"/>
      </rPr>
      <t>D</t>
    </r>
    <r>
      <rPr>
        <sz val="8"/>
        <color rgb="FF323232"/>
        <rFont val="Calibri"/>
        <scheme val="minor"/>
      </rPr>
      <t>A</t>
    </r>
    <r>
      <rPr>
        <sz val="8"/>
        <color rgb="FF1D1D1D"/>
        <rFont val="Calibri"/>
        <scheme val="minor"/>
      </rPr>
      <t>N</t>
    </r>
    <r>
      <rPr>
        <sz val="8"/>
        <color rgb="FF080808"/>
        <rFont val="Calibri"/>
        <scheme val="minor"/>
      </rPr>
      <t>IL</t>
    </r>
    <r>
      <rPr>
        <sz val="8"/>
        <color rgb="FF323232"/>
        <rFont val="Calibri"/>
        <scheme val="minor"/>
      </rPr>
      <t>O  G</t>
    </r>
    <r>
      <rPr>
        <sz val="8"/>
        <color rgb="FF1D1D1D"/>
        <rFont val="Calibri"/>
        <scheme val="minor"/>
      </rPr>
      <t>UI</t>
    </r>
    <r>
      <rPr>
        <sz val="8"/>
        <color rgb="FF323232"/>
        <rFont val="Calibri"/>
        <scheme val="minor"/>
      </rPr>
      <t>O CAR</t>
    </r>
    <r>
      <rPr>
        <sz val="8"/>
        <color rgb="FF1D1D1D"/>
        <rFont val="Calibri"/>
        <scheme val="minor"/>
      </rPr>
      <t>D</t>
    </r>
    <r>
      <rPr>
        <sz val="8"/>
        <color rgb="FF323232"/>
        <rFont val="Calibri"/>
        <scheme val="minor"/>
      </rPr>
      <t>EN</t>
    </r>
    <r>
      <rPr>
        <sz val="8"/>
        <color rgb="FF424242"/>
        <rFont val="Calibri"/>
        <scheme val="minor"/>
      </rPr>
      <t>A</t>
    </r>
    <r>
      <rPr>
        <sz val="8"/>
        <color rgb="FF323232"/>
        <rFont val="Calibri"/>
        <scheme val="minor"/>
      </rPr>
      <t>S</t>
    </r>
    <r>
      <rPr>
        <sz val="8"/>
        <color rgb="FF525252"/>
        <rFont val="Calibri"/>
        <scheme val="minor"/>
      </rPr>
      <t>, C.C.</t>
    </r>
    <r>
      <rPr>
        <sz val="8"/>
        <color rgb="FF323232"/>
        <rFont val="Calibri"/>
        <scheme val="minor"/>
      </rPr>
      <t xml:space="preserve"> </t>
    </r>
    <r>
      <rPr>
        <sz val="8"/>
        <color rgb="FF1D1D1D"/>
        <rFont val="Calibri"/>
        <scheme val="minor"/>
      </rPr>
      <t>N</t>
    </r>
    <r>
      <rPr>
        <sz val="8"/>
        <color rgb="FF424242"/>
        <rFont val="Calibri"/>
        <scheme val="minor"/>
      </rPr>
      <t>o</t>
    </r>
    <r>
      <rPr>
        <sz val="8"/>
        <color rgb="FF9D9D9D"/>
        <rFont val="Calibri"/>
        <scheme val="minor"/>
      </rPr>
      <t xml:space="preserve">.  </t>
    </r>
    <r>
      <rPr>
        <sz val="8"/>
        <color rgb="FF080808"/>
        <rFont val="Calibri"/>
        <scheme val="minor"/>
      </rPr>
      <t>1</t>
    </r>
    <r>
      <rPr>
        <sz val="8"/>
        <color rgb="FF323232"/>
        <rFont val="Calibri"/>
        <scheme val="minor"/>
      </rPr>
      <t>9</t>
    </r>
    <r>
      <rPr>
        <sz val="8"/>
        <color rgb="FF828282"/>
        <rFont val="Calibri"/>
        <scheme val="minor"/>
      </rPr>
      <t>.</t>
    </r>
    <r>
      <rPr>
        <sz val="8"/>
        <color rgb="FF525252"/>
        <rFont val="Calibri"/>
        <scheme val="minor"/>
      </rPr>
      <t>3</t>
    </r>
    <r>
      <rPr>
        <sz val="8"/>
        <color rgb="FF323232"/>
        <rFont val="Calibri"/>
        <scheme val="minor"/>
      </rPr>
      <t>08</t>
    </r>
    <r>
      <rPr>
        <sz val="8"/>
        <color rgb="FF828282"/>
        <rFont val="Calibri"/>
        <scheme val="minor"/>
      </rPr>
      <t>.</t>
    </r>
    <r>
      <rPr>
        <sz val="8"/>
        <color rgb="FF424242"/>
        <rFont val="Calibri"/>
        <scheme val="minor"/>
      </rPr>
      <t>6</t>
    </r>
    <r>
      <rPr>
        <sz val="8"/>
        <color rgb="FF323232"/>
        <rFont val="Calibri"/>
        <scheme val="minor"/>
      </rPr>
      <t>6</t>
    </r>
    <r>
      <rPr>
        <sz val="8"/>
        <color rgb="FF424242"/>
        <rFont val="Calibri"/>
        <scheme val="minor"/>
      </rPr>
      <t>8 DE</t>
    </r>
    <r>
      <rPr>
        <sz val="8"/>
        <color rgb="FF323232"/>
        <rFont val="Calibri"/>
        <scheme val="minor"/>
      </rPr>
      <t xml:space="preserve"> </t>
    </r>
    <r>
      <rPr>
        <sz val="8"/>
        <color rgb="FF424242"/>
        <rFont val="Calibri"/>
        <scheme val="minor"/>
      </rPr>
      <t>BOGOTA</t>
    </r>
  </si>
  <si>
    <r>
      <t>EL SUMINISTRO DE LOS DIGITURNOS Y LOS COMPONENTES NECESARIOS PARA EL FORTALECIMIENTO DE LA ATENCION DE LOS SERVICIOS  PRESTADOS EN LAS AREAS  DE URGENCIAS</t>
    </r>
    <r>
      <rPr>
        <sz val="8"/>
        <color rgb="FF323232"/>
        <rFont val="Calibri"/>
        <scheme val="minor"/>
      </rPr>
      <t xml:space="preserve">.  </t>
    </r>
    <r>
      <rPr>
        <sz val="8"/>
        <color rgb="FF080808"/>
        <rFont val="Calibri"/>
        <scheme val="minor"/>
      </rPr>
      <t>CONSULTA  EXTERNA   Y LABORATORIO  CLINICO DE LAS UNIDADES INTERMEDIAS  SUR Y SAN FRANCISCO</t>
    </r>
    <r>
      <rPr>
        <sz val="8"/>
        <color rgb="FF1D1D1D"/>
        <rFont val="Calibri"/>
        <scheme val="minor"/>
      </rPr>
      <t xml:space="preserve">, </t>
    </r>
    <r>
      <rPr>
        <sz val="8"/>
        <color rgb="FF080808"/>
        <rFont val="Calibri"/>
        <scheme val="minor"/>
      </rPr>
      <t>DE LA UNIDAD DE SALUD DE /BAGUE U</t>
    </r>
    <r>
      <rPr>
        <sz val="8"/>
        <color rgb="FF424242"/>
        <rFont val="Calibri"/>
        <scheme val="minor"/>
      </rPr>
      <t>.</t>
    </r>
    <r>
      <rPr>
        <sz val="8"/>
        <color rgb="FF080808"/>
        <rFont val="Calibri"/>
        <scheme val="minor"/>
      </rPr>
      <t>S.I</t>
    </r>
    <r>
      <rPr>
        <sz val="8"/>
        <color rgb="FF323232"/>
        <rFont val="Calibri"/>
        <scheme val="minor"/>
      </rPr>
      <t xml:space="preserve">.  </t>
    </r>
    <r>
      <rPr>
        <sz val="8"/>
        <color rgb="FF080808"/>
        <rFont val="Calibri"/>
        <scheme val="minor"/>
      </rPr>
      <t>-E</t>
    </r>
    <r>
      <rPr>
        <sz val="8"/>
        <color rgb="FF323232"/>
        <rFont val="Calibri"/>
        <scheme val="minor"/>
      </rPr>
      <t>.</t>
    </r>
    <r>
      <rPr>
        <sz val="8"/>
        <color rgb="FF080808"/>
        <rFont val="Calibri"/>
        <scheme val="minor"/>
      </rPr>
      <t>S.E.</t>
    </r>
    <r>
      <rPr>
        <sz val="8"/>
        <color rgb="FF1D1D1D"/>
        <rFont val="Calibri"/>
        <scheme val="minor"/>
      </rPr>
      <t xml:space="preserve">,  </t>
    </r>
    <r>
      <rPr>
        <sz val="8"/>
        <color rgb="FF080808"/>
        <rFont val="Calibri"/>
        <scheme val="minor"/>
      </rPr>
      <t>EN MARCO DE EJECUCIÓN DEL CONVENIO DE DESEMPEÑO INSTITUCIONAL No</t>
    </r>
    <r>
      <rPr>
        <sz val="8"/>
        <color rgb="FF323232"/>
        <rFont val="Calibri"/>
        <scheme val="minor"/>
      </rPr>
      <t xml:space="preserve">. </t>
    </r>
    <r>
      <rPr>
        <sz val="8"/>
        <color rgb="FF080808"/>
        <rFont val="Calibri"/>
        <scheme val="minor"/>
      </rPr>
      <t xml:space="preserve">0242 DEL </t>
    </r>
    <r>
      <rPr>
        <sz val="8"/>
        <color rgb="FF1D1D1D"/>
        <rFont val="Calibri"/>
        <scheme val="minor"/>
      </rPr>
      <t>3</t>
    </r>
    <r>
      <rPr>
        <sz val="8"/>
        <color rgb="FF080808"/>
        <rFont val="Calibri"/>
        <scheme val="minor"/>
      </rPr>
      <t>1 DE MARZO 2020</t>
    </r>
    <r>
      <rPr>
        <sz val="8"/>
        <color rgb="FF323232"/>
        <rFont val="Calibri"/>
        <scheme val="minor"/>
      </rPr>
      <t>.</t>
    </r>
  </si>
  <si>
    <t>30 DIAS HABILES</t>
  </si>
  <si>
    <r>
      <t>De</t>
    </r>
    <r>
      <rPr>
        <sz val="8"/>
        <color rgb="FF1D1D1D"/>
        <rFont val="Calibri"/>
        <scheme val="minor"/>
      </rPr>
      <t>sde el  Softw</t>
    </r>
    <r>
      <rPr>
        <sz val="8"/>
        <color rgb="FF0D0D0D"/>
        <rFont val="Calibri"/>
        <scheme val="minor"/>
      </rPr>
      <t>ar</t>
    </r>
    <r>
      <rPr>
        <sz val="8"/>
        <color rgb="FF1D1D1D"/>
        <rFont val="Calibri"/>
        <scheme val="minor"/>
      </rPr>
      <t>e P</t>
    </r>
    <r>
      <rPr>
        <sz val="8"/>
        <color rgb="FF0D0D0D"/>
        <rFont val="Calibri"/>
        <scheme val="minor"/>
      </rPr>
      <t>rin</t>
    </r>
    <r>
      <rPr>
        <sz val="8"/>
        <color rgb="FF1D1D1D"/>
        <rFont val="Calibri"/>
        <scheme val="minor"/>
      </rPr>
      <t>c</t>
    </r>
    <r>
      <rPr>
        <sz val="8"/>
        <color rgb="FF0D0D0D"/>
        <rFont val="Calibri"/>
        <scheme val="minor"/>
      </rPr>
      <t>i</t>
    </r>
    <r>
      <rPr>
        <sz val="8"/>
        <color rgb="FF1D1D1D"/>
        <rFont val="Calibri"/>
        <scheme val="minor"/>
      </rPr>
      <t>p</t>
    </r>
    <r>
      <rPr>
        <sz val="8"/>
        <color rgb="FF0D0D0D"/>
        <rFont val="Calibri"/>
        <scheme val="minor"/>
      </rPr>
      <t>al d</t>
    </r>
    <r>
      <rPr>
        <sz val="8"/>
        <color rgb="FF1D1D1D"/>
        <rFont val="Calibri"/>
        <scheme val="minor"/>
      </rPr>
      <t xml:space="preserve">e </t>
    </r>
    <r>
      <rPr>
        <sz val="8"/>
        <color rgb="FF2E2E2E"/>
        <rFont val="Calibri"/>
        <scheme val="minor"/>
      </rPr>
      <t>S</t>
    </r>
    <r>
      <rPr>
        <sz val="8"/>
        <color rgb="FF0D0D0D"/>
        <rFont val="Calibri"/>
        <scheme val="minor"/>
      </rPr>
      <t>e</t>
    </r>
    <r>
      <rPr>
        <sz val="8"/>
        <color rgb="FF1D1D1D"/>
        <rFont val="Calibri"/>
        <scheme val="minor"/>
      </rPr>
      <t>rv</t>
    </r>
    <r>
      <rPr>
        <sz val="8"/>
        <color rgb="FF0D0D0D"/>
        <rFont val="Calibri"/>
        <scheme val="minor"/>
      </rPr>
      <t>i</t>
    </r>
    <r>
      <rPr>
        <sz val="8"/>
        <color rgb="FF3D3D3D"/>
        <rFont val="Calibri"/>
        <scheme val="minor"/>
      </rPr>
      <t>d</t>
    </r>
    <r>
      <rPr>
        <sz val="8"/>
        <color rgb="FF1D1D1D"/>
        <rFont val="Calibri"/>
        <scheme val="minor"/>
      </rPr>
      <t>o</t>
    </r>
    <r>
      <rPr>
        <sz val="8"/>
        <color rgb="FF3D3D3D"/>
        <rFont val="Calibri"/>
        <scheme val="minor"/>
      </rPr>
      <t xml:space="preserve">r </t>
    </r>
    <r>
      <rPr>
        <sz val="8"/>
        <color rgb="FF2E2E2E"/>
        <rFont val="Calibri"/>
        <scheme val="minor"/>
      </rPr>
      <t>s</t>
    </r>
    <r>
      <rPr>
        <sz val="8"/>
        <color rgb="FF0D0D0D"/>
        <rFont val="Calibri"/>
        <scheme val="minor"/>
      </rPr>
      <t>e d</t>
    </r>
    <r>
      <rPr>
        <sz val="8"/>
        <color rgb="FF2E2E2E"/>
        <rFont val="Calibri"/>
        <scheme val="minor"/>
      </rPr>
      <t>e</t>
    </r>
    <r>
      <rPr>
        <sz val="8"/>
        <color rgb="FF0D0D0D"/>
        <rFont val="Calibri"/>
        <scheme val="minor"/>
      </rPr>
      <t>be me</t>
    </r>
    <r>
      <rPr>
        <sz val="8"/>
        <color rgb="FF1D1D1D"/>
        <rFont val="Calibri"/>
        <scheme val="minor"/>
      </rPr>
      <t>di</t>
    </r>
    <r>
      <rPr>
        <sz val="8"/>
        <color rgb="FF0D0D0D"/>
        <rFont val="Calibri"/>
        <scheme val="minor"/>
      </rPr>
      <t>r l</t>
    </r>
    <r>
      <rPr>
        <sz val="8"/>
        <color rgb="FF2E2E2E"/>
        <rFont val="Calibri"/>
        <scheme val="minor"/>
      </rPr>
      <t>o</t>
    </r>
    <r>
      <rPr>
        <sz val="8"/>
        <color rgb="FF1D1D1D"/>
        <rFont val="Calibri"/>
        <scheme val="minor"/>
      </rPr>
      <t>s s</t>
    </r>
    <r>
      <rPr>
        <sz val="8"/>
        <color rgb="FF2E2E2E"/>
        <rFont val="Calibri"/>
        <scheme val="minor"/>
      </rPr>
      <t>i</t>
    </r>
    <r>
      <rPr>
        <sz val="8"/>
        <color rgb="FF1D1D1D"/>
        <rFont val="Calibri"/>
        <scheme val="minor"/>
      </rPr>
      <t>gu</t>
    </r>
    <r>
      <rPr>
        <sz val="8"/>
        <color rgb="FF2E2E2E"/>
        <rFont val="Calibri"/>
        <scheme val="minor"/>
      </rPr>
      <t>ien</t>
    </r>
    <r>
      <rPr>
        <sz val="8"/>
        <color rgb="FF0D0D0D"/>
        <rFont val="Calibri"/>
        <scheme val="minor"/>
      </rPr>
      <t>t</t>
    </r>
    <r>
      <rPr>
        <sz val="8"/>
        <color rgb="FF1D1D1D"/>
        <rFont val="Calibri"/>
        <scheme val="minor"/>
      </rPr>
      <t>es fa</t>
    </r>
    <r>
      <rPr>
        <sz val="8"/>
        <color rgb="FF2E2E2E"/>
        <rFont val="Calibri"/>
        <scheme val="minor"/>
      </rPr>
      <t>ct</t>
    </r>
    <r>
      <rPr>
        <sz val="8"/>
        <color rgb="FF1D1D1D"/>
        <rFont val="Calibri"/>
        <scheme val="minor"/>
      </rPr>
      <t>o</t>
    </r>
    <r>
      <rPr>
        <sz val="8"/>
        <color rgb="FF0D0D0D"/>
        <rFont val="Calibri"/>
        <scheme val="minor"/>
      </rPr>
      <t>r</t>
    </r>
    <r>
      <rPr>
        <sz val="8"/>
        <color rgb="FF1D1D1D"/>
        <rFont val="Calibri"/>
        <scheme val="minor"/>
      </rPr>
      <t>e</t>
    </r>
    <r>
      <rPr>
        <sz val="8"/>
        <color rgb="FF0D0D0D"/>
        <rFont val="Calibri"/>
        <scheme val="minor"/>
      </rPr>
      <t xml:space="preserve">s de </t>
    </r>
    <r>
      <rPr>
        <sz val="8"/>
        <color rgb="FF1D1D1D"/>
        <rFont val="Calibri"/>
        <scheme val="minor"/>
      </rPr>
      <t>la trazabi</t>
    </r>
    <r>
      <rPr>
        <sz val="8"/>
        <color rgb="FF0D0D0D"/>
        <rFont val="Calibri"/>
        <scheme val="minor"/>
      </rPr>
      <t>lid</t>
    </r>
    <r>
      <rPr>
        <sz val="8"/>
        <color rgb="FF1D1D1D"/>
        <rFont val="Calibri"/>
        <scheme val="minor"/>
      </rPr>
      <t>ad d</t>
    </r>
    <r>
      <rPr>
        <sz val="8"/>
        <color rgb="FF0D0D0D"/>
        <rFont val="Calibri"/>
        <scheme val="minor"/>
      </rPr>
      <t>e</t>
    </r>
    <r>
      <rPr>
        <sz val="8"/>
        <color rgb="FF1D1D1D"/>
        <rFont val="Calibri"/>
        <scheme val="minor"/>
      </rPr>
      <t>l servici</t>
    </r>
    <r>
      <rPr>
        <sz val="8"/>
        <color rgb="FF2E2E2E"/>
        <rFont val="Calibri"/>
        <scheme val="minor"/>
      </rPr>
      <t xml:space="preserve">o </t>
    </r>
    <r>
      <rPr>
        <sz val="8"/>
        <color rgb="FF1D1D1D"/>
        <rFont val="Calibri"/>
        <scheme val="minor"/>
      </rPr>
      <t>par</t>
    </r>
    <r>
      <rPr>
        <sz val="8"/>
        <color rgb="FF0D0D0D"/>
        <rFont val="Calibri"/>
        <scheme val="minor"/>
      </rPr>
      <t>a o</t>
    </r>
    <r>
      <rPr>
        <sz val="8"/>
        <color rgb="FF1D1D1D"/>
        <rFont val="Calibri"/>
        <scheme val="minor"/>
      </rPr>
      <t>b</t>
    </r>
    <r>
      <rPr>
        <sz val="8"/>
        <color rgb="FF0D0D0D"/>
        <rFont val="Calibri"/>
        <scheme val="minor"/>
      </rPr>
      <t>t</t>
    </r>
    <r>
      <rPr>
        <sz val="8"/>
        <color rgb="FF1D1D1D"/>
        <rFont val="Calibri"/>
        <scheme val="minor"/>
      </rPr>
      <t>e</t>
    </r>
    <r>
      <rPr>
        <sz val="8"/>
        <color rgb="FF0D0D0D"/>
        <rFont val="Calibri"/>
        <scheme val="minor"/>
      </rPr>
      <t>n</t>
    </r>
    <r>
      <rPr>
        <sz val="8"/>
        <color rgb="FF1D1D1D"/>
        <rFont val="Calibri"/>
        <scheme val="minor"/>
      </rPr>
      <t>e</t>
    </r>
    <r>
      <rPr>
        <sz val="8"/>
        <color rgb="FF0D0D0D"/>
        <rFont val="Calibri"/>
        <scheme val="minor"/>
      </rPr>
      <t>rl</t>
    </r>
    <r>
      <rPr>
        <sz val="8"/>
        <color rgb="FF2E2E2E"/>
        <rFont val="Calibri"/>
        <scheme val="minor"/>
      </rPr>
      <t>o</t>
    </r>
    <r>
      <rPr>
        <sz val="8"/>
        <color rgb="FF1D1D1D"/>
        <rFont val="Calibri"/>
        <scheme val="minor"/>
      </rPr>
      <t xml:space="preserve">s a </t>
    </r>
    <r>
      <rPr>
        <sz val="8"/>
        <color rgb="FF3D3D3D"/>
        <rFont val="Calibri"/>
        <scheme val="minor"/>
      </rPr>
      <t>t</t>
    </r>
    <r>
      <rPr>
        <sz val="8"/>
        <color rgb="FF0D0D0D"/>
        <rFont val="Calibri"/>
        <scheme val="minor"/>
      </rPr>
      <t>r</t>
    </r>
    <r>
      <rPr>
        <sz val="8"/>
        <color rgb="FF1D1D1D"/>
        <rFont val="Calibri"/>
        <scheme val="minor"/>
      </rPr>
      <t>a</t>
    </r>
    <r>
      <rPr>
        <sz val="8"/>
        <color rgb="FF3D3D3D"/>
        <rFont val="Calibri"/>
        <scheme val="minor"/>
      </rPr>
      <t>v</t>
    </r>
    <r>
      <rPr>
        <sz val="8"/>
        <color rgb="FF1D1D1D"/>
        <rFont val="Calibri"/>
        <scheme val="minor"/>
      </rPr>
      <t xml:space="preserve">és </t>
    </r>
    <r>
      <rPr>
        <sz val="8"/>
        <color rgb="FF0D0D0D"/>
        <rFont val="Calibri"/>
        <scheme val="minor"/>
      </rPr>
      <t>d</t>
    </r>
    <r>
      <rPr>
        <sz val="8"/>
        <color rgb="FF1D1D1D"/>
        <rFont val="Calibri"/>
        <scheme val="minor"/>
      </rPr>
      <t>e RE</t>
    </r>
    <r>
      <rPr>
        <sz val="8"/>
        <color rgb="FF0D0D0D"/>
        <rFont val="Calibri"/>
        <scheme val="minor"/>
      </rPr>
      <t>P</t>
    </r>
    <r>
      <rPr>
        <sz val="8"/>
        <color rgb="FF1D1D1D"/>
        <rFont val="Calibri"/>
        <scheme val="minor"/>
      </rPr>
      <t>OR</t>
    </r>
    <r>
      <rPr>
        <sz val="8"/>
        <color rgb="FF0D0D0D"/>
        <rFont val="Calibri"/>
        <scheme val="minor"/>
      </rPr>
      <t>T</t>
    </r>
    <r>
      <rPr>
        <sz val="8"/>
        <color rgb="FF2E2E2E"/>
        <rFont val="Calibri"/>
        <scheme val="minor"/>
      </rPr>
      <t xml:space="preserve">ES </t>
    </r>
    <r>
      <rPr>
        <sz val="8"/>
        <color rgb="FF1D1D1D"/>
        <rFont val="Calibri"/>
        <scheme val="minor"/>
      </rPr>
      <t>WE</t>
    </r>
    <r>
      <rPr>
        <sz val="8"/>
        <color rgb="FF0D0D0D"/>
        <rFont val="Calibri"/>
        <scheme val="minor"/>
      </rPr>
      <t>B</t>
    </r>
    <r>
      <rPr>
        <sz val="8"/>
        <color rgb="FF1D1D1D"/>
        <rFont val="Calibri"/>
        <scheme val="minor"/>
      </rPr>
      <t>: 1.   Reportes diarios e Histórico de Tumos con Estados  de Turno, Información de Tumo, Información del servicio, Información de! ciudadano, entre otras actividades</t>
    </r>
  </si>
  <si>
    <r>
      <t>PAOLA  ANDREA GARCIA  COLORADO</t>
    </r>
    <r>
      <rPr>
        <sz val="8"/>
        <color rgb="FF484848"/>
        <rFont val="Calibri"/>
        <scheme val="minor"/>
      </rPr>
      <t xml:space="preserve">, </t>
    </r>
    <r>
      <rPr>
        <sz val="8"/>
        <color rgb="FF333333"/>
        <rFont val="Calibri"/>
        <scheme val="minor"/>
      </rPr>
      <t>c</t>
    </r>
    <r>
      <rPr>
        <sz val="8"/>
        <color rgb="FF212121"/>
        <rFont val="Calibri"/>
        <scheme val="minor"/>
      </rPr>
      <t>o</t>
    </r>
    <r>
      <rPr>
        <sz val="8"/>
        <color rgb="FF333333"/>
        <rFont val="Calibri"/>
        <scheme val="minor"/>
      </rPr>
      <t>n C</t>
    </r>
    <r>
      <rPr>
        <sz val="8"/>
        <color rgb="FF212121"/>
        <rFont val="Calibri"/>
        <scheme val="minor"/>
      </rPr>
      <t>e</t>
    </r>
    <r>
      <rPr>
        <sz val="8"/>
        <color rgb="FF333333"/>
        <rFont val="Calibri"/>
        <scheme val="minor"/>
      </rPr>
      <t>du</t>
    </r>
    <r>
      <rPr>
        <sz val="8"/>
        <color rgb="FF484848"/>
        <rFont val="Calibri"/>
        <scheme val="minor"/>
      </rPr>
      <t>l</t>
    </r>
    <r>
      <rPr>
        <sz val="8"/>
        <color rgb="FF111111"/>
        <rFont val="Calibri"/>
        <scheme val="minor"/>
      </rPr>
      <t>a d</t>
    </r>
    <r>
      <rPr>
        <sz val="8"/>
        <color rgb="FF212121"/>
        <rFont val="Calibri"/>
        <scheme val="minor"/>
      </rPr>
      <t xml:space="preserve">e </t>
    </r>
    <r>
      <rPr>
        <sz val="8"/>
        <color rgb="FF333333"/>
        <rFont val="Calibri"/>
        <scheme val="minor"/>
      </rPr>
      <t>c</t>
    </r>
    <r>
      <rPr>
        <sz val="8"/>
        <color rgb="FF111111"/>
        <rFont val="Calibri"/>
        <scheme val="minor"/>
      </rPr>
      <t>i</t>
    </r>
    <r>
      <rPr>
        <sz val="8"/>
        <color rgb="FF333333"/>
        <rFont val="Calibri"/>
        <scheme val="minor"/>
      </rPr>
      <t>u</t>
    </r>
    <r>
      <rPr>
        <sz val="8"/>
        <color rgb="FF111111"/>
        <rFont val="Calibri"/>
        <scheme val="minor"/>
      </rPr>
      <t>d</t>
    </r>
    <r>
      <rPr>
        <sz val="8"/>
        <color rgb="FF333333"/>
        <rFont val="Calibri"/>
        <scheme val="minor"/>
      </rPr>
      <t>ad</t>
    </r>
    <r>
      <rPr>
        <sz val="8"/>
        <color rgb="FF212121"/>
        <rFont val="Calibri"/>
        <scheme val="minor"/>
      </rPr>
      <t xml:space="preserve">anía </t>
    </r>
    <r>
      <rPr>
        <sz val="8"/>
        <color rgb="FF333333"/>
        <rFont val="Calibri"/>
        <scheme val="minor"/>
      </rPr>
      <t>No</t>
    </r>
    <r>
      <rPr>
        <sz val="8"/>
        <color rgb="FF111111"/>
        <rFont val="Calibri"/>
        <scheme val="minor"/>
      </rPr>
      <t>.1</t>
    </r>
    <r>
      <rPr>
        <sz val="8"/>
        <color rgb="FF212121"/>
        <rFont val="Calibri"/>
        <scheme val="minor"/>
      </rPr>
      <t>.</t>
    </r>
    <r>
      <rPr>
        <sz val="8"/>
        <color rgb="FF111111"/>
        <rFont val="Calibri"/>
        <scheme val="minor"/>
      </rPr>
      <t>110.454</t>
    </r>
    <r>
      <rPr>
        <sz val="8"/>
        <color rgb="FF212121"/>
        <rFont val="Calibri"/>
        <scheme val="minor"/>
      </rPr>
      <t xml:space="preserve">.068 </t>
    </r>
    <r>
      <rPr>
        <sz val="8"/>
        <color rgb="FF111111"/>
        <rFont val="Calibri"/>
        <scheme val="minor"/>
      </rPr>
      <t>de !</t>
    </r>
    <r>
      <rPr>
        <sz val="8"/>
        <color rgb="FF212121"/>
        <rFont val="Calibri"/>
        <scheme val="minor"/>
      </rPr>
      <t>ba</t>
    </r>
    <r>
      <rPr>
        <sz val="8"/>
        <color rgb="FF111111"/>
        <rFont val="Calibri"/>
        <scheme val="minor"/>
      </rPr>
      <t>g</t>
    </r>
    <r>
      <rPr>
        <sz val="8"/>
        <color rgb="FF212121"/>
        <rFont val="Calibri"/>
        <scheme val="minor"/>
      </rPr>
      <t>u</t>
    </r>
    <r>
      <rPr>
        <sz val="8"/>
        <color rgb="FF333333"/>
        <rFont val="Calibri"/>
        <scheme val="minor"/>
      </rPr>
      <t>é</t>
    </r>
    <r>
      <rPr>
        <sz val="8"/>
        <color rgb="FF111111"/>
        <rFont val="Calibri"/>
        <scheme val="minor"/>
      </rPr>
      <t xml:space="preserve">, </t>
    </r>
    <r>
      <rPr>
        <sz val="8"/>
        <color rgb="FF212121"/>
        <rFont val="Calibri"/>
        <scheme val="minor"/>
      </rPr>
      <t>p</t>
    </r>
    <r>
      <rPr>
        <sz val="8"/>
        <color rgb="FF111111"/>
        <rFont val="Calibri"/>
        <scheme val="minor"/>
      </rPr>
      <t>r</t>
    </r>
    <r>
      <rPr>
        <sz val="8"/>
        <color rgb="FF333333"/>
        <rFont val="Calibri"/>
        <scheme val="minor"/>
      </rPr>
      <t>o</t>
    </r>
    <r>
      <rPr>
        <sz val="8"/>
        <color rgb="FF212121"/>
        <rFont val="Calibri"/>
        <scheme val="minor"/>
      </rPr>
      <t>p</t>
    </r>
    <r>
      <rPr>
        <sz val="8"/>
        <color rgb="FF333333"/>
        <rFont val="Calibri"/>
        <scheme val="minor"/>
      </rPr>
      <t>ie</t>
    </r>
    <r>
      <rPr>
        <sz val="8"/>
        <color rgb="FF111111"/>
        <rFont val="Calibri"/>
        <scheme val="minor"/>
      </rPr>
      <t>ta</t>
    </r>
    <r>
      <rPr>
        <sz val="8"/>
        <color rgb="FF333333"/>
        <rFont val="Calibri"/>
        <scheme val="minor"/>
      </rPr>
      <t>ria d</t>
    </r>
    <r>
      <rPr>
        <sz val="8"/>
        <color rgb="FF111111"/>
        <rFont val="Calibri"/>
        <scheme val="minor"/>
      </rPr>
      <t xml:space="preserve">el </t>
    </r>
    <r>
      <rPr>
        <sz val="8"/>
        <color rgb="FF212121"/>
        <rFont val="Calibri"/>
        <scheme val="minor"/>
      </rPr>
      <t>es</t>
    </r>
    <r>
      <rPr>
        <sz val="8"/>
        <color rgb="FF484848"/>
        <rFont val="Calibri"/>
        <scheme val="minor"/>
      </rPr>
      <t>t</t>
    </r>
    <r>
      <rPr>
        <sz val="8"/>
        <color rgb="FF212121"/>
        <rFont val="Calibri"/>
        <scheme val="minor"/>
      </rPr>
      <t>ab</t>
    </r>
    <r>
      <rPr>
        <sz val="8"/>
        <color rgb="FF484848"/>
        <rFont val="Calibri"/>
        <scheme val="minor"/>
      </rPr>
      <t>l</t>
    </r>
    <r>
      <rPr>
        <sz val="8"/>
        <color rgb="FF212121"/>
        <rFont val="Calibri"/>
        <scheme val="minor"/>
      </rPr>
      <t>ec</t>
    </r>
    <r>
      <rPr>
        <sz val="8"/>
        <color rgb="FF333333"/>
        <rFont val="Calibri"/>
        <scheme val="minor"/>
      </rPr>
      <t>i</t>
    </r>
    <r>
      <rPr>
        <sz val="8"/>
        <color rgb="FF212121"/>
        <rFont val="Calibri"/>
        <scheme val="minor"/>
      </rPr>
      <t>m</t>
    </r>
    <r>
      <rPr>
        <sz val="8"/>
        <color rgb="FF333333"/>
        <rFont val="Calibri"/>
        <scheme val="minor"/>
      </rPr>
      <t>iento c</t>
    </r>
    <r>
      <rPr>
        <sz val="8"/>
        <color rgb="FF212121"/>
        <rFont val="Calibri"/>
        <scheme val="minor"/>
      </rPr>
      <t>ome</t>
    </r>
    <r>
      <rPr>
        <sz val="8"/>
        <color rgb="FF333333"/>
        <rFont val="Calibri"/>
        <scheme val="minor"/>
      </rPr>
      <t>rci</t>
    </r>
    <r>
      <rPr>
        <sz val="8"/>
        <color rgb="FF111111"/>
        <rFont val="Calibri"/>
        <scheme val="minor"/>
      </rPr>
      <t xml:space="preserve">al  </t>
    </r>
    <r>
      <rPr>
        <sz val="8"/>
        <color rgb="FF333333"/>
        <rFont val="Calibri"/>
        <scheme val="minor"/>
      </rPr>
      <t>d</t>
    </r>
    <r>
      <rPr>
        <sz val="8"/>
        <color rgb="FF212121"/>
        <rFont val="Calibri"/>
        <scheme val="minor"/>
      </rPr>
      <t>e</t>
    </r>
    <r>
      <rPr>
        <sz val="8"/>
        <color rgb="FF111111"/>
        <rFont val="Calibri"/>
        <scheme val="minor"/>
      </rPr>
      <t>n</t>
    </r>
    <r>
      <rPr>
        <sz val="8"/>
        <color rgb="FF333333"/>
        <rFont val="Calibri"/>
        <scheme val="minor"/>
      </rPr>
      <t>o</t>
    </r>
    <r>
      <rPr>
        <sz val="8"/>
        <color rgb="FF111111"/>
        <rFont val="Calibri"/>
        <scheme val="minor"/>
      </rPr>
      <t>m</t>
    </r>
    <r>
      <rPr>
        <sz val="8"/>
        <color rgb="FF212121"/>
        <rFont val="Calibri"/>
        <scheme val="minor"/>
      </rPr>
      <t>i</t>
    </r>
    <r>
      <rPr>
        <sz val="8"/>
        <color rgb="FF111111"/>
        <rFont val="Calibri"/>
        <scheme val="minor"/>
      </rPr>
      <t>n</t>
    </r>
    <r>
      <rPr>
        <sz val="8"/>
        <color rgb="FF333333"/>
        <rFont val="Calibri"/>
        <scheme val="minor"/>
      </rPr>
      <t>a</t>
    </r>
    <r>
      <rPr>
        <sz val="8"/>
        <color rgb="FF111111"/>
        <rFont val="Calibri"/>
        <scheme val="minor"/>
      </rPr>
      <t>d</t>
    </r>
    <r>
      <rPr>
        <sz val="8"/>
        <color rgb="FF212121"/>
        <rFont val="Calibri"/>
        <scheme val="minor"/>
      </rPr>
      <t>o  D</t>
    </r>
    <r>
      <rPr>
        <sz val="8"/>
        <color rgb="FF111111"/>
        <rFont val="Calibri"/>
        <scheme val="minor"/>
      </rPr>
      <t>I</t>
    </r>
    <r>
      <rPr>
        <sz val="8"/>
        <color rgb="FF212121"/>
        <rFont val="Calibri"/>
        <scheme val="minor"/>
      </rPr>
      <t>S</t>
    </r>
    <r>
      <rPr>
        <sz val="8"/>
        <color rgb="FF333333"/>
        <rFont val="Calibri"/>
        <scheme val="minor"/>
      </rPr>
      <t>T</t>
    </r>
    <r>
      <rPr>
        <sz val="8"/>
        <color rgb="FF111111"/>
        <rFont val="Calibri"/>
        <scheme val="minor"/>
      </rPr>
      <t>R</t>
    </r>
    <r>
      <rPr>
        <sz val="8"/>
        <color rgb="FF333333"/>
        <rFont val="Calibri"/>
        <scheme val="minor"/>
      </rPr>
      <t>I</t>
    </r>
    <r>
      <rPr>
        <sz val="8"/>
        <color rgb="FF111111"/>
        <rFont val="Calibri"/>
        <scheme val="minor"/>
      </rPr>
      <t>B</t>
    </r>
    <r>
      <rPr>
        <sz val="8"/>
        <color rgb="FF212121"/>
        <rFont val="Calibri"/>
        <scheme val="minor"/>
      </rPr>
      <t>U</t>
    </r>
    <r>
      <rPr>
        <sz val="8"/>
        <color rgb="FF333333"/>
        <rFont val="Calibri"/>
        <scheme val="minor"/>
      </rPr>
      <t>ID</t>
    </r>
    <r>
      <rPr>
        <sz val="8"/>
        <color rgb="FF212121"/>
        <rFont val="Calibri"/>
        <scheme val="minor"/>
      </rPr>
      <t>O</t>
    </r>
    <r>
      <rPr>
        <sz val="8"/>
        <color rgb="FF111111"/>
        <rFont val="Calibri"/>
        <scheme val="minor"/>
      </rPr>
      <t>R</t>
    </r>
    <r>
      <rPr>
        <sz val="8"/>
        <color rgb="FF333333"/>
        <rFont val="Calibri"/>
        <scheme val="minor"/>
      </rPr>
      <t xml:space="preserve">A </t>
    </r>
    <r>
      <rPr>
        <sz val="8"/>
        <color rgb="FF111111"/>
        <rFont val="Calibri"/>
        <scheme val="minor"/>
      </rPr>
      <t>M</t>
    </r>
    <r>
      <rPr>
        <sz val="8"/>
        <color rgb="FF212121"/>
        <rFont val="Calibri"/>
        <scheme val="minor"/>
      </rPr>
      <t>ED</t>
    </r>
    <r>
      <rPr>
        <sz val="8"/>
        <color rgb="FF333333"/>
        <rFont val="Calibri"/>
        <scheme val="minor"/>
      </rPr>
      <t>I</t>
    </r>
    <r>
      <rPr>
        <sz val="8"/>
        <color rgb="FF212121"/>
        <rFont val="Calibri"/>
        <scheme val="minor"/>
      </rPr>
      <t>C</t>
    </r>
    <r>
      <rPr>
        <sz val="8"/>
        <color rgb="FF111111"/>
        <rFont val="Calibri"/>
        <scheme val="minor"/>
      </rPr>
      <t xml:space="preserve">O </t>
    </r>
    <r>
      <rPr>
        <sz val="8"/>
        <color rgb="FF333333"/>
        <rFont val="Calibri"/>
        <scheme val="minor"/>
      </rPr>
      <t>Q</t>
    </r>
    <r>
      <rPr>
        <sz val="8"/>
        <color rgb="FF111111"/>
        <rFont val="Calibri"/>
        <scheme val="minor"/>
      </rPr>
      <t>U</t>
    </r>
    <r>
      <rPr>
        <sz val="8"/>
        <color rgb="FF212121"/>
        <rFont val="Calibri"/>
        <scheme val="minor"/>
      </rPr>
      <t>I</t>
    </r>
    <r>
      <rPr>
        <sz val="8"/>
        <color rgb="FF111111"/>
        <rFont val="Calibri"/>
        <scheme val="minor"/>
      </rPr>
      <t>RU</t>
    </r>
    <r>
      <rPr>
        <sz val="8"/>
        <color rgb="FF212121"/>
        <rFont val="Calibri"/>
        <scheme val="minor"/>
      </rPr>
      <t>R</t>
    </r>
    <r>
      <rPr>
        <sz val="8"/>
        <color rgb="FF333333"/>
        <rFont val="Calibri"/>
        <scheme val="minor"/>
      </rPr>
      <t>GIC</t>
    </r>
    <r>
      <rPr>
        <sz val="8"/>
        <color rgb="FF212121"/>
        <rFont val="Calibri"/>
        <scheme val="minor"/>
      </rPr>
      <t>A D</t>
    </r>
    <r>
      <rPr>
        <sz val="8"/>
        <color rgb="FF111111"/>
        <rFont val="Calibri"/>
        <scheme val="minor"/>
      </rPr>
      <t xml:space="preserve">E </t>
    </r>
    <r>
      <rPr>
        <sz val="8"/>
        <color rgb="FF212121"/>
        <rFont val="Calibri"/>
        <scheme val="minor"/>
      </rPr>
      <t>C</t>
    </r>
    <r>
      <rPr>
        <sz val="8"/>
        <color rgb="FF333333"/>
        <rFont val="Calibri"/>
        <scheme val="minor"/>
      </rPr>
      <t>OL</t>
    </r>
    <r>
      <rPr>
        <sz val="8"/>
        <color rgb="FF212121"/>
        <rFont val="Calibri"/>
        <scheme val="minor"/>
      </rPr>
      <t>OMB</t>
    </r>
    <r>
      <rPr>
        <sz val="8"/>
        <color rgb="FF333333"/>
        <rFont val="Calibri"/>
        <scheme val="minor"/>
      </rPr>
      <t>IA</t>
    </r>
  </si>
  <si>
    <r>
      <t>CO</t>
    </r>
    <r>
      <rPr>
        <i/>
        <sz val="8"/>
        <color rgb="FF111111"/>
        <rFont val="Calibri"/>
        <scheme val="minor"/>
      </rPr>
      <t xml:space="preserve">NTRATAR  EL  </t>
    </r>
    <r>
      <rPr>
        <i/>
        <sz val="8"/>
        <color rgb="FF2B2B2B"/>
        <rFont val="Calibri"/>
        <scheme val="minor"/>
      </rPr>
      <t>S</t>
    </r>
    <r>
      <rPr>
        <i/>
        <sz val="8"/>
        <color rgb="FF111111"/>
        <rFont val="Calibri"/>
        <scheme val="minor"/>
      </rPr>
      <t>ER</t>
    </r>
    <r>
      <rPr>
        <i/>
        <sz val="8"/>
        <color rgb="FF2B2B2B"/>
        <rFont val="Calibri"/>
        <scheme val="minor"/>
      </rPr>
      <t>V</t>
    </r>
    <r>
      <rPr>
        <i/>
        <sz val="8"/>
        <color rgb="FF111111"/>
        <rFont val="Calibri"/>
        <scheme val="minor"/>
      </rPr>
      <t xml:space="preserve">ICIO  DE  </t>
    </r>
    <r>
      <rPr>
        <i/>
        <sz val="8"/>
        <color rgb="FF2B2B2B"/>
        <rFont val="Calibri"/>
        <scheme val="minor"/>
      </rPr>
      <t>S</t>
    </r>
    <r>
      <rPr>
        <i/>
        <sz val="8"/>
        <color rgb="FF111111"/>
        <rFont val="Calibri"/>
        <scheme val="minor"/>
      </rPr>
      <t>UMINI</t>
    </r>
    <r>
      <rPr>
        <i/>
        <sz val="8"/>
        <color rgb="FF2B2B2B"/>
        <rFont val="Calibri"/>
        <scheme val="minor"/>
      </rPr>
      <t>S</t>
    </r>
    <r>
      <rPr>
        <i/>
        <sz val="8"/>
        <color rgb="FF111111"/>
        <rFont val="Calibri"/>
        <scheme val="minor"/>
      </rPr>
      <t xml:space="preserve">TRO  </t>
    </r>
    <r>
      <rPr>
        <i/>
        <sz val="8"/>
        <color rgb="FF2B2B2B"/>
        <rFont val="Calibri"/>
        <scheme val="minor"/>
      </rPr>
      <t xml:space="preserve">Y </t>
    </r>
    <r>
      <rPr>
        <i/>
        <sz val="8"/>
        <color rgb="FF111111"/>
        <rFont val="Calibri"/>
        <scheme val="minor"/>
      </rPr>
      <t>DE</t>
    </r>
    <r>
      <rPr>
        <i/>
        <sz val="8"/>
        <color rgb="FF2B2B2B"/>
        <rFont val="Calibri"/>
        <scheme val="minor"/>
      </rPr>
      <t>S</t>
    </r>
    <r>
      <rPr>
        <i/>
        <sz val="8"/>
        <color rgb="FF111111"/>
        <rFont val="Calibri"/>
        <scheme val="minor"/>
      </rPr>
      <t>PACH</t>
    </r>
    <r>
      <rPr>
        <i/>
        <sz val="8"/>
        <color rgb="FF2B2B2B"/>
        <rFont val="Calibri"/>
        <scheme val="minor"/>
      </rPr>
      <t xml:space="preserve">O  </t>
    </r>
    <r>
      <rPr>
        <i/>
        <sz val="8"/>
        <color rgb="FF111111"/>
        <rFont val="Calibri"/>
        <scheme val="minor"/>
      </rPr>
      <t xml:space="preserve">DE  </t>
    </r>
    <r>
      <rPr>
        <i/>
        <sz val="8"/>
        <color rgb="FF2B2B2B"/>
        <rFont val="Calibri"/>
        <scheme val="minor"/>
      </rPr>
      <t>M</t>
    </r>
    <r>
      <rPr>
        <i/>
        <sz val="8"/>
        <color rgb="FF111111"/>
        <rFont val="Calibri"/>
        <scheme val="minor"/>
      </rPr>
      <t>EDI</t>
    </r>
    <r>
      <rPr>
        <i/>
        <sz val="8"/>
        <color rgb="FF2B2B2B"/>
        <rFont val="Calibri"/>
        <scheme val="minor"/>
      </rPr>
      <t>C</t>
    </r>
    <r>
      <rPr>
        <i/>
        <sz val="8"/>
        <color rgb="FF111111"/>
        <rFont val="Calibri"/>
        <scheme val="minor"/>
      </rPr>
      <t>AMENT</t>
    </r>
    <r>
      <rPr>
        <i/>
        <sz val="8"/>
        <color rgb="FF2B2B2B"/>
        <rFont val="Calibri"/>
        <scheme val="minor"/>
      </rPr>
      <t xml:space="preserve">OS  </t>
    </r>
    <r>
      <rPr>
        <i/>
        <sz val="8"/>
        <color rgb="FF111111"/>
        <rFont val="Calibri"/>
        <scheme val="minor"/>
      </rPr>
      <t>D</t>
    </r>
    <r>
      <rPr>
        <i/>
        <sz val="8"/>
        <color rgb="FF2B2B2B"/>
        <rFont val="Calibri"/>
        <scheme val="minor"/>
      </rPr>
      <t xml:space="preserve">E </t>
    </r>
    <r>
      <rPr>
        <i/>
        <sz val="8"/>
        <color rgb="FF111111"/>
        <rFont val="Calibri"/>
        <scheme val="minor"/>
      </rPr>
      <t>MANEJO AMBULA T</t>
    </r>
    <r>
      <rPr>
        <i/>
        <sz val="8"/>
        <color rgb="FF2B2B2B"/>
        <rFont val="Calibri"/>
        <scheme val="minor"/>
      </rPr>
      <t>O</t>
    </r>
    <r>
      <rPr>
        <i/>
        <sz val="8"/>
        <color rgb="FF111111"/>
        <rFont val="Calibri"/>
        <scheme val="minor"/>
      </rPr>
      <t>RI</t>
    </r>
    <r>
      <rPr>
        <i/>
        <sz val="8"/>
        <color rgb="FF2B2B2B"/>
        <rFont val="Calibri"/>
        <scheme val="minor"/>
      </rPr>
      <t xml:space="preserve">O  </t>
    </r>
    <r>
      <rPr>
        <i/>
        <sz val="8"/>
        <color rgb="FF111111"/>
        <rFont val="Calibri"/>
        <scheme val="minor"/>
      </rPr>
      <t>EN  GENERAL  INCLUIDO</t>
    </r>
    <r>
      <rPr>
        <i/>
        <sz val="8"/>
        <color rgb="FF2B2B2B"/>
        <rFont val="Calibri"/>
        <scheme val="minor"/>
      </rPr>
      <t xml:space="preserve">S  </t>
    </r>
    <r>
      <rPr>
        <i/>
        <sz val="8"/>
        <color rgb="FF111111"/>
        <rFont val="Calibri"/>
        <scheme val="minor"/>
      </rPr>
      <t>L</t>
    </r>
    <r>
      <rPr>
        <i/>
        <sz val="8"/>
        <color rgb="FF2B2B2B"/>
        <rFont val="Calibri"/>
        <scheme val="minor"/>
      </rPr>
      <t xml:space="preserve">OS  </t>
    </r>
    <r>
      <rPr>
        <i/>
        <sz val="8"/>
        <color rgb="FF111111"/>
        <rFont val="Calibri"/>
        <scheme val="minor"/>
      </rPr>
      <t>DE  C</t>
    </r>
    <r>
      <rPr>
        <i/>
        <sz val="8"/>
        <color rgb="FF2B2B2B"/>
        <rFont val="Calibri"/>
        <scheme val="minor"/>
      </rPr>
      <t>O</t>
    </r>
    <r>
      <rPr>
        <i/>
        <sz val="8"/>
        <color rgb="FF111111"/>
        <rFont val="Calibri"/>
        <scheme val="minor"/>
      </rPr>
      <t>N</t>
    </r>
    <r>
      <rPr>
        <i/>
        <sz val="8"/>
        <color rgb="FF2B2B2B"/>
        <rFont val="Calibri"/>
        <scheme val="minor"/>
      </rPr>
      <t>T</t>
    </r>
    <r>
      <rPr>
        <i/>
        <sz val="8"/>
        <color rgb="FF111111"/>
        <rFont val="Calibri"/>
        <scheme val="minor"/>
      </rPr>
      <t>R</t>
    </r>
    <r>
      <rPr>
        <i/>
        <sz val="8"/>
        <color rgb="FF2B2B2B"/>
        <rFont val="Calibri"/>
        <scheme val="minor"/>
      </rPr>
      <t>O</t>
    </r>
    <r>
      <rPr>
        <i/>
        <sz val="8"/>
        <color rgb="FF111111"/>
        <rFont val="Calibri"/>
        <scheme val="minor"/>
      </rPr>
      <t>L  E</t>
    </r>
    <r>
      <rPr>
        <i/>
        <sz val="8"/>
        <color rgb="FF2B2B2B"/>
        <rFont val="Calibri"/>
        <scheme val="minor"/>
      </rPr>
      <t>S</t>
    </r>
    <r>
      <rPr>
        <i/>
        <sz val="8"/>
        <color rgb="FF111111"/>
        <rFont val="Calibri"/>
        <scheme val="minor"/>
      </rPr>
      <t>PE</t>
    </r>
    <r>
      <rPr>
        <i/>
        <sz val="8"/>
        <color rgb="FF2B2B2B"/>
        <rFont val="Calibri"/>
        <scheme val="minor"/>
      </rPr>
      <t>C</t>
    </r>
    <r>
      <rPr>
        <i/>
        <sz val="8"/>
        <color rgb="FF111111"/>
        <rFont val="Calibri"/>
        <scheme val="minor"/>
      </rPr>
      <t xml:space="preserve">IAL   </t>
    </r>
    <r>
      <rPr>
        <i/>
        <sz val="8"/>
        <color rgb="FF2B2B2B"/>
        <rFont val="Calibri"/>
        <scheme val="minor"/>
      </rPr>
      <t xml:space="preserve">Y </t>
    </r>
    <r>
      <rPr>
        <i/>
        <sz val="8"/>
        <color rgb="FF111111"/>
        <rFont val="Calibri"/>
        <scheme val="minor"/>
      </rPr>
      <t>MONOPOLI</t>
    </r>
    <r>
      <rPr>
        <i/>
        <sz val="8"/>
        <color rgb="FF2B2B2B"/>
        <rFont val="Calibri"/>
        <scheme val="minor"/>
      </rPr>
      <t xml:space="preserve">O </t>
    </r>
    <r>
      <rPr>
        <i/>
        <sz val="8"/>
        <color rgb="FF111111"/>
        <rFont val="Calibri"/>
        <scheme val="minor"/>
      </rPr>
      <t xml:space="preserve">DEL </t>
    </r>
    <r>
      <rPr>
        <i/>
        <sz val="8"/>
        <color rgb="FF2B2B2B"/>
        <rFont val="Calibri"/>
        <scheme val="minor"/>
      </rPr>
      <t>F</t>
    </r>
    <r>
      <rPr>
        <i/>
        <sz val="8"/>
        <color rgb="FF111111"/>
        <rFont val="Calibri"/>
        <scheme val="minor"/>
      </rPr>
      <t>OND</t>
    </r>
    <r>
      <rPr>
        <i/>
        <sz val="8"/>
        <color rgb="FF2B2B2B"/>
        <rFont val="Calibri"/>
        <scheme val="minor"/>
      </rPr>
      <t xml:space="preserve">O  </t>
    </r>
    <r>
      <rPr>
        <i/>
        <sz val="8"/>
        <color rgb="FF111111"/>
        <rFont val="Calibri"/>
        <scheme val="minor"/>
      </rPr>
      <t>NA</t>
    </r>
    <r>
      <rPr>
        <i/>
        <sz val="8"/>
        <color rgb="FF2B2B2B"/>
        <rFont val="Calibri"/>
        <scheme val="minor"/>
      </rPr>
      <t>C</t>
    </r>
    <r>
      <rPr>
        <i/>
        <sz val="8"/>
        <color rgb="FF111111"/>
        <rFont val="Calibri"/>
        <scheme val="minor"/>
      </rPr>
      <t>IONAL DE E</t>
    </r>
    <r>
      <rPr>
        <i/>
        <sz val="8"/>
        <color rgb="FF2B2B2B"/>
        <rFont val="Calibri"/>
        <scheme val="minor"/>
      </rPr>
      <t>S</t>
    </r>
    <r>
      <rPr>
        <i/>
        <sz val="8"/>
        <color rgb="FF111111"/>
        <rFont val="Calibri"/>
        <scheme val="minor"/>
      </rPr>
      <t>TUPEF</t>
    </r>
    <r>
      <rPr>
        <i/>
        <sz val="8"/>
        <color rgb="FF2B2B2B"/>
        <rFont val="Calibri"/>
        <scheme val="minor"/>
      </rPr>
      <t>A</t>
    </r>
    <r>
      <rPr>
        <i/>
        <sz val="8"/>
        <color rgb="FF111111"/>
        <rFont val="Calibri"/>
        <scheme val="minor"/>
      </rPr>
      <t>CIEN</t>
    </r>
    <r>
      <rPr>
        <i/>
        <sz val="8"/>
        <color rgb="FF2B2B2B"/>
        <rFont val="Calibri"/>
        <scheme val="minor"/>
      </rPr>
      <t>T</t>
    </r>
    <r>
      <rPr>
        <i/>
        <sz val="8"/>
        <color rgb="FF111111"/>
        <rFont val="Calibri"/>
        <scheme val="minor"/>
      </rPr>
      <t>E</t>
    </r>
    <r>
      <rPr>
        <i/>
        <sz val="8"/>
        <color rgb="FF2B2B2B"/>
        <rFont val="Calibri"/>
        <scheme val="minor"/>
      </rPr>
      <t xml:space="preserve">S  Y </t>
    </r>
    <r>
      <rPr>
        <i/>
        <sz val="8"/>
        <color rgb="FF111111"/>
        <rFont val="Calibri"/>
        <scheme val="minor"/>
      </rPr>
      <t>A</t>
    </r>
    <r>
      <rPr>
        <i/>
        <sz val="8"/>
        <color rgb="FF2B2B2B"/>
        <rFont val="Calibri"/>
        <scheme val="minor"/>
      </rPr>
      <t>C</t>
    </r>
    <r>
      <rPr>
        <i/>
        <sz val="8"/>
        <color rgb="FF111111"/>
        <rFont val="Calibri"/>
        <scheme val="minor"/>
      </rPr>
      <t>TIVID</t>
    </r>
    <r>
      <rPr>
        <i/>
        <sz val="8"/>
        <color rgb="FF2B2B2B"/>
        <rFont val="Calibri"/>
        <scheme val="minor"/>
      </rPr>
      <t>A</t>
    </r>
    <r>
      <rPr>
        <i/>
        <sz val="8"/>
        <color rgb="FF111111"/>
        <rFont val="Calibri"/>
        <scheme val="minor"/>
      </rPr>
      <t>DES DE PR</t>
    </r>
    <r>
      <rPr>
        <i/>
        <sz val="8"/>
        <color rgb="FF2B2B2B"/>
        <rFont val="Calibri"/>
        <scheme val="minor"/>
      </rPr>
      <t>O</t>
    </r>
    <r>
      <rPr>
        <i/>
        <sz val="8"/>
        <color rgb="FF111111"/>
        <rFont val="Calibri"/>
        <scheme val="minor"/>
      </rPr>
      <t>M</t>
    </r>
    <r>
      <rPr>
        <i/>
        <sz val="8"/>
        <color rgb="FF2B2B2B"/>
        <rFont val="Calibri"/>
        <scheme val="minor"/>
      </rPr>
      <t>O</t>
    </r>
    <r>
      <rPr>
        <i/>
        <sz val="8"/>
        <color rgb="FF111111"/>
        <rFont val="Calibri"/>
        <scheme val="minor"/>
      </rPr>
      <t>C/</t>
    </r>
    <r>
      <rPr>
        <i/>
        <sz val="8"/>
        <color rgb="FF2B2B2B"/>
        <rFont val="Calibri"/>
        <scheme val="minor"/>
      </rPr>
      <t>O</t>
    </r>
    <r>
      <rPr>
        <i/>
        <sz val="8"/>
        <color rgb="FF111111"/>
        <rFont val="Calibri"/>
        <scheme val="minor"/>
      </rPr>
      <t xml:space="preserve">N </t>
    </r>
    <r>
      <rPr>
        <i/>
        <sz val="8"/>
        <color rgb="FF2B2B2B"/>
        <rFont val="Calibri"/>
        <scheme val="minor"/>
      </rPr>
      <t xml:space="preserve">Y </t>
    </r>
    <r>
      <rPr>
        <i/>
        <sz val="8"/>
        <color rgb="FF111111"/>
        <rFont val="Calibri"/>
        <scheme val="minor"/>
      </rPr>
      <t>MANTENI</t>
    </r>
    <r>
      <rPr>
        <i/>
        <sz val="8"/>
        <color rgb="FF2B2B2B"/>
        <rFont val="Calibri"/>
        <scheme val="minor"/>
      </rPr>
      <t>M</t>
    </r>
    <r>
      <rPr>
        <i/>
        <sz val="8"/>
        <color rgb="FF111111"/>
        <rFont val="Calibri"/>
        <scheme val="minor"/>
      </rPr>
      <t xml:space="preserve">IENTO </t>
    </r>
    <r>
      <rPr>
        <i/>
        <sz val="8"/>
        <color rgb="FF2B2B2B"/>
        <rFont val="Calibri"/>
        <scheme val="minor"/>
      </rPr>
      <t>D</t>
    </r>
    <r>
      <rPr>
        <i/>
        <sz val="8"/>
        <color rgb="FF111111"/>
        <rFont val="Calibri"/>
        <scheme val="minor"/>
      </rPr>
      <t xml:space="preserve">E LA  </t>
    </r>
    <r>
      <rPr>
        <i/>
        <sz val="8"/>
        <color rgb="FF2B2B2B"/>
        <rFont val="Calibri"/>
        <scheme val="minor"/>
      </rPr>
      <t>S</t>
    </r>
    <r>
      <rPr>
        <i/>
        <sz val="8"/>
        <color rgb="FF111111"/>
        <rFont val="Calibri"/>
        <scheme val="minor"/>
      </rPr>
      <t>ALUD  DE ACUE</t>
    </r>
    <r>
      <rPr>
        <i/>
        <sz val="8"/>
        <color rgb="FF2B2B2B"/>
        <rFont val="Calibri"/>
        <scheme val="minor"/>
      </rPr>
      <t>RDO CO</t>
    </r>
    <r>
      <rPr>
        <i/>
        <sz val="8"/>
        <color rgb="FF111111"/>
        <rFont val="Calibri"/>
        <scheme val="minor"/>
      </rPr>
      <t xml:space="preserve">N </t>
    </r>
    <r>
      <rPr>
        <sz val="8"/>
        <color rgb="FF111111"/>
        <rFont val="Calibri"/>
        <scheme val="minor"/>
      </rPr>
      <t>L</t>
    </r>
    <r>
      <rPr>
        <sz val="8"/>
        <color rgb="FF2B2B2B"/>
        <rFont val="Calibri"/>
        <scheme val="minor"/>
      </rPr>
      <t>O</t>
    </r>
    <r>
      <rPr>
        <sz val="8"/>
        <color rgb="FF111111"/>
        <rFont val="Calibri"/>
        <scheme val="minor"/>
      </rPr>
      <t xml:space="preserve">S  </t>
    </r>
    <r>
      <rPr>
        <i/>
        <sz val="8"/>
        <color rgb="FF2B2B2B"/>
        <rFont val="Calibri"/>
        <scheme val="minor"/>
      </rPr>
      <t>C</t>
    </r>
    <r>
      <rPr>
        <i/>
        <sz val="8"/>
        <color rgb="FF111111"/>
        <rFont val="Calibri"/>
        <scheme val="minor"/>
      </rPr>
      <t>ONTRATO</t>
    </r>
    <r>
      <rPr>
        <i/>
        <sz val="8"/>
        <color rgb="FF2B2B2B"/>
        <rFont val="Calibri"/>
        <scheme val="minor"/>
      </rPr>
      <t xml:space="preserve">S </t>
    </r>
    <r>
      <rPr>
        <i/>
        <sz val="8"/>
        <color rgb="FF111111"/>
        <rFont val="Calibri"/>
        <scheme val="minor"/>
      </rPr>
      <t>DE PRE</t>
    </r>
    <r>
      <rPr>
        <i/>
        <sz val="8"/>
        <color rgb="FF2B2B2B"/>
        <rFont val="Calibri"/>
        <scheme val="minor"/>
      </rPr>
      <t>S</t>
    </r>
    <r>
      <rPr>
        <i/>
        <sz val="8"/>
        <color rgb="FF111111"/>
        <rFont val="Calibri"/>
        <scheme val="minor"/>
      </rPr>
      <t>TA</t>
    </r>
    <r>
      <rPr>
        <i/>
        <sz val="8"/>
        <color rgb="FF2B2B2B"/>
        <rFont val="Calibri"/>
        <scheme val="minor"/>
      </rPr>
      <t>C</t>
    </r>
    <r>
      <rPr>
        <i/>
        <sz val="8"/>
        <color rgb="FF111111"/>
        <rFont val="Calibri"/>
        <scheme val="minor"/>
      </rPr>
      <t>I</t>
    </r>
    <r>
      <rPr>
        <i/>
        <sz val="8"/>
        <color rgb="FF2B2B2B"/>
        <rFont val="Calibri"/>
        <scheme val="minor"/>
      </rPr>
      <t>O</t>
    </r>
    <r>
      <rPr>
        <i/>
        <sz val="8"/>
        <color rgb="FF111111"/>
        <rFont val="Calibri"/>
        <scheme val="minor"/>
      </rPr>
      <t xml:space="preserve">N DE </t>
    </r>
    <r>
      <rPr>
        <i/>
        <sz val="8"/>
        <color rgb="FF2B2B2B"/>
        <rFont val="Calibri"/>
        <scheme val="minor"/>
      </rPr>
      <t>S</t>
    </r>
    <r>
      <rPr>
        <i/>
        <sz val="8"/>
        <color rgb="FF111111"/>
        <rFont val="Calibri"/>
        <scheme val="minor"/>
      </rPr>
      <t>E</t>
    </r>
    <r>
      <rPr>
        <i/>
        <sz val="8"/>
        <color rgb="FF2B2B2B"/>
        <rFont val="Calibri"/>
        <scheme val="minor"/>
      </rPr>
      <t>RVIC</t>
    </r>
    <r>
      <rPr>
        <i/>
        <sz val="8"/>
        <color rgb="FF111111"/>
        <rFont val="Calibri"/>
        <scheme val="minor"/>
      </rPr>
      <t xml:space="preserve">IOS  </t>
    </r>
    <r>
      <rPr>
        <i/>
        <sz val="8"/>
        <color rgb="FF2B2B2B"/>
        <rFont val="Calibri"/>
        <scheme val="minor"/>
      </rPr>
      <t>D</t>
    </r>
    <r>
      <rPr>
        <i/>
        <sz val="8"/>
        <color rgb="FF111111"/>
        <rFont val="Calibri"/>
        <scheme val="minor"/>
      </rPr>
      <t xml:space="preserve">E </t>
    </r>
    <r>
      <rPr>
        <i/>
        <sz val="8"/>
        <color rgb="FF2B2B2B"/>
        <rFont val="Calibri"/>
        <scheme val="minor"/>
      </rPr>
      <t>S</t>
    </r>
    <r>
      <rPr>
        <i/>
        <sz val="8"/>
        <color rgb="FF111111"/>
        <rFont val="Calibri"/>
        <scheme val="minor"/>
      </rPr>
      <t xml:space="preserve">ALUD </t>
    </r>
    <r>
      <rPr>
        <i/>
        <sz val="8"/>
        <color rgb="FF2B2B2B"/>
        <rFont val="Calibri"/>
        <scheme val="minor"/>
      </rPr>
      <t>V</t>
    </r>
    <r>
      <rPr>
        <i/>
        <sz val="8"/>
        <color rgb="FF111111"/>
        <rFont val="Calibri"/>
        <scheme val="minor"/>
      </rPr>
      <t>IGEN</t>
    </r>
    <r>
      <rPr>
        <i/>
        <sz val="8"/>
        <color rgb="FF2B2B2B"/>
        <rFont val="Calibri"/>
        <scheme val="minor"/>
      </rPr>
      <t>TES S</t>
    </r>
    <r>
      <rPr>
        <i/>
        <sz val="8"/>
        <color rgb="FF111111"/>
        <rFont val="Calibri"/>
        <scheme val="minor"/>
      </rPr>
      <t>U</t>
    </r>
    <r>
      <rPr>
        <i/>
        <sz val="8"/>
        <color rgb="FF2B2B2B"/>
        <rFont val="Calibri"/>
        <scheme val="minor"/>
      </rPr>
      <t>SC</t>
    </r>
    <r>
      <rPr>
        <i/>
        <sz val="8"/>
        <color rgb="FF111111"/>
        <rFont val="Calibri"/>
        <scheme val="minor"/>
      </rPr>
      <t>RITO</t>
    </r>
    <r>
      <rPr>
        <i/>
        <sz val="8"/>
        <color rgb="FF2B2B2B"/>
        <rFont val="Calibri"/>
        <scheme val="minor"/>
      </rPr>
      <t xml:space="preserve">S </t>
    </r>
    <r>
      <rPr>
        <i/>
        <sz val="8"/>
        <color rgb="FF111111"/>
        <rFont val="Calibri"/>
        <scheme val="minor"/>
      </rPr>
      <t>ENT</t>
    </r>
    <r>
      <rPr>
        <i/>
        <sz val="8"/>
        <color rgb="FF2B2B2B"/>
        <rFont val="Calibri"/>
        <scheme val="minor"/>
      </rPr>
      <t>R</t>
    </r>
    <r>
      <rPr>
        <i/>
        <sz val="8"/>
        <color rgb="FF111111"/>
        <rFont val="Calibri"/>
        <scheme val="minor"/>
      </rPr>
      <t xml:space="preserve">E  LA  UNIDAD DE </t>
    </r>
    <r>
      <rPr>
        <i/>
        <sz val="8"/>
        <color rgb="FF2B2B2B"/>
        <rFont val="Calibri"/>
        <scheme val="minor"/>
      </rPr>
      <t>S</t>
    </r>
    <r>
      <rPr>
        <i/>
        <sz val="8"/>
        <color rgb="FF111111"/>
        <rFont val="Calibri"/>
        <scheme val="minor"/>
      </rPr>
      <t>ALUD  DE /BAGUE USI E</t>
    </r>
    <r>
      <rPr>
        <i/>
        <sz val="8"/>
        <color rgb="FF525252"/>
        <rFont val="Calibri"/>
        <scheme val="minor"/>
      </rPr>
      <t>.</t>
    </r>
    <r>
      <rPr>
        <i/>
        <sz val="8"/>
        <color rgb="FF111111"/>
        <rFont val="Calibri"/>
        <scheme val="minor"/>
      </rPr>
      <t>S</t>
    </r>
    <r>
      <rPr>
        <i/>
        <sz val="8"/>
        <color rgb="FF414141"/>
        <rFont val="Calibri"/>
        <scheme val="minor"/>
      </rPr>
      <t>.</t>
    </r>
    <r>
      <rPr>
        <i/>
        <sz val="8"/>
        <color rgb="FF111111"/>
        <rFont val="Calibri"/>
        <scheme val="minor"/>
      </rPr>
      <t xml:space="preserve">E </t>
    </r>
    <r>
      <rPr>
        <i/>
        <sz val="8"/>
        <color rgb="FF2B2B2B"/>
        <rFont val="Calibri"/>
        <scheme val="minor"/>
      </rPr>
      <t xml:space="preserve">Y </t>
    </r>
    <r>
      <rPr>
        <i/>
        <sz val="8"/>
        <color rgb="FF111111"/>
        <rFont val="Calibri"/>
        <scheme val="minor"/>
      </rPr>
      <t>LO</t>
    </r>
    <r>
      <rPr>
        <i/>
        <sz val="8"/>
        <color rgb="FF2B2B2B"/>
        <rFont val="Calibri"/>
        <scheme val="minor"/>
      </rPr>
      <t xml:space="preserve">S </t>
    </r>
    <r>
      <rPr>
        <i/>
        <sz val="8"/>
        <color rgb="FF111111"/>
        <rFont val="Calibri"/>
        <scheme val="minor"/>
      </rPr>
      <t>A</t>
    </r>
    <r>
      <rPr>
        <i/>
        <sz val="8"/>
        <color rgb="FF2B2B2B"/>
        <rFont val="Calibri"/>
        <scheme val="minor"/>
      </rPr>
      <t>S</t>
    </r>
    <r>
      <rPr>
        <i/>
        <sz val="8"/>
        <color rgb="FF111111"/>
        <rFont val="Calibri"/>
        <scheme val="minor"/>
      </rPr>
      <t>EGURADO</t>
    </r>
    <r>
      <rPr>
        <i/>
        <sz val="8"/>
        <color rgb="FF2B2B2B"/>
        <rFont val="Calibri"/>
        <scheme val="minor"/>
      </rPr>
      <t>R</t>
    </r>
    <r>
      <rPr>
        <i/>
        <sz val="8"/>
        <color rgb="FF111111"/>
        <rFont val="Calibri"/>
        <scheme val="minor"/>
      </rPr>
      <t>E</t>
    </r>
    <r>
      <rPr>
        <i/>
        <sz val="8"/>
        <color rgb="FF2B2B2B"/>
        <rFont val="Calibri"/>
        <scheme val="minor"/>
      </rPr>
      <t>S</t>
    </r>
    <r>
      <rPr>
        <i/>
        <sz val="8"/>
        <color rgb="FF111111"/>
        <rFont val="Calibri"/>
        <scheme val="minor"/>
      </rPr>
      <t>, DE  T</t>
    </r>
    <r>
      <rPr>
        <i/>
        <sz val="8"/>
        <color rgb="FF2B2B2B"/>
        <rFont val="Calibri"/>
        <scheme val="minor"/>
      </rPr>
      <t>O</t>
    </r>
    <r>
      <rPr>
        <i/>
        <sz val="8"/>
        <color rgb="FF111111"/>
        <rFont val="Calibri"/>
        <scheme val="minor"/>
      </rPr>
      <t>D</t>
    </r>
    <r>
      <rPr>
        <i/>
        <sz val="8"/>
        <color rgb="FF2B2B2B"/>
        <rFont val="Calibri"/>
        <scheme val="minor"/>
      </rPr>
      <t xml:space="preserve">OS  </t>
    </r>
    <r>
      <rPr>
        <sz val="8"/>
        <color rgb="FF111111"/>
        <rFont val="Calibri"/>
        <scheme val="minor"/>
      </rPr>
      <t>LO</t>
    </r>
    <r>
      <rPr>
        <sz val="8"/>
        <color rgb="FF2B2B2B"/>
        <rFont val="Calibri"/>
        <scheme val="minor"/>
      </rPr>
      <t xml:space="preserve">S </t>
    </r>
    <r>
      <rPr>
        <i/>
        <sz val="8"/>
        <color rgb="FF111111"/>
        <rFont val="Calibri"/>
        <scheme val="minor"/>
      </rPr>
      <t>MEDI</t>
    </r>
    <r>
      <rPr>
        <i/>
        <sz val="8"/>
        <color rgb="FF2B2B2B"/>
        <rFont val="Calibri"/>
        <scheme val="minor"/>
      </rPr>
      <t>CA</t>
    </r>
    <r>
      <rPr>
        <i/>
        <sz val="8"/>
        <color rgb="FF111111"/>
        <rFont val="Calibri"/>
        <scheme val="minor"/>
      </rPr>
      <t>MENT</t>
    </r>
    <r>
      <rPr>
        <i/>
        <sz val="8"/>
        <color rgb="FF2B2B2B"/>
        <rFont val="Calibri"/>
        <scheme val="minor"/>
      </rPr>
      <t xml:space="preserve">OS </t>
    </r>
    <r>
      <rPr>
        <i/>
        <sz val="8"/>
        <color rgb="FF111111"/>
        <rFont val="Calibri"/>
        <scheme val="minor"/>
      </rPr>
      <t>CON</t>
    </r>
    <r>
      <rPr>
        <i/>
        <sz val="8"/>
        <color rgb="FF2B2B2B"/>
        <rFont val="Calibri"/>
        <scheme val="minor"/>
      </rPr>
      <t>T</t>
    </r>
    <r>
      <rPr>
        <i/>
        <sz val="8"/>
        <color rgb="FF111111"/>
        <rFont val="Calibri"/>
        <scheme val="minor"/>
      </rPr>
      <t>EN</t>
    </r>
    <r>
      <rPr>
        <i/>
        <sz val="8"/>
        <color rgb="FF2B2B2B"/>
        <rFont val="Calibri"/>
        <scheme val="minor"/>
      </rPr>
      <t>I</t>
    </r>
    <r>
      <rPr>
        <i/>
        <sz val="8"/>
        <color rgb="FF111111"/>
        <rFont val="Calibri"/>
        <scheme val="minor"/>
      </rPr>
      <t>DO</t>
    </r>
    <r>
      <rPr>
        <i/>
        <sz val="8"/>
        <color rgb="FF2B2B2B"/>
        <rFont val="Calibri"/>
        <scheme val="minor"/>
      </rPr>
      <t xml:space="preserve">S </t>
    </r>
    <r>
      <rPr>
        <i/>
        <sz val="8"/>
        <color rgb="FF111111"/>
        <rFont val="Calibri"/>
        <scheme val="minor"/>
      </rPr>
      <t>EN LA RESOL</t>
    </r>
    <r>
      <rPr>
        <i/>
        <sz val="8"/>
        <color rgb="FF2B2B2B"/>
        <rFont val="Calibri"/>
        <scheme val="minor"/>
      </rPr>
      <t>U</t>
    </r>
    <r>
      <rPr>
        <i/>
        <sz val="8"/>
        <color rgb="FF111111"/>
        <rFont val="Calibri"/>
        <scheme val="minor"/>
      </rPr>
      <t>CION N</t>
    </r>
    <r>
      <rPr>
        <i/>
        <sz val="8"/>
        <color rgb="FF2B2B2B"/>
        <rFont val="Calibri"/>
        <scheme val="minor"/>
      </rPr>
      <t>o</t>
    </r>
    <r>
      <rPr>
        <i/>
        <sz val="8"/>
        <color rgb="FF414141"/>
        <rFont val="Calibri"/>
        <scheme val="minor"/>
      </rPr>
      <t xml:space="preserve">. </t>
    </r>
    <r>
      <rPr>
        <i/>
        <sz val="8"/>
        <color rgb="FF2B2B2B"/>
        <rFont val="Calibri"/>
        <scheme val="minor"/>
      </rPr>
      <t>3</t>
    </r>
    <r>
      <rPr>
        <i/>
        <sz val="8"/>
        <color rgb="FF111111"/>
        <rFont val="Calibri"/>
        <scheme val="minor"/>
      </rPr>
      <t>51</t>
    </r>
    <r>
      <rPr>
        <i/>
        <sz val="8"/>
        <color rgb="FF2B2B2B"/>
        <rFont val="Calibri"/>
        <scheme val="minor"/>
      </rPr>
      <t xml:space="preserve">2 </t>
    </r>
    <r>
      <rPr>
        <i/>
        <sz val="8"/>
        <color rgb="FF111111"/>
        <rFont val="Calibri"/>
        <scheme val="minor"/>
      </rPr>
      <t xml:space="preserve">DE </t>
    </r>
    <r>
      <rPr>
        <i/>
        <sz val="8"/>
        <color rgb="FF2B2B2B"/>
        <rFont val="Calibri"/>
        <scheme val="minor"/>
      </rPr>
      <t>20</t>
    </r>
    <r>
      <rPr>
        <i/>
        <sz val="8"/>
        <color rgb="FF111111"/>
        <rFont val="Calibri"/>
        <scheme val="minor"/>
      </rPr>
      <t>1</t>
    </r>
    <r>
      <rPr>
        <i/>
        <sz val="8"/>
        <color rgb="FF2B2B2B"/>
        <rFont val="Calibri"/>
        <scheme val="minor"/>
      </rPr>
      <t>9.</t>
    </r>
  </si>
  <si>
    <r>
      <t>Sum</t>
    </r>
    <r>
      <rPr>
        <sz val="8"/>
        <color rgb="FF282828"/>
        <rFont val="Calibri"/>
        <scheme val="minor"/>
      </rPr>
      <t>i</t>
    </r>
    <r>
      <rPr>
        <sz val="8"/>
        <color rgb="FF121212"/>
        <rFont val="Calibri"/>
        <scheme val="minor"/>
      </rPr>
      <t>nistr</t>
    </r>
    <r>
      <rPr>
        <sz val="8"/>
        <color rgb="FF282828"/>
        <rFont val="Calibri"/>
        <scheme val="minor"/>
      </rPr>
      <t>a</t>
    </r>
    <r>
      <rPr>
        <sz val="8"/>
        <color rgb="FF121212"/>
        <rFont val="Calibri"/>
        <scheme val="minor"/>
      </rPr>
      <t xml:space="preserve">r </t>
    </r>
    <r>
      <rPr>
        <sz val="8"/>
        <color rgb="FF282828"/>
        <rFont val="Calibri"/>
        <scheme val="minor"/>
      </rPr>
      <t xml:space="preserve">y/o </t>
    </r>
    <r>
      <rPr>
        <sz val="8"/>
        <color rgb="FF121212"/>
        <rFont val="Calibri"/>
        <scheme val="minor"/>
      </rPr>
      <t>despach</t>
    </r>
    <r>
      <rPr>
        <sz val="8"/>
        <color rgb="FF282828"/>
        <rFont val="Calibri"/>
        <scheme val="minor"/>
      </rPr>
      <t xml:space="preserve">ar </t>
    </r>
    <r>
      <rPr>
        <sz val="8"/>
        <color rgb="FF121212"/>
        <rFont val="Calibri"/>
        <scheme val="minor"/>
      </rPr>
      <t>t</t>
    </r>
    <r>
      <rPr>
        <sz val="8"/>
        <color rgb="FF282828"/>
        <rFont val="Calibri"/>
        <scheme val="minor"/>
      </rPr>
      <t>odo</t>
    </r>
    <r>
      <rPr>
        <sz val="8"/>
        <color rgb="FF121212"/>
        <rFont val="Calibri"/>
        <scheme val="minor"/>
      </rPr>
      <t>s  l</t>
    </r>
    <r>
      <rPr>
        <sz val="8"/>
        <color rgb="FF282828"/>
        <rFont val="Calibri"/>
        <scheme val="minor"/>
      </rPr>
      <t xml:space="preserve">os </t>
    </r>
    <r>
      <rPr>
        <sz val="8"/>
        <color rgb="FF121212"/>
        <rFont val="Calibri"/>
        <scheme val="minor"/>
      </rPr>
      <t>med</t>
    </r>
    <r>
      <rPr>
        <sz val="8"/>
        <color rgb="FF282828"/>
        <rFont val="Calibri"/>
        <scheme val="minor"/>
      </rPr>
      <t>ic</t>
    </r>
    <r>
      <rPr>
        <sz val="8"/>
        <color rgb="FF121212"/>
        <rFont val="Calibri"/>
        <scheme val="minor"/>
      </rPr>
      <t>ament</t>
    </r>
    <r>
      <rPr>
        <sz val="8"/>
        <color rgb="FF282828"/>
        <rFont val="Calibri"/>
        <scheme val="minor"/>
      </rPr>
      <t>o</t>
    </r>
    <r>
      <rPr>
        <sz val="8"/>
        <color rgb="FF121212"/>
        <rFont val="Calibri"/>
        <scheme val="minor"/>
      </rPr>
      <t>s   pres</t>
    </r>
    <r>
      <rPr>
        <sz val="8"/>
        <color rgb="FF282828"/>
        <rFont val="Calibri"/>
        <scheme val="minor"/>
      </rPr>
      <t>cri</t>
    </r>
    <r>
      <rPr>
        <sz val="8"/>
        <color rgb="FF121212"/>
        <rFont val="Calibri"/>
        <scheme val="minor"/>
      </rPr>
      <t>t</t>
    </r>
    <r>
      <rPr>
        <sz val="8"/>
        <color rgb="FF282828"/>
        <rFont val="Calibri"/>
        <scheme val="minor"/>
      </rPr>
      <t>o</t>
    </r>
    <r>
      <rPr>
        <sz val="8"/>
        <color rgb="FF121212"/>
        <rFont val="Calibri"/>
        <scheme val="minor"/>
      </rPr>
      <t>s de fo</t>
    </r>
    <r>
      <rPr>
        <sz val="8"/>
        <color rgb="FF282828"/>
        <rFont val="Calibri"/>
        <scheme val="minor"/>
      </rPr>
      <t>r</t>
    </r>
    <r>
      <rPr>
        <sz val="8"/>
        <color rgb="FF121212"/>
        <rFont val="Calibri"/>
        <scheme val="minor"/>
      </rPr>
      <t xml:space="preserve">ma  ambulatoria, incluidos los medicamentos de </t>
    </r>
    <r>
      <rPr>
        <sz val="8"/>
        <color rgb="FF282828"/>
        <rFont val="Calibri"/>
        <scheme val="minor"/>
      </rPr>
      <t>c</t>
    </r>
    <r>
      <rPr>
        <sz val="8"/>
        <color rgb="FF121212"/>
        <rFont val="Calibri"/>
        <scheme val="minor"/>
      </rPr>
      <t>ontrol e</t>
    </r>
    <r>
      <rPr>
        <sz val="8"/>
        <color rgb="FF282828"/>
        <rFont val="Calibri"/>
        <scheme val="minor"/>
      </rPr>
      <t>s</t>
    </r>
    <r>
      <rPr>
        <sz val="8"/>
        <color rgb="FF121212"/>
        <rFont val="Calibri"/>
        <scheme val="minor"/>
      </rPr>
      <t>pe</t>
    </r>
    <r>
      <rPr>
        <sz val="8"/>
        <color rgb="FF282828"/>
        <rFont val="Calibri"/>
        <scheme val="minor"/>
      </rPr>
      <t>c</t>
    </r>
    <r>
      <rPr>
        <sz val="8"/>
        <color rgb="FF121212"/>
        <rFont val="Calibri"/>
        <scheme val="minor"/>
      </rPr>
      <t xml:space="preserve">ial </t>
    </r>
    <r>
      <rPr>
        <sz val="8"/>
        <color rgb="FF282828"/>
        <rFont val="Calibri"/>
        <scheme val="minor"/>
      </rPr>
      <t xml:space="preserve">y de </t>
    </r>
    <r>
      <rPr>
        <sz val="8"/>
        <color rgb="FF121212"/>
        <rFont val="Calibri"/>
        <scheme val="minor"/>
      </rPr>
      <t>mo</t>
    </r>
    <r>
      <rPr>
        <sz val="8"/>
        <color rgb="FF282828"/>
        <rFont val="Calibri"/>
        <scheme val="minor"/>
      </rPr>
      <t>n</t>
    </r>
    <r>
      <rPr>
        <sz val="8"/>
        <color rgb="FF121212"/>
        <rFont val="Calibri"/>
        <scheme val="minor"/>
      </rPr>
      <t>o</t>
    </r>
    <r>
      <rPr>
        <sz val="8"/>
        <color rgb="FF282828"/>
        <rFont val="Calibri"/>
        <scheme val="minor"/>
      </rPr>
      <t>po</t>
    </r>
    <r>
      <rPr>
        <sz val="8"/>
        <color rgb="FF121212"/>
        <rFont val="Calibri"/>
        <scheme val="minor"/>
      </rPr>
      <t>l</t>
    </r>
    <r>
      <rPr>
        <sz val="8"/>
        <color rgb="FF282828"/>
        <rFont val="Calibri"/>
        <scheme val="minor"/>
      </rPr>
      <t>io d</t>
    </r>
    <r>
      <rPr>
        <sz val="8"/>
        <color rgb="FF121212"/>
        <rFont val="Calibri"/>
        <scheme val="minor"/>
      </rPr>
      <t>el F</t>
    </r>
    <r>
      <rPr>
        <sz val="8"/>
        <color rgb="FF282828"/>
        <rFont val="Calibri"/>
        <scheme val="minor"/>
      </rPr>
      <t>o</t>
    </r>
    <r>
      <rPr>
        <sz val="8"/>
        <color rgb="FF121212"/>
        <rFont val="Calibri"/>
        <scheme val="minor"/>
      </rPr>
      <t>nd</t>
    </r>
    <r>
      <rPr>
        <sz val="8"/>
        <color rgb="FF282828"/>
        <rFont val="Calibri"/>
        <scheme val="minor"/>
      </rPr>
      <t>o N</t>
    </r>
    <r>
      <rPr>
        <sz val="8"/>
        <color rgb="FF121212"/>
        <rFont val="Calibri"/>
        <scheme val="minor"/>
      </rPr>
      <t>a</t>
    </r>
    <r>
      <rPr>
        <sz val="8"/>
        <color rgb="FF282828"/>
        <rFont val="Calibri"/>
        <scheme val="minor"/>
      </rPr>
      <t>c</t>
    </r>
    <r>
      <rPr>
        <sz val="8"/>
        <color rgb="FF121212"/>
        <rFont val="Calibri"/>
        <scheme val="minor"/>
      </rPr>
      <t>i</t>
    </r>
    <r>
      <rPr>
        <sz val="8"/>
        <color rgb="FF282828"/>
        <rFont val="Calibri"/>
        <scheme val="minor"/>
      </rPr>
      <t>o</t>
    </r>
    <r>
      <rPr>
        <sz val="8"/>
        <color rgb="FF121212"/>
        <rFont val="Calibri"/>
        <scheme val="minor"/>
      </rPr>
      <t>nal de Es</t>
    </r>
    <r>
      <rPr>
        <sz val="8"/>
        <color rgb="FF282828"/>
        <rFont val="Calibri"/>
        <scheme val="minor"/>
      </rPr>
      <t>t</t>
    </r>
    <r>
      <rPr>
        <sz val="8"/>
        <color rgb="FF121212"/>
        <rFont val="Calibri"/>
        <scheme val="minor"/>
      </rPr>
      <t>upefacientes y Promoción y Mantenimiento  de la s</t>
    </r>
    <r>
      <rPr>
        <sz val="8"/>
        <color rgb="FF282828"/>
        <rFont val="Calibri"/>
        <scheme val="minor"/>
      </rPr>
      <t>a</t>
    </r>
    <r>
      <rPr>
        <sz val="8"/>
        <color rgb="FF121212"/>
        <rFont val="Calibri"/>
        <scheme val="minor"/>
      </rPr>
      <t>lud e</t>
    </r>
    <r>
      <rPr>
        <sz val="8"/>
        <color rgb="FF282828"/>
        <rFont val="Calibri"/>
        <scheme val="minor"/>
      </rPr>
      <t xml:space="preserve">n </t>
    </r>
    <r>
      <rPr>
        <sz val="8"/>
        <color rgb="FF121212"/>
        <rFont val="Calibri"/>
        <scheme val="minor"/>
      </rPr>
      <t>consulta e</t>
    </r>
    <r>
      <rPr>
        <sz val="8"/>
        <color rgb="FF282828"/>
        <rFont val="Calibri"/>
        <scheme val="minor"/>
      </rPr>
      <t>x</t>
    </r>
    <r>
      <rPr>
        <sz val="8"/>
        <color rgb="FF121212"/>
        <rFont val="Calibri"/>
        <scheme val="minor"/>
      </rPr>
      <t>t</t>
    </r>
    <r>
      <rPr>
        <sz val="8"/>
        <color rgb="FF282828"/>
        <rFont val="Calibri"/>
        <scheme val="minor"/>
      </rPr>
      <t>e</t>
    </r>
    <r>
      <rPr>
        <sz val="8"/>
        <color rgb="FF121212"/>
        <rFont val="Calibri"/>
        <scheme val="minor"/>
      </rPr>
      <t xml:space="preserve">rna </t>
    </r>
    <r>
      <rPr>
        <sz val="8"/>
        <color rgb="FF3A3A3A"/>
        <rFont val="Calibri"/>
        <scheme val="minor"/>
      </rPr>
      <t xml:space="preserve">y </t>
    </r>
    <r>
      <rPr>
        <sz val="8"/>
        <color rgb="FF282828"/>
        <rFont val="Calibri"/>
        <scheme val="minor"/>
      </rPr>
      <t>u</t>
    </r>
    <r>
      <rPr>
        <sz val="8"/>
        <color rgb="FF121212"/>
        <rFont val="Calibri"/>
        <scheme val="minor"/>
      </rPr>
      <t>r</t>
    </r>
    <r>
      <rPr>
        <sz val="8"/>
        <color rgb="FF282828"/>
        <rFont val="Calibri"/>
        <scheme val="minor"/>
      </rPr>
      <t>ge</t>
    </r>
    <r>
      <rPr>
        <sz val="8"/>
        <color rgb="FF121212"/>
        <rFont val="Calibri"/>
        <scheme val="minor"/>
      </rPr>
      <t>n</t>
    </r>
    <r>
      <rPr>
        <sz val="8"/>
        <color rgb="FF282828"/>
        <rFont val="Calibri"/>
        <scheme val="minor"/>
      </rPr>
      <t>c</t>
    </r>
    <r>
      <rPr>
        <sz val="8"/>
        <color rgb="FF121212"/>
        <rFont val="Calibri"/>
        <scheme val="minor"/>
      </rPr>
      <t>ias</t>
    </r>
    <r>
      <rPr>
        <sz val="8"/>
        <color rgb="FF282828"/>
        <rFont val="Calibri"/>
        <scheme val="minor"/>
      </rPr>
      <t xml:space="preserve">, </t>
    </r>
    <r>
      <rPr>
        <sz val="8"/>
        <color rgb="FF121212"/>
        <rFont val="Calibri"/>
        <scheme val="minor"/>
      </rPr>
      <t xml:space="preserve">los </t>
    </r>
    <r>
      <rPr>
        <sz val="8"/>
        <color rgb="FF282828"/>
        <rFont val="Calibri"/>
        <scheme val="minor"/>
      </rPr>
      <t>cua</t>
    </r>
    <r>
      <rPr>
        <sz val="8"/>
        <color rgb="FF121212"/>
        <rFont val="Calibri"/>
        <scheme val="minor"/>
      </rPr>
      <t>les deb</t>
    </r>
    <r>
      <rPr>
        <sz val="8"/>
        <color rgb="FF282828"/>
        <rFont val="Calibri"/>
        <scheme val="minor"/>
      </rPr>
      <t>e</t>
    </r>
    <r>
      <rPr>
        <sz val="8"/>
        <color rgb="FF121212"/>
        <rFont val="Calibri"/>
        <scheme val="minor"/>
      </rPr>
      <t>n tener e</t>
    </r>
    <r>
      <rPr>
        <sz val="8"/>
        <color rgb="FF282828"/>
        <rFont val="Calibri"/>
        <scheme val="minor"/>
      </rPr>
      <t>l c</t>
    </r>
    <r>
      <rPr>
        <sz val="8"/>
        <color rgb="FF121212"/>
        <rFont val="Calibri"/>
        <scheme val="minor"/>
      </rPr>
      <t>or</t>
    </r>
    <r>
      <rPr>
        <sz val="8"/>
        <color rgb="FF282828"/>
        <rFont val="Calibri"/>
        <scheme val="minor"/>
      </rPr>
      <t>r</t>
    </r>
    <r>
      <rPr>
        <sz val="8"/>
        <color rgb="FF121212"/>
        <rFont val="Calibri"/>
        <scheme val="minor"/>
      </rPr>
      <t>espo</t>
    </r>
    <r>
      <rPr>
        <sz val="8"/>
        <color rgb="FF282828"/>
        <rFont val="Calibri"/>
        <scheme val="minor"/>
      </rPr>
      <t>n</t>
    </r>
    <r>
      <rPr>
        <sz val="8"/>
        <color rgb="FF121212"/>
        <rFont val="Calibri"/>
        <scheme val="minor"/>
      </rPr>
      <t>d</t>
    </r>
    <r>
      <rPr>
        <sz val="8"/>
        <color rgb="FF282828"/>
        <rFont val="Calibri"/>
        <scheme val="minor"/>
      </rPr>
      <t>i</t>
    </r>
    <r>
      <rPr>
        <sz val="8"/>
        <color rgb="FF121212"/>
        <rFont val="Calibri"/>
        <scheme val="minor"/>
      </rPr>
      <t>en</t>
    </r>
    <r>
      <rPr>
        <sz val="8"/>
        <color rgb="FF282828"/>
        <rFont val="Calibri"/>
        <scheme val="minor"/>
      </rPr>
      <t>t</t>
    </r>
    <r>
      <rPr>
        <sz val="8"/>
        <color rgb="FF121212"/>
        <rFont val="Calibri"/>
        <scheme val="minor"/>
      </rPr>
      <t xml:space="preserve">e </t>
    </r>
    <r>
      <rPr>
        <sz val="8"/>
        <color rgb="FF282828"/>
        <rFont val="Calibri"/>
        <scheme val="minor"/>
      </rPr>
      <t>r</t>
    </r>
    <r>
      <rPr>
        <sz val="8"/>
        <color rgb="FF121212"/>
        <rFont val="Calibri"/>
        <scheme val="minor"/>
      </rPr>
      <t>egistro sanitario del IN</t>
    </r>
    <r>
      <rPr>
        <sz val="8"/>
        <color rgb="FF282828"/>
        <rFont val="Calibri"/>
        <scheme val="minor"/>
      </rPr>
      <t>V</t>
    </r>
    <r>
      <rPr>
        <sz val="8"/>
        <color rgb="FF121212"/>
        <rFont val="Calibri"/>
        <scheme val="minor"/>
      </rPr>
      <t>IM</t>
    </r>
    <r>
      <rPr>
        <sz val="8"/>
        <color rgb="FF282828"/>
        <rFont val="Calibri"/>
        <scheme val="minor"/>
      </rPr>
      <t>A</t>
    </r>
    <r>
      <rPr>
        <sz val="8"/>
        <color rgb="FF121212"/>
        <rFont val="Calibri"/>
        <scheme val="minor"/>
      </rPr>
      <t xml:space="preserve">, como  prueba de la </t>
    </r>
    <r>
      <rPr>
        <sz val="8"/>
        <color rgb="FF282828"/>
        <rFont val="Calibri"/>
        <scheme val="minor"/>
      </rPr>
      <t>c</t>
    </r>
    <r>
      <rPr>
        <sz val="8"/>
        <color rgb="FF121212"/>
        <rFont val="Calibri"/>
        <scheme val="minor"/>
      </rPr>
      <t>a</t>
    </r>
    <r>
      <rPr>
        <sz val="8"/>
        <color rgb="FF3A3A3A"/>
        <rFont val="Calibri"/>
        <scheme val="minor"/>
      </rPr>
      <t>l</t>
    </r>
    <r>
      <rPr>
        <sz val="8"/>
        <color rgb="FF282828"/>
        <rFont val="Calibri"/>
        <scheme val="minor"/>
      </rPr>
      <t>i</t>
    </r>
    <r>
      <rPr>
        <sz val="8"/>
        <color rgb="FF121212"/>
        <rFont val="Calibri"/>
        <scheme val="minor"/>
      </rPr>
      <t xml:space="preserve">dad  </t>
    </r>
    <r>
      <rPr>
        <sz val="8"/>
        <color rgb="FF282828"/>
        <rFont val="Calibri"/>
        <scheme val="minor"/>
      </rPr>
      <t>d</t>
    </r>
    <r>
      <rPr>
        <sz val="8"/>
        <color rgb="FF121212"/>
        <rFont val="Calibri"/>
        <scheme val="minor"/>
      </rPr>
      <t>e lo</t>
    </r>
    <r>
      <rPr>
        <sz val="8"/>
        <color rgb="FF282828"/>
        <rFont val="Calibri"/>
        <scheme val="minor"/>
      </rPr>
      <t>s m</t>
    </r>
    <r>
      <rPr>
        <sz val="8"/>
        <color rgb="FF121212"/>
        <rFont val="Calibri"/>
        <scheme val="minor"/>
      </rPr>
      <t>i</t>
    </r>
    <r>
      <rPr>
        <sz val="8"/>
        <color rgb="FF282828"/>
        <rFont val="Calibri"/>
        <scheme val="minor"/>
      </rPr>
      <t>s</t>
    </r>
    <r>
      <rPr>
        <sz val="8"/>
        <color rgb="FF121212"/>
        <rFont val="Calibri"/>
        <scheme val="minor"/>
      </rPr>
      <t>m</t>
    </r>
    <r>
      <rPr>
        <sz val="8"/>
        <color rgb="FF282828"/>
        <rFont val="Calibri"/>
        <scheme val="minor"/>
      </rPr>
      <t>o</t>
    </r>
    <r>
      <rPr>
        <sz val="8"/>
        <color rgb="FF121212"/>
        <rFont val="Calibri"/>
        <scheme val="minor"/>
      </rPr>
      <t xml:space="preserve">s  </t>
    </r>
    <r>
      <rPr>
        <sz val="8"/>
        <color rgb="FF282828"/>
        <rFont val="Calibri"/>
        <scheme val="minor"/>
      </rPr>
      <t>s</t>
    </r>
    <r>
      <rPr>
        <sz val="8"/>
        <color rgb="FF121212"/>
        <rFont val="Calibri"/>
        <scheme val="minor"/>
      </rPr>
      <t>e</t>
    </r>
    <r>
      <rPr>
        <sz val="8"/>
        <color rgb="FF282828"/>
        <rFont val="Calibri"/>
        <scheme val="minor"/>
      </rPr>
      <t>gú</t>
    </r>
    <r>
      <rPr>
        <sz val="8"/>
        <color rgb="FF121212"/>
        <rFont val="Calibri"/>
        <scheme val="minor"/>
      </rPr>
      <t xml:space="preserve">n  </t>
    </r>
    <r>
      <rPr>
        <sz val="8"/>
        <color rgb="FF494949"/>
        <rFont val="Calibri"/>
        <scheme val="minor"/>
      </rPr>
      <t>l</t>
    </r>
    <r>
      <rPr>
        <sz val="8"/>
        <color rgb="FF282828"/>
        <rFont val="Calibri"/>
        <scheme val="minor"/>
      </rPr>
      <t xml:space="preserve">a </t>
    </r>
    <r>
      <rPr>
        <sz val="8"/>
        <color rgb="FF121212"/>
        <rFont val="Calibri"/>
        <scheme val="minor"/>
      </rPr>
      <t>le</t>
    </r>
    <r>
      <rPr>
        <sz val="8"/>
        <color rgb="FF282828"/>
        <rFont val="Calibri"/>
        <scheme val="minor"/>
      </rPr>
      <t xml:space="preserve">y </t>
    </r>
    <r>
      <rPr>
        <sz val="8"/>
        <color rgb="FF121212"/>
        <rFont val="Calibri"/>
        <scheme val="minor"/>
      </rPr>
      <t>100 d</t>
    </r>
    <r>
      <rPr>
        <sz val="8"/>
        <color rgb="FF282828"/>
        <rFont val="Calibri"/>
        <scheme val="minor"/>
      </rPr>
      <t xml:space="preserve">e  </t>
    </r>
    <r>
      <rPr>
        <sz val="8"/>
        <color rgb="FF121212"/>
        <rFont val="Calibri"/>
        <scheme val="minor"/>
      </rPr>
      <t>1</t>
    </r>
    <r>
      <rPr>
        <sz val="8"/>
        <color rgb="FF282828"/>
        <rFont val="Calibri"/>
        <scheme val="minor"/>
      </rPr>
      <t>9</t>
    </r>
    <r>
      <rPr>
        <sz val="8"/>
        <color rgb="FF121212"/>
        <rFont val="Calibri"/>
        <scheme val="minor"/>
      </rPr>
      <t>93</t>
    </r>
    <r>
      <rPr>
        <sz val="8"/>
        <color rgb="FF282828"/>
        <rFont val="Calibri"/>
        <scheme val="minor"/>
      </rPr>
      <t xml:space="preserve">, </t>
    </r>
    <r>
      <rPr>
        <sz val="8"/>
        <color rgb="FF121212"/>
        <rFont val="Calibri"/>
        <scheme val="minor"/>
      </rPr>
      <t>articu</t>
    </r>
    <r>
      <rPr>
        <sz val="8"/>
        <color rgb="FF282828"/>
        <rFont val="Calibri"/>
        <scheme val="minor"/>
      </rPr>
      <t>l</t>
    </r>
    <r>
      <rPr>
        <sz val="8"/>
        <color rgb="FF121212"/>
        <rFont val="Calibri"/>
        <scheme val="minor"/>
      </rPr>
      <t xml:space="preserve">o </t>
    </r>
    <r>
      <rPr>
        <sz val="8"/>
        <color rgb="FF282828"/>
        <rFont val="Calibri"/>
        <scheme val="minor"/>
      </rPr>
      <t>2</t>
    </r>
    <r>
      <rPr>
        <sz val="8"/>
        <color rgb="FF121212"/>
        <rFont val="Calibri"/>
        <scheme val="minor"/>
      </rPr>
      <t>45. 2. Suministrar los medicame</t>
    </r>
    <r>
      <rPr>
        <sz val="8"/>
        <color rgb="FF282828"/>
        <rFont val="Calibri"/>
        <scheme val="minor"/>
      </rPr>
      <t>n</t>
    </r>
    <r>
      <rPr>
        <sz val="8"/>
        <color rgb="FF121212"/>
        <rFont val="Calibri"/>
        <scheme val="minor"/>
      </rPr>
      <t>tos   que  fo</t>
    </r>
    <r>
      <rPr>
        <sz val="8"/>
        <color rgb="FF282828"/>
        <rFont val="Calibri"/>
        <scheme val="minor"/>
      </rPr>
      <t>rm</t>
    </r>
    <r>
      <rPr>
        <sz val="8"/>
        <color rgb="FF121212"/>
        <rFont val="Calibri"/>
        <scheme val="minor"/>
      </rPr>
      <t>u</t>
    </r>
    <r>
      <rPr>
        <sz val="8"/>
        <color rgb="FF282828"/>
        <rFont val="Calibri"/>
        <scheme val="minor"/>
      </rPr>
      <t>l</t>
    </r>
    <r>
      <rPr>
        <sz val="8"/>
        <color rgb="FF121212"/>
        <rFont val="Calibri"/>
        <scheme val="minor"/>
      </rPr>
      <t>en  l</t>
    </r>
    <r>
      <rPr>
        <sz val="8"/>
        <color rgb="FF282828"/>
        <rFont val="Calibri"/>
        <scheme val="minor"/>
      </rPr>
      <t>o</t>
    </r>
    <r>
      <rPr>
        <sz val="8"/>
        <color rgb="FF121212"/>
        <rFont val="Calibri"/>
        <scheme val="minor"/>
      </rPr>
      <t xml:space="preserve">s </t>
    </r>
    <r>
      <rPr>
        <sz val="8"/>
        <color rgb="FF282828"/>
        <rFont val="Calibri"/>
        <scheme val="minor"/>
      </rPr>
      <t>p</t>
    </r>
    <r>
      <rPr>
        <sz val="8"/>
        <color rgb="FF121212"/>
        <rFont val="Calibri"/>
        <scheme val="minor"/>
      </rPr>
      <t>r</t>
    </r>
    <r>
      <rPr>
        <sz val="8"/>
        <color rgb="FF282828"/>
        <rFont val="Calibri"/>
        <scheme val="minor"/>
      </rPr>
      <t>ofe</t>
    </r>
    <r>
      <rPr>
        <sz val="8"/>
        <color rgb="FF121212"/>
        <rFont val="Calibri"/>
        <scheme val="minor"/>
      </rPr>
      <t>s</t>
    </r>
    <r>
      <rPr>
        <sz val="8"/>
        <color rgb="FF282828"/>
        <rFont val="Calibri"/>
        <scheme val="minor"/>
      </rPr>
      <t>io</t>
    </r>
    <r>
      <rPr>
        <sz val="8"/>
        <color rgb="FF121212"/>
        <rFont val="Calibri"/>
        <scheme val="minor"/>
      </rPr>
      <t>na</t>
    </r>
    <r>
      <rPr>
        <sz val="8"/>
        <color rgb="FF282828"/>
        <rFont val="Calibri"/>
        <scheme val="minor"/>
      </rPr>
      <t>l</t>
    </r>
    <r>
      <rPr>
        <sz val="8"/>
        <color rgb="FF121212"/>
        <rFont val="Calibri"/>
        <scheme val="minor"/>
      </rPr>
      <t>es mé</t>
    </r>
    <r>
      <rPr>
        <sz val="8"/>
        <color rgb="FF282828"/>
        <rFont val="Calibri"/>
        <scheme val="minor"/>
      </rPr>
      <t>d</t>
    </r>
    <r>
      <rPr>
        <sz val="8"/>
        <color rgb="FF121212"/>
        <rFont val="Calibri"/>
        <scheme val="minor"/>
      </rPr>
      <t>i</t>
    </r>
    <r>
      <rPr>
        <sz val="8"/>
        <color rgb="FF282828"/>
        <rFont val="Calibri"/>
        <scheme val="minor"/>
      </rPr>
      <t>c</t>
    </r>
    <r>
      <rPr>
        <sz val="8"/>
        <color rgb="FF121212"/>
        <rFont val="Calibri"/>
        <scheme val="minor"/>
      </rPr>
      <t>o</t>
    </r>
    <r>
      <rPr>
        <sz val="8"/>
        <color rgb="FF282828"/>
        <rFont val="Calibri"/>
        <scheme val="minor"/>
      </rPr>
      <t>s</t>
    </r>
    <r>
      <rPr>
        <sz val="8"/>
        <color rgb="FF121212"/>
        <rFont val="Calibri"/>
        <scheme val="minor"/>
      </rPr>
      <t>,  m</t>
    </r>
    <r>
      <rPr>
        <sz val="8"/>
        <color rgb="FF282828"/>
        <rFont val="Calibri"/>
        <scheme val="minor"/>
      </rPr>
      <t>e</t>
    </r>
    <r>
      <rPr>
        <sz val="8"/>
        <color rgb="FF121212"/>
        <rFont val="Calibri"/>
        <scheme val="minor"/>
      </rPr>
      <t>dia</t>
    </r>
    <r>
      <rPr>
        <sz val="8"/>
        <color rgb="FF282828"/>
        <rFont val="Calibri"/>
        <scheme val="minor"/>
      </rPr>
      <t>n</t>
    </r>
    <r>
      <rPr>
        <sz val="8"/>
        <color rgb="FF121212"/>
        <rFont val="Calibri"/>
        <scheme val="minor"/>
      </rPr>
      <t>t</t>
    </r>
    <r>
      <rPr>
        <sz val="8"/>
        <color rgb="FF282828"/>
        <rFont val="Calibri"/>
        <scheme val="minor"/>
      </rPr>
      <t xml:space="preserve">e  </t>
    </r>
    <r>
      <rPr>
        <sz val="8"/>
        <color rgb="FF121212"/>
        <rFont val="Calibri"/>
        <scheme val="minor"/>
      </rPr>
      <t>la  presen</t>
    </r>
    <r>
      <rPr>
        <sz val="8"/>
        <color rgb="FF282828"/>
        <rFont val="Calibri"/>
        <scheme val="minor"/>
      </rPr>
      <t>t</t>
    </r>
    <r>
      <rPr>
        <sz val="8"/>
        <color rgb="FF121212"/>
        <rFont val="Calibri"/>
        <scheme val="minor"/>
      </rPr>
      <t>a</t>
    </r>
    <r>
      <rPr>
        <sz val="8"/>
        <color rgb="FF282828"/>
        <rFont val="Calibri"/>
        <scheme val="minor"/>
      </rPr>
      <t>c</t>
    </r>
    <r>
      <rPr>
        <sz val="8"/>
        <color rgb="FF121212"/>
        <rFont val="Calibri"/>
        <scheme val="minor"/>
      </rPr>
      <t xml:space="preserve">ión  de  </t>
    </r>
    <r>
      <rPr>
        <sz val="8"/>
        <color rgb="FF3A3A3A"/>
        <rFont val="Calibri"/>
        <scheme val="minor"/>
      </rPr>
      <t>l</t>
    </r>
    <r>
      <rPr>
        <sz val="8"/>
        <color rgb="FF282828"/>
        <rFont val="Calibri"/>
        <scheme val="minor"/>
      </rPr>
      <t>a</t>
    </r>
    <r>
      <rPr>
        <sz val="8"/>
        <color rgb="FF121212"/>
        <rFont val="Calibri"/>
        <scheme val="minor"/>
      </rPr>
      <t xml:space="preserve">s  </t>
    </r>
    <r>
      <rPr>
        <sz val="8"/>
        <color rgb="FF282828"/>
        <rFont val="Calibri"/>
        <scheme val="minor"/>
      </rPr>
      <t>r</t>
    </r>
    <r>
      <rPr>
        <sz val="8"/>
        <color rgb="FF121212"/>
        <rFont val="Calibri"/>
        <scheme val="minor"/>
      </rPr>
      <t>es</t>
    </r>
    <r>
      <rPr>
        <sz val="8"/>
        <color rgb="FF282828"/>
        <rFont val="Calibri"/>
        <scheme val="minor"/>
      </rPr>
      <t>p</t>
    </r>
    <r>
      <rPr>
        <sz val="8"/>
        <color rgb="FF121212"/>
        <rFont val="Calibri"/>
        <scheme val="minor"/>
      </rPr>
      <t>ect</t>
    </r>
    <r>
      <rPr>
        <sz val="8"/>
        <color rgb="FF3A3A3A"/>
        <rFont val="Calibri"/>
        <scheme val="minor"/>
      </rPr>
      <t>i</t>
    </r>
    <r>
      <rPr>
        <sz val="8"/>
        <color rgb="FF282828"/>
        <rFont val="Calibri"/>
        <scheme val="minor"/>
      </rPr>
      <t>v</t>
    </r>
    <r>
      <rPr>
        <sz val="8"/>
        <color rgb="FF121212"/>
        <rFont val="Calibri"/>
        <scheme val="minor"/>
      </rPr>
      <t>as  fórmulas.  3. Gara</t>
    </r>
    <r>
      <rPr>
        <sz val="8"/>
        <color rgb="FF282828"/>
        <rFont val="Calibri"/>
        <scheme val="minor"/>
      </rPr>
      <t>n</t>
    </r>
    <r>
      <rPr>
        <sz val="8"/>
        <color rgb="FF121212"/>
        <rFont val="Calibri"/>
        <scheme val="minor"/>
      </rPr>
      <t>tizar de conformidad c</t>
    </r>
    <r>
      <rPr>
        <sz val="8"/>
        <color rgb="FF282828"/>
        <rFont val="Calibri"/>
        <scheme val="minor"/>
      </rPr>
      <t>o</t>
    </r>
    <r>
      <rPr>
        <sz val="8"/>
        <color rgb="FF121212"/>
        <rFont val="Calibri"/>
        <scheme val="minor"/>
      </rPr>
      <t xml:space="preserve">n </t>
    </r>
    <r>
      <rPr>
        <sz val="8"/>
        <color rgb="FF282828"/>
        <rFont val="Calibri"/>
        <scheme val="minor"/>
      </rPr>
      <t>l</t>
    </r>
    <r>
      <rPr>
        <sz val="8"/>
        <color rgb="FF121212"/>
        <rFont val="Calibri"/>
        <scheme val="minor"/>
      </rPr>
      <t xml:space="preserve">as </t>
    </r>
    <r>
      <rPr>
        <sz val="8"/>
        <color rgb="FF282828"/>
        <rFont val="Calibri"/>
        <scheme val="minor"/>
      </rPr>
      <t>no</t>
    </r>
    <r>
      <rPr>
        <sz val="8"/>
        <color rgb="FF121212"/>
        <rFont val="Calibri"/>
        <scheme val="minor"/>
      </rPr>
      <t>r</t>
    </r>
    <r>
      <rPr>
        <sz val="8"/>
        <color rgb="FF282828"/>
        <rFont val="Calibri"/>
        <scheme val="minor"/>
      </rPr>
      <t>m</t>
    </r>
    <r>
      <rPr>
        <sz val="8"/>
        <color rgb="FF121212"/>
        <rFont val="Calibri"/>
        <scheme val="minor"/>
      </rPr>
      <t>a</t>
    </r>
    <r>
      <rPr>
        <sz val="8"/>
        <color rgb="FF282828"/>
        <rFont val="Calibri"/>
        <scheme val="minor"/>
      </rPr>
      <t xml:space="preserve">s </t>
    </r>
    <r>
      <rPr>
        <sz val="8"/>
        <color rgb="FF121212"/>
        <rFont val="Calibri"/>
        <scheme val="minor"/>
      </rPr>
      <t>d</t>
    </r>
    <r>
      <rPr>
        <sz val="8"/>
        <color rgb="FF282828"/>
        <rFont val="Calibri"/>
        <scheme val="minor"/>
      </rPr>
      <t>e Mi</t>
    </r>
    <r>
      <rPr>
        <sz val="8"/>
        <color rgb="FF121212"/>
        <rFont val="Calibri"/>
        <scheme val="minor"/>
      </rPr>
      <t>nis</t>
    </r>
    <r>
      <rPr>
        <sz val="8"/>
        <color rgb="FF494949"/>
        <rFont val="Calibri"/>
        <scheme val="minor"/>
      </rPr>
      <t>t</t>
    </r>
    <r>
      <rPr>
        <sz val="8"/>
        <color rgb="FF121212"/>
        <rFont val="Calibri"/>
        <scheme val="minor"/>
      </rPr>
      <t>e</t>
    </r>
    <r>
      <rPr>
        <sz val="8"/>
        <color rgb="FF282828"/>
        <rFont val="Calibri"/>
        <scheme val="minor"/>
      </rPr>
      <t>r</t>
    </r>
    <r>
      <rPr>
        <sz val="8"/>
        <color rgb="FF121212"/>
        <rFont val="Calibri"/>
        <scheme val="minor"/>
      </rPr>
      <t xml:space="preserve">io de </t>
    </r>
    <r>
      <rPr>
        <sz val="8"/>
        <color rgb="FF585858"/>
        <rFont val="Calibri"/>
        <scheme val="minor"/>
      </rPr>
      <t>l</t>
    </r>
    <r>
      <rPr>
        <sz val="8"/>
        <color rgb="FF121212"/>
        <rFont val="Calibri"/>
        <scheme val="minor"/>
      </rPr>
      <t xml:space="preserve">a </t>
    </r>
    <r>
      <rPr>
        <sz val="8"/>
        <color rgb="FF282828"/>
        <rFont val="Calibri"/>
        <scheme val="minor"/>
      </rPr>
      <t>P</t>
    </r>
    <r>
      <rPr>
        <sz val="8"/>
        <color rgb="FF121212"/>
        <rFont val="Calibri"/>
        <scheme val="minor"/>
      </rPr>
      <t>r</t>
    </r>
    <r>
      <rPr>
        <sz val="8"/>
        <color rgb="FF282828"/>
        <rFont val="Calibri"/>
        <scheme val="minor"/>
      </rPr>
      <t>o</t>
    </r>
    <r>
      <rPr>
        <sz val="8"/>
        <color rgb="FF3A3A3A"/>
        <rFont val="Calibri"/>
        <scheme val="minor"/>
      </rPr>
      <t>t</t>
    </r>
    <r>
      <rPr>
        <sz val="8"/>
        <color rgb="FF282828"/>
        <rFont val="Calibri"/>
        <scheme val="minor"/>
      </rPr>
      <t>ec</t>
    </r>
    <r>
      <rPr>
        <sz val="8"/>
        <color rgb="FF121212"/>
        <rFont val="Calibri"/>
        <scheme val="minor"/>
      </rPr>
      <t>c</t>
    </r>
    <r>
      <rPr>
        <sz val="8"/>
        <color rgb="FF282828"/>
        <rFont val="Calibri"/>
        <scheme val="minor"/>
      </rPr>
      <t>ió</t>
    </r>
    <r>
      <rPr>
        <sz val="8"/>
        <color rgb="FF121212"/>
        <rFont val="Calibri"/>
        <scheme val="minor"/>
      </rPr>
      <t>n S</t>
    </r>
    <r>
      <rPr>
        <sz val="8"/>
        <color rgb="FF282828"/>
        <rFont val="Calibri"/>
        <scheme val="minor"/>
      </rPr>
      <t>o</t>
    </r>
    <r>
      <rPr>
        <sz val="8"/>
        <color rgb="FF121212"/>
        <rFont val="Calibri"/>
        <scheme val="minor"/>
      </rPr>
      <t>ci</t>
    </r>
    <r>
      <rPr>
        <sz val="8"/>
        <color rgb="FF282828"/>
        <rFont val="Calibri"/>
        <scheme val="minor"/>
      </rPr>
      <t>a</t>
    </r>
    <r>
      <rPr>
        <sz val="8"/>
        <color rgb="FF121212"/>
        <rFont val="Calibri"/>
        <scheme val="minor"/>
      </rPr>
      <t xml:space="preserve">l  </t>
    </r>
    <r>
      <rPr>
        <sz val="8"/>
        <color rgb="FF282828"/>
        <rFont val="Calibri"/>
        <scheme val="minor"/>
      </rPr>
      <t xml:space="preserve">y </t>
    </r>
    <r>
      <rPr>
        <sz val="8"/>
        <color rgb="FF121212"/>
        <rFont val="Calibri"/>
        <scheme val="minor"/>
      </rPr>
      <t>dem</t>
    </r>
    <r>
      <rPr>
        <sz val="8"/>
        <color rgb="FF282828"/>
        <rFont val="Calibri"/>
        <scheme val="minor"/>
      </rPr>
      <t>á</t>
    </r>
    <r>
      <rPr>
        <sz val="8"/>
        <color rgb="FF121212"/>
        <rFont val="Calibri"/>
        <scheme val="minor"/>
      </rPr>
      <t>s au</t>
    </r>
    <r>
      <rPr>
        <sz val="8"/>
        <color rgb="FF282828"/>
        <rFont val="Calibri"/>
        <scheme val="minor"/>
      </rPr>
      <t>t</t>
    </r>
    <r>
      <rPr>
        <sz val="8"/>
        <color rgb="FF121212"/>
        <rFont val="Calibri"/>
        <scheme val="minor"/>
      </rPr>
      <t>o</t>
    </r>
    <r>
      <rPr>
        <sz val="8"/>
        <color rgb="FF282828"/>
        <rFont val="Calibri"/>
        <scheme val="minor"/>
      </rPr>
      <t>r</t>
    </r>
    <r>
      <rPr>
        <sz val="8"/>
        <color rgb="FF121212"/>
        <rFont val="Calibri"/>
        <scheme val="minor"/>
      </rPr>
      <t xml:space="preserve">idades  sanitarias,  el suministro  continuo  de  </t>
    </r>
    <r>
      <rPr>
        <sz val="8"/>
        <color rgb="FF282828"/>
        <rFont val="Calibri"/>
        <scheme val="minor"/>
      </rPr>
      <t>lo</t>
    </r>
    <r>
      <rPr>
        <sz val="8"/>
        <color rgb="FF121212"/>
        <rFont val="Calibri"/>
        <scheme val="minor"/>
      </rPr>
      <t>s me</t>
    </r>
    <r>
      <rPr>
        <sz val="8"/>
        <color rgb="FF282828"/>
        <rFont val="Calibri"/>
        <scheme val="minor"/>
      </rPr>
      <t>d</t>
    </r>
    <r>
      <rPr>
        <sz val="8"/>
        <color rgb="FF121212"/>
        <rFont val="Calibri"/>
        <scheme val="minor"/>
      </rPr>
      <t>ic</t>
    </r>
    <r>
      <rPr>
        <sz val="8"/>
        <color rgb="FF282828"/>
        <rFont val="Calibri"/>
        <scheme val="minor"/>
      </rPr>
      <t>a</t>
    </r>
    <r>
      <rPr>
        <sz val="8"/>
        <color rgb="FF121212"/>
        <rFont val="Calibri"/>
        <scheme val="minor"/>
      </rPr>
      <t>men</t>
    </r>
    <r>
      <rPr>
        <sz val="8"/>
        <color rgb="FF3A3A3A"/>
        <rFont val="Calibri"/>
        <scheme val="minor"/>
      </rPr>
      <t>t</t>
    </r>
    <r>
      <rPr>
        <sz val="8"/>
        <color rgb="FF121212"/>
        <rFont val="Calibri"/>
        <scheme val="minor"/>
      </rPr>
      <t>o</t>
    </r>
    <r>
      <rPr>
        <sz val="8"/>
        <color rgb="FF282828"/>
        <rFont val="Calibri"/>
        <scheme val="minor"/>
      </rPr>
      <t>s   gené</t>
    </r>
    <r>
      <rPr>
        <sz val="8"/>
        <color rgb="FF3A3A3A"/>
        <rFont val="Calibri"/>
        <scheme val="minor"/>
      </rPr>
      <t>ri</t>
    </r>
    <r>
      <rPr>
        <sz val="8"/>
        <color rgb="FF282828"/>
        <rFont val="Calibri"/>
        <scheme val="minor"/>
      </rPr>
      <t>co</t>
    </r>
    <r>
      <rPr>
        <sz val="8"/>
        <color rgb="FF3A3A3A"/>
        <rFont val="Calibri"/>
        <scheme val="minor"/>
      </rPr>
      <t xml:space="preserve">s  </t>
    </r>
    <r>
      <rPr>
        <sz val="8"/>
        <color rgb="FF282828"/>
        <rFont val="Calibri"/>
        <scheme val="minor"/>
      </rPr>
      <t>de acu</t>
    </r>
    <r>
      <rPr>
        <sz val="8"/>
        <color rgb="FF121212"/>
        <rFont val="Calibri"/>
        <scheme val="minor"/>
      </rPr>
      <t>e</t>
    </r>
    <r>
      <rPr>
        <sz val="8"/>
        <color rgb="FF282828"/>
        <rFont val="Calibri"/>
        <scheme val="minor"/>
      </rPr>
      <t>r</t>
    </r>
    <r>
      <rPr>
        <sz val="8"/>
        <color rgb="FF121212"/>
        <rFont val="Calibri"/>
        <scheme val="minor"/>
      </rPr>
      <t>d</t>
    </r>
    <r>
      <rPr>
        <sz val="8"/>
        <color rgb="FF282828"/>
        <rFont val="Calibri"/>
        <scheme val="minor"/>
      </rPr>
      <t>o co</t>
    </r>
    <r>
      <rPr>
        <sz val="8"/>
        <color rgb="FF121212"/>
        <rFont val="Calibri"/>
        <scheme val="minor"/>
      </rPr>
      <t xml:space="preserve">n  </t>
    </r>
    <r>
      <rPr>
        <sz val="8"/>
        <color rgb="FF282828"/>
        <rFont val="Calibri"/>
        <scheme val="minor"/>
      </rPr>
      <t>e</t>
    </r>
    <r>
      <rPr>
        <sz val="8"/>
        <color rgb="FF121212"/>
        <rFont val="Calibri"/>
        <scheme val="minor"/>
      </rPr>
      <t xml:space="preserve">l </t>
    </r>
    <r>
      <rPr>
        <sz val="8"/>
        <color rgb="FF282828"/>
        <rFont val="Calibri"/>
        <scheme val="minor"/>
      </rPr>
      <t>o</t>
    </r>
    <r>
      <rPr>
        <sz val="8"/>
        <color rgb="FF121212"/>
        <rFont val="Calibri"/>
        <scheme val="minor"/>
      </rPr>
      <t xml:space="preserve">bjeto  del  </t>
    </r>
    <r>
      <rPr>
        <sz val="8"/>
        <color rgb="FF282828"/>
        <rFont val="Calibri"/>
        <scheme val="minor"/>
      </rPr>
      <t>c</t>
    </r>
    <r>
      <rPr>
        <sz val="8"/>
        <color rgb="FF121212"/>
        <rFont val="Calibri"/>
        <scheme val="minor"/>
      </rPr>
      <t>ontra</t>
    </r>
    <r>
      <rPr>
        <sz val="8"/>
        <color rgb="FF282828"/>
        <rFont val="Calibri"/>
        <scheme val="minor"/>
      </rPr>
      <t>t</t>
    </r>
    <r>
      <rPr>
        <sz val="8"/>
        <color rgb="FF121212"/>
        <rFont val="Calibri"/>
        <scheme val="minor"/>
      </rPr>
      <t>o,  es</t>
    </r>
    <r>
      <rPr>
        <sz val="8"/>
        <color rgb="FF282828"/>
        <rFont val="Calibri"/>
        <scheme val="minor"/>
      </rPr>
      <t>t</t>
    </r>
    <r>
      <rPr>
        <sz val="8"/>
        <color rgb="FF121212"/>
        <rFont val="Calibri"/>
        <scheme val="minor"/>
      </rPr>
      <t>os  deben  tener el correspondiente certific</t>
    </r>
    <r>
      <rPr>
        <sz val="8"/>
        <color rgb="FF282828"/>
        <rFont val="Calibri"/>
        <scheme val="minor"/>
      </rPr>
      <t>a</t>
    </r>
    <r>
      <rPr>
        <sz val="8"/>
        <color rgb="FF121212"/>
        <rFont val="Calibri"/>
        <scheme val="minor"/>
      </rPr>
      <t xml:space="preserve">do  </t>
    </r>
    <r>
      <rPr>
        <sz val="8"/>
        <color rgb="FF282828"/>
        <rFont val="Calibri"/>
        <scheme val="minor"/>
      </rPr>
      <t>d</t>
    </r>
    <r>
      <rPr>
        <sz val="8"/>
        <color rgb="FF121212"/>
        <rFont val="Calibri"/>
        <scheme val="minor"/>
      </rPr>
      <t>e</t>
    </r>
    <r>
      <rPr>
        <sz val="8"/>
        <color rgb="FF282828"/>
        <rFont val="Calibri"/>
        <scheme val="minor"/>
      </rPr>
      <t xml:space="preserve">l </t>
    </r>
    <r>
      <rPr>
        <sz val="8"/>
        <color rgb="FF121212"/>
        <rFont val="Calibri"/>
        <scheme val="minor"/>
      </rPr>
      <t>I</t>
    </r>
    <r>
      <rPr>
        <sz val="8"/>
        <color rgb="FF282828"/>
        <rFont val="Calibri"/>
        <scheme val="minor"/>
      </rPr>
      <t>NV</t>
    </r>
    <r>
      <rPr>
        <sz val="8"/>
        <color rgb="FF121212"/>
        <rFont val="Calibri"/>
        <scheme val="minor"/>
      </rPr>
      <t>IM</t>
    </r>
    <r>
      <rPr>
        <sz val="8"/>
        <color rgb="FF282828"/>
        <rFont val="Calibri"/>
        <scheme val="minor"/>
      </rPr>
      <t>A</t>
    </r>
    <r>
      <rPr>
        <sz val="8"/>
        <color rgb="FF121212"/>
        <rFont val="Calibri"/>
        <scheme val="minor"/>
      </rPr>
      <t xml:space="preserve">,  </t>
    </r>
    <r>
      <rPr>
        <sz val="8"/>
        <color rgb="FF282828"/>
        <rFont val="Calibri"/>
        <scheme val="minor"/>
      </rPr>
      <t>com</t>
    </r>
    <r>
      <rPr>
        <sz val="8"/>
        <color rgb="FF121212"/>
        <rFont val="Calibri"/>
        <scheme val="minor"/>
      </rPr>
      <t>o pr</t>
    </r>
    <r>
      <rPr>
        <sz val="8"/>
        <color rgb="FF282828"/>
        <rFont val="Calibri"/>
        <scheme val="minor"/>
      </rPr>
      <t>ue</t>
    </r>
    <r>
      <rPr>
        <sz val="8"/>
        <color rgb="FF121212"/>
        <rFont val="Calibri"/>
        <scheme val="minor"/>
      </rPr>
      <t xml:space="preserve">ba  </t>
    </r>
    <r>
      <rPr>
        <sz val="8"/>
        <color rgb="FF282828"/>
        <rFont val="Calibri"/>
        <scheme val="minor"/>
      </rPr>
      <t>d</t>
    </r>
    <r>
      <rPr>
        <sz val="8"/>
        <color rgb="FF121212"/>
        <rFont val="Calibri"/>
        <scheme val="minor"/>
      </rPr>
      <t xml:space="preserve">e </t>
    </r>
    <r>
      <rPr>
        <sz val="8"/>
        <color rgb="FF282828"/>
        <rFont val="Calibri"/>
        <scheme val="minor"/>
      </rPr>
      <t>c</t>
    </r>
    <r>
      <rPr>
        <sz val="8"/>
        <color rgb="FF121212"/>
        <rFont val="Calibri"/>
        <scheme val="minor"/>
      </rPr>
      <t>al</t>
    </r>
    <r>
      <rPr>
        <sz val="8"/>
        <color rgb="FF3A3A3A"/>
        <rFont val="Calibri"/>
        <scheme val="minor"/>
      </rPr>
      <t>i</t>
    </r>
    <r>
      <rPr>
        <sz val="8"/>
        <color rgb="FF282828"/>
        <rFont val="Calibri"/>
        <scheme val="minor"/>
      </rPr>
      <t>d</t>
    </r>
    <r>
      <rPr>
        <sz val="8"/>
        <color rgb="FF121212"/>
        <rFont val="Calibri"/>
        <scheme val="minor"/>
      </rPr>
      <t>a</t>
    </r>
    <r>
      <rPr>
        <sz val="8"/>
        <color rgb="FF282828"/>
        <rFont val="Calibri"/>
        <scheme val="minor"/>
      </rPr>
      <t>d d</t>
    </r>
    <r>
      <rPr>
        <sz val="8"/>
        <color rgb="FF121212"/>
        <rFont val="Calibri"/>
        <scheme val="minor"/>
      </rPr>
      <t>e los  mism</t>
    </r>
    <r>
      <rPr>
        <sz val="8"/>
        <color rgb="FF282828"/>
        <rFont val="Calibri"/>
        <scheme val="minor"/>
      </rPr>
      <t>os,  según lo establecidos en el  artículo, entre otros</t>
    </r>
  </si>
  <si>
    <r>
      <t>LIMP</t>
    </r>
    <r>
      <rPr>
        <sz val="8"/>
        <color rgb="FF2F2F2F"/>
        <rFont val="Calibri"/>
        <scheme val="minor"/>
      </rPr>
      <t>IEZA  INS</t>
    </r>
    <r>
      <rPr>
        <sz val="8"/>
        <color rgb="FF1C1C1C"/>
        <rFont val="Calibri"/>
        <scheme val="minor"/>
      </rPr>
      <t>T</t>
    </r>
    <r>
      <rPr>
        <sz val="8"/>
        <color rgb="FF454545"/>
        <rFont val="Calibri"/>
        <scheme val="minor"/>
      </rPr>
      <t>IT</t>
    </r>
    <r>
      <rPr>
        <sz val="8"/>
        <color rgb="FF2F2F2F"/>
        <rFont val="Calibri"/>
        <scheme val="minor"/>
      </rPr>
      <t>UC</t>
    </r>
    <r>
      <rPr>
        <sz val="8"/>
        <color rgb="FF1C1C1C"/>
        <rFont val="Calibri"/>
        <scheme val="minor"/>
      </rPr>
      <t>IO</t>
    </r>
    <r>
      <rPr>
        <sz val="8"/>
        <color rgb="FF2F2F2F"/>
        <rFont val="Calibri"/>
        <scheme val="minor"/>
      </rPr>
      <t xml:space="preserve">NAL     </t>
    </r>
    <r>
      <rPr>
        <sz val="8"/>
        <color rgb="FF454545"/>
        <rFont val="Calibri"/>
        <scheme val="minor"/>
      </rPr>
      <t>L</t>
    </r>
    <r>
      <rPr>
        <sz val="8"/>
        <color rgb="FF2F2F2F"/>
        <rFont val="Calibri"/>
        <scheme val="minor"/>
      </rPr>
      <t>ASU      S</t>
    </r>
    <r>
      <rPr>
        <sz val="8"/>
        <color rgb="FF1C1C1C"/>
        <rFont val="Calibri"/>
        <scheme val="minor"/>
      </rPr>
      <t>.</t>
    </r>
    <r>
      <rPr>
        <sz val="8"/>
        <color rgb="FF2F2F2F"/>
        <rFont val="Calibri"/>
        <scheme val="minor"/>
      </rPr>
      <t>A.S.   Nl</t>
    </r>
    <r>
      <rPr>
        <sz val="8"/>
        <color rgb="FF1C1C1C"/>
        <rFont val="Calibri"/>
        <scheme val="minor"/>
      </rPr>
      <t>T</t>
    </r>
    <r>
      <rPr>
        <sz val="8"/>
        <color rgb="FF2F2F2F"/>
        <rFont val="Calibri"/>
        <scheme val="minor"/>
      </rPr>
      <t>:900.427</t>
    </r>
    <r>
      <rPr>
        <sz val="8"/>
        <color rgb="FF1C1C1C"/>
        <rFont val="Calibri"/>
        <scheme val="minor"/>
      </rPr>
      <t>.88</t>
    </r>
    <r>
      <rPr>
        <sz val="8"/>
        <color rgb="FF2F2F2F"/>
        <rFont val="Calibri"/>
        <scheme val="minor"/>
      </rPr>
      <t>8</t>
    </r>
    <r>
      <rPr>
        <sz val="8"/>
        <color rgb="FF070707"/>
        <rFont val="Calibri"/>
        <scheme val="minor"/>
      </rPr>
      <t>-</t>
    </r>
    <r>
      <rPr>
        <sz val="8"/>
        <color rgb="FF2F2F2F"/>
        <rFont val="Calibri"/>
        <scheme val="minor"/>
      </rPr>
      <t xml:space="preserve">3,      </t>
    </r>
    <r>
      <rPr>
        <sz val="8"/>
        <color rgb="FF1C1C1C"/>
        <rFont val="Calibri"/>
        <scheme val="minor"/>
      </rPr>
      <t>rep</t>
    </r>
    <r>
      <rPr>
        <sz val="8"/>
        <color rgb="FF2F2F2F"/>
        <rFont val="Calibri"/>
        <scheme val="minor"/>
      </rPr>
      <t>re</t>
    </r>
    <r>
      <rPr>
        <sz val="8"/>
        <color rgb="FF1C1C1C"/>
        <rFont val="Calibri"/>
        <scheme val="minor"/>
      </rPr>
      <t xml:space="preserve">sentado </t>
    </r>
    <r>
      <rPr>
        <sz val="8"/>
        <color rgb="FF454545"/>
        <rFont val="Calibri"/>
        <scheme val="minor"/>
      </rPr>
      <t>l</t>
    </r>
    <r>
      <rPr>
        <sz val="8"/>
        <color rgb="FF1C1C1C"/>
        <rFont val="Calibri"/>
        <scheme val="minor"/>
      </rPr>
      <t>e</t>
    </r>
    <r>
      <rPr>
        <sz val="8"/>
        <color rgb="FF2F2F2F"/>
        <rFont val="Calibri"/>
        <scheme val="minor"/>
      </rPr>
      <t>g</t>
    </r>
    <r>
      <rPr>
        <sz val="8"/>
        <color rgb="FF1C1C1C"/>
        <rFont val="Calibri"/>
        <scheme val="minor"/>
      </rPr>
      <t>a</t>
    </r>
    <r>
      <rPr>
        <sz val="8"/>
        <color rgb="FF070707"/>
        <rFont val="Calibri"/>
        <scheme val="minor"/>
      </rPr>
      <t>l</t>
    </r>
    <r>
      <rPr>
        <sz val="8"/>
        <color rgb="FF1C1C1C"/>
        <rFont val="Calibri"/>
        <scheme val="minor"/>
      </rPr>
      <t>m</t>
    </r>
    <r>
      <rPr>
        <sz val="8"/>
        <color rgb="FF2F2F2F"/>
        <rFont val="Calibri"/>
        <scheme val="minor"/>
      </rPr>
      <t>e</t>
    </r>
    <r>
      <rPr>
        <sz val="8"/>
        <color rgb="FF1C1C1C"/>
        <rFont val="Calibri"/>
        <scheme val="minor"/>
      </rPr>
      <t>n</t>
    </r>
    <r>
      <rPr>
        <sz val="8"/>
        <color rgb="FF454545"/>
        <rFont val="Calibri"/>
        <scheme val="minor"/>
      </rPr>
      <t>t</t>
    </r>
    <r>
      <rPr>
        <sz val="8"/>
        <color rgb="FF2F2F2F"/>
        <rFont val="Calibri"/>
        <scheme val="minor"/>
      </rPr>
      <t xml:space="preserve">e  </t>
    </r>
    <r>
      <rPr>
        <sz val="8"/>
        <color rgb="FF1C1C1C"/>
        <rFont val="Calibri"/>
        <scheme val="minor"/>
      </rPr>
      <t xml:space="preserve">por </t>
    </r>
    <r>
      <rPr>
        <sz val="8"/>
        <color rgb="FF070707"/>
        <rFont val="Calibri"/>
        <scheme val="minor"/>
      </rPr>
      <t>J</t>
    </r>
    <r>
      <rPr>
        <sz val="8"/>
        <color rgb="FF1C1C1C"/>
        <rFont val="Calibri"/>
        <scheme val="minor"/>
      </rPr>
      <t>U</t>
    </r>
    <r>
      <rPr>
        <sz val="8"/>
        <color rgb="FF2F2F2F"/>
        <rFont val="Calibri"/>
        <scheme val="minor"/>
      </rPr>
      <t xml:space="preserve">AN  </t>
    </r>
    <r>
      <rPr>
        <sz val="8"/>
        <color rgb="FF1C1C1C"/>
        <rFont val="Calibri"/>
        <scheme val="minor"/>
      </rPr>
      <t>D</t>
    </r>
    <r>
      <rPr>
        <sz val="8"/>
        <color rgb="FF2F2F2F"/>
        <rFont val="Calibri"/>
        <scheme val="minor"/>
      </rPr>
      <t>AV</t>
    </r>
    <r>
      <rPr>
        <sz val="8"/>
        <color rgb="FF1C1C1C"/>
        <rFont val="Calibri"/>
        <scheme val="minor"/>
      </rPr>
      <t>I</t>
    </r>
    <r>
      <rPr>
        <sz val="8"/>
        <color rgb="FF2F2F2F"/>
        <rFont val="Calibri"/>
        <scheme val="minor"/>
      </rPr>
      <t xml:space="preserve">D   </t>
    </r>
    <r>
      <rPr>
        <sz val="8"/>
        <color rgb="FF1C1C1C"/>
        <rFont val="Calibri"/>
        <scheme val="minor"/>
      </rPr>
      <t>G</t>
    </r>
    <r>
      <rPr>
        <sz val="8"/>
        <color rgb="FF2F2F2F"/>
        <rFont val="Calibri"/>
        <scheme val="minor"/>
      </rPr>
      <t xml:space="preserve">ONZALEZ </t>
    </r>
    <r>
      <rPr>
        <sz val="8"/>
        <color rgb="FF454545"/>
        <rFont val="Calibri"/>
        <scheme val="minor"/>
      </rPr>
      <t>P</t>
    </r>
    <r>
      <rPr>
        <sz val="8"/>
        <color rgb="FF1C1C1C"/>
        <rFont val="Calibri"/>
        <scheme val="minor"/>
      </rPr>
      <t>E</t>
    </r>
    <r>
      <rPr>
        <sz val="8"/>
        <color rgb="FF454545"/>
        <rFont val="Calibri"/>
        <scheme val="minor"/>
      </rPr>
      <t>R</t>
    </r>
    <r>
      <rPr>
        <sz val="8"/>
        <color rgb="FF2F2F2F"/>
        <rFont val="Calibri"/>
        <scheme val="minor"/>
      </rPr>
      <t>AL</t>
    </r>
    <r>
      <rPr>
        <sz val="8"/>
        <color rgb="FF1C1C1C"/>
        <rFont val="Calibri"/>
        <scheme val="minor"/>
      </rPr>
      <t>T</t>
    </r>
    <r>
      <rPr>
        <sz val="8"/>
        <color rgb="FF2F2F2F"/>
        <rFont val="Calibri"/>
        <scheme val="minor"/>
      </rPr>
      <t>A co</t>
    </r>
    <r>
      <rPr>
        <sz val="8"/>
        <color rgb="FF1C1C1C"/>
        <rFont val="Calibri"/>
        <scheme val="minor"/>
      </rPr>
      <t xml:space="preserve">n  </t>
    </r>
    <r>
      <rPr>
        <sz val="8"/>
        <color rgb="FF2F2F2F"/>
        <rFont val="Calibri"/>
        <scheme val="minor"/>
      </rPr>
      <t>C</t>
    </r>
    <r>
      <rPr>
        <sz val="8"/>
        <color rgb="FF454545"/>
        <rFont val="Calibri"/>
        <scheme val="minor"/>
      </rPr>
      <t>.</t>
    </r>
    <r>
      <rPr>
        <sz val="8"/>
        <color rgb="FF1C1C1C"/>
        <rFont val="Calibri"/>
        <scheme val="minor"/>
      </rPr>
      <t>C</t>
    </r>
    <r>
      <rPr>
        <sz val="8"/>
        <color rgb="FF2F2F2F"/>
        <rFont val="Calibri"/>
        <scheme val="minor"/>
      </rPr>
      <t>.No</t>
    </r>
    <r>
      <rPr>
        <sz val="8"/>
        <color rgb="FF454545"/>
        <rFont val="Calibri"/>
        <scheme val="minor"/>
      </rPr>
      <t>.</t>
    </r>
    <r>
      <rPr>
        <sz val="8"/>
        <color rgb="FF2F2F2F"/>
        <rFont val="Calibri"/>
        <scheme val="minor"/>
      </rPr>
      <t>8</t>
    </r>
    <r>
      <rPr>
        <sz val="8"/>
        <color rgb="FF1C1C1C"/>
        <rFont val="Calibri"/>
        <scheme val="minor"/>
      </rPr>
      <t>0</t>
    </r>
    <r>
      <rPr>
        <sz val="8"/>
        <color rgb="FF454545"/>
        <rFont val="Calibri"/>
        <scheme val="minor"/>
      </rPr>
      <t>.</t>
    </r>
    <r>
      <rPr>
        <sz val="8"/>
        <color rgb="FF2F2F2F"/>
        <rFont val="Calibri"/>
        <scheme val="minor"/>
      </rPr>
      <t>009.</t>
    </r>
    <r>
      <rPr>
        <sz val="8"/>
        <color rgb="FF1C1C1C"/>
        <rFont val="Calibri"/>
        <scheme val="minor"/>
      </rPr>
      <t>5</t>
    </r>
    <r>
      <rPr>
        <sz val="8"/>
        <color rgb="FF2F2F2F"/>
        <rFont val="Calibri"/>
        <scheme val="minor"/>
      </rPr>
      <t xml:space="preserve">42  </t>
    </r>
  </si>
  <si>
    <r>
      <t>PRE</t>
    </r>
    <r>
      <rPr>
        <sz val="8"/>
        <color rgb="FF303030"/>
        <rFont val="Calibri"/>
        <scheme val="minor"/>
      </rPr>
      <t>STAC</t>
    </r>
    <r>
      <rPr>
        <sz val="8"/>
        <color rgb="FF191919"/>
        <rFont val="Calibri"/>
        <scheme val="minor"/>
      </rPr>
      <t>IÓ</t>
    </r>
    <r>
      <rPr>
        <sz val="8"/>
        <color rgb="FF303030"/>
        <rFont val="Calibri"/>
        <scheme val="minor"/>
      </rPr>
      <t xml:space="preserve">N </t>
    </r>
    <r>
      <rPr>
        <sz val="8"/>
        <color rgb="FF191919"/>
        <rFont val="Calibri"/>
        <scheme val="minor"/>
      </rPr>
      <t>D</t>
    </r>
    <r>
      <rPr>
        <sz val="8"/>
        <color rgb="FF303030"/>
        <rFont val="Calibri"/>
        <scheme val="minor"/>
      </rPr>
      <t xml:space="preserve">E </t>
    </r>
    <r>
      <rPr>
        <sz val="8"/>
        <color rgb="FF191919"/>
        <rFont val="Calibri"/>
        <scheme val="minor"/>
      </rPr>
      <t>S</t>
    </r>
    <r>
      <rPr>
        <sz val="8"/>
        <color rgb="FF303030"/>
        <rFont val="Calibri"/>
        <scheme val="minor"/>
      </rPr>
      <t>E</t>
    </r>
    <r>
      <rPr>
        <sz val="8"/>
        <color rgb="FF191919"/>
        <rFont val="Calibri"/>
        <scheme val="minor"/>
      </rPr>
      <t>RVI</t>
    </r>
    <r>
      <rPr>
        <sz val="8"/>
        <color rgb="FF303030"/>
        <rFont val="Calibri"/>
        <scheme val="minor"/>
      </rPr>
      <t>C</t>
    </r>
    <r>
      <rPr>
        <sz val="8"/>
        <color rgb="FF191919"/>
        <rFont val="Calibri"/>
        <scheme val="minor"/>
      </rPr>
      <t>IO</t>
    </r>
    <r>
      <rPr>
        <sz val="8"/>
        <color rgb="FF303030"/>
        <rFont val="Calibri"/>
        <scheme val="minor"/>
      </rPr>
      <t>S E</t>
    </r>
    <r>
      <rPr>
        <sz val="8"/>
        <color rgb="FF191919"/>
        <rFont val="Calibri"/>
        <scheme val="minor"/>
      </rPr>
      <t xml:space="preserve">N   </t>
    </r>
    <r>
      <rPr>
        <sz val="8"/>
        <color rgb="FF303030"/>
        <rFont val="Calibri"/>
        <scheme val="minor"/>
      </rPr>
      <t>E</t>
    </r>
    <r>
      <rPr>
        <sz val="8"/>
        <color rgb="FF191919"/>
        <rFont val="Calibri"/>
        <scheme val="minor"/>
      </rPr>
      <t>L   PRO</t>
    </r>
    <r>
      <rPr>
        <sz val="8"/>
        <color rgb="FF303030"/>
        <rFont val="Calibri"/>
        <scheme val="minor"/>
      </rPr>
      <t>CES</t>
    </r>
    <r>
      <rPr>
        <sz val="8"/>
        <color rgb="FF191919"/>
        <rFont val="Calibri"/>
        <scheme val="minor"/>
      </rPr>
      <t>O   D</t>
    </r>
    <r>
      <rPr>
        <sz val="8"/>
        <color rgb="FF303030"/>
        <rFont val="Calibri"/>
        <scheme val="minor"/>
      </rPr>
      <t>E   ASE</t>
    </r>
    <r>
      <rPr>
        <sz val="8"/>
        <color rgb="FF191919"/>
        <rFont val="Calibri"/>
        <scheme val="minor"/>
      </rPr>
      <t>O</t>
    </r>
    <r>
      <rPr>
        <sz val="8"/>
        <color rgb="FF303030"/>
        <rFont val="Calibri"/>
        <scheme val="minor"/>
      </rPr>
      <t xml:space="preserve">,    </t>
    </r>
    <r>
      <rPr>
        <sz val="8"/>
        <color rgb="FF191919"/>
        <rFont val="Calibri"/>
        <scheme val="minor"/>
      </rPr>
      <t>D</t>
    </r>
    <r>
      <rPr>
        <sz val="8"/>
        <color rgb="FF303030"/>
        <rFont val="Calibri"/>
        <scheme val="minor"/>
      </rPr>
      <t>ES</t>
    </r>
    <r>
      <rPr>
        <sz val="8"/>
        <color rgb="FF191919"/>
        <rFont val="Calibri"/>
        <scheme val="minor"/>
      </rPr>
      <t>I</t>
    </r>
    <r>
      <rPr>
        <sz val="8"/>
        <color rgb="FF303030"/>
        <rFont val="Calibri"/>
        <scheme val="minor"/>
      </rPr>
      <t>NFECC</t>
    </r>
    <r>
      <rPr>
        <sz val="8"/>
        <color rgb="FF191919"/>
        <rFont val="Calibri"/>
        <scheme val="minor"/>
      </rPr>
      <t>IÓ</t>
    </r>
    <r>
      <rPr>
        <sz val="8"/>
        <color rgb="FF303030"/>
        <rFont val="Calibri"/>
        <scheme val="minor"/>
      </rPr>
      <t xml:space="preserve">N   </t>
    </r>
    <r>
      <rPr>
        <sz val="8"/>
        <color rgb="FF191919"/>
        <rFont val="Calibri"/>
        <scheme val="minor"/>
      </rPr>
      <t xml:space="preserve">Y   </t>
    </r>
    <r>
      <rPr>
        <sz val="8"/>
        <color rgb="FF303030"/>
        <rFont val="Calibri"/>
        <scheme val="minor"/>
      </rPr>
      <t>A</t>
    </r>
    <r>
      <rPr>
        <sz val="8"/>
        <color rgb="FF191919"/>
        <rFont val="Calibri"/>
        <scheme val="minor"/>
      </rPr>
      <t xml:space="preserve">POYO       DE   </t>
    </r>
    <r>
      <rPr>
        <sz val="8"/>
        <color rgb="FF303030"/>
        <rFont val="Calibri"/>
        <scheme val="minor"/>
      </rPr>
      <t>SE</t>
    </r>
    <r>
      <rPr>
        <sz val="8"/>
        <color rgb="FF191919"/>
        <rFont val="Calibri"/>
        <scheme val="minor"/>
      </rPr>
      <t>RVI</t>
    </r>
    <r>
      <rPr>
        <sz val="8"/>
        <color rgb="FF303030"/>
        <rFont val="Calibri"/>
        <scheme val="minor"/>
      </rPr>
      <t>C</t>
    </r>
    <r>
      <rPr>
        <sz val="8"/>
        <color rgb="FF191919"/>
        <rFont val="Calibri"/>
        <scheme val="minor"/>
      </rPr>
      <t>IO</t>
    </r>
    <r>
      <rPr>
        <sz val="8"/>
        <color rgb="FF303030"/>
        <rFont val="Calibri"/>
        <scheme val="minor"/>
      </rPr>
      <t>S GE</t>
    </r>
    <r>
      <rPr>
        <sz val="8"/>
        <color rgb="FF191919"/>
        <rFont val="Calibri"/>
        <scheme val="minor"/>
      </rPr>
      <t>N</t>
    </r>
    <r>
      <rPr>
        <sz val="8"/>
        <color rgb="FF303030"/>
        <rFont val="Calibri"/>
        <scheme val="minor"/>
      </rPr>
      <t>E</t>
    </r>
    <r>
      <rPr>
        <sz val="8"/>
        <color rgb="FF191919"/>
        <rFont val="Calibri"/>
        <scheme val="minor"/>
      </rPr>
      <t>RAL</t>
    </r>
    <r>
      <rPr>
        <sz val="8"/>
        <color rgb="FF303030"/>
        <rFont val="Calibri"/>
        <scheme val="minor"/>
      </rPr>
      <t xml:space="preserve">ES, </t>
    </r>
    <r>
      <rPr>
        <sz val="8"/>
        <color rgb="FF191919"/>
        <rFont val="Calibri"/>
        <scheme val="minor"/>
      </rPr>
      <t>P</t>
    </r>
    <r>
      <rPr>
        <sz val="8"/>
        <color rgb="FF303030"/>
        <rFont val="Calibri"/>
        <scheme val="minor"/>
      </rPr>
      <t>ARA  AS</t>
    </r>
    <r>
      <rPr>
        <sz val="8"/>
        <color rgb="FF191919"/>
        <rFont val="Calibri"/>
        <scheme val="minor"/>
      </rPr>
      <t>I</t>
    </r>
    <r>
      <rPr>
        <sz val="8"/>
        <color rgb="FF303030"/>
        <rFont val="Calibri"/>
        <scheme val="minor"/>
      </rPr>
      <t>S</t>
    </r>
    <r>
      <rPr>
        <sz val="8"/>
        <color rgb="FF191919"/>
        <rFont val="Calibri"/>
        <scheme val="minor"/>
      </rPr>
      <t xml:space="preserve">TIR  </t>
    </r>
    <r>
      <rPr>
        <sz val="8"/>
        <color rgb="FF303030"/>
        <rFont val="Calibri"/>
        <scheme val="minor"/>
      </rPr>
      <t xml:space="preserve">A </t>
    </r>
    <r>
      <rPr>
        <sz val="8"/>
        <color rgb="FF191919"/>
        <rFont val="Calibri"/>
        <scheme val="minor"/>
      </rPr>
      <t>TOD</t>
    </r>
    <r>
      <rPr>
        <sz val="8"/>
        <color rgb="FF303030"/>
        <rFont val="Calibri"/>
        <scheme val="minor"/>
      </rPr>
      <t xml:space="preserve">AS  </t>
    </r>
    <r>
      <rPr>
        <sz val="8"/>
        <color rgb="FF191919"/>
        <rFont val="Calibri"/>
        <scheme val="minor"/>
      </rPr>
      <t>L</t>
    </r>
    <r>
      <rPr>
        <sz val="8"/>
        <color rgb="FF303030"/>
        <rFont val="Calibri"/>
        <scheme val="minor"/>
      </rPr>
      <t xml:space="preserve">AS </t>
    </r>
    <r>
      <rPr>
        <sz val="8"/>
        <color rgb="FF191919"/>
        <rFont val="Calibri"/>
        <scheme val="minor"/>
      </rPr>
      <t>AR</t>
    </r>
    <r>
      <rPr>
        <sz val="8"/>
        <color rgb="FF303030"/>
        <rFont val="Calibri"/>
        <scheme val="minor"/>
      </rPr>
      <t xml:space="preserve">EAS  </t>
    </r>
    <r>
      <rPr>
        <sz val="8"/>
        <color rgb="FF191919"/>
        <rFont val="Calibri"/>
        <scheme val="minor"/>
      </rPr>
      <t>D</t>
    </r>
    <r>
      <rPr>
        <sz val="8"/>
        <color rgb="FF303030"/>
        <rFont val="Calibri"/>
        <scheme val="minor"/>
      </rPr>
      <t xml:space="preserve">E </t>
    </r>
    <r>
      <rPr>
        <sz val="8"/>
        <color rgb="FF191919"/>
        <rFont val="Calibri"/>
        <scheme val="minor"/>
      </rPr>
      <t>LA</t>
    </r>
    <r>
      <rPr>
        <sz val="8"/>
        <color rgb="FF303030"/>
        <rFont val="Calibri"/>
        <scheme val="minor"/>
      </rPr>
      <t xml:space="preserve">S  </t>
    </r>
    <r>
      <rPr>
        <sz val="8"/>
        <color rgb="FF191919"/>
        <rFont val="Calibri"/>
        <scheme val="minor"/>
      </rPr>
      <t>DIF</t>
    </r>
    <r>
      <rPr>
        <sz val="8"/>
        <color rgb="FF303030"/>
        <rFont val="Calibri"/>
        <scheme val="minor"/>
      </rPr>
      <t>E</t>
    </r>
    <r>
      <rPr>
        <sz val="8"/>
        <color rgb="FF191919"/>
        <rFont val="Calibri"/>
        <scheme val="minor"/>
      </rPr>
      <t>R</t>
    </r>
    <r>
      <rPr>
        <sz val="8"/>
        <color rgb="FF303030"/>
        <rFont val="Calibri"/>
        <scheme val="minor"/>
      </rPr>
      <t>EN</t>
    </r>
    <r>
      <rPr>
        <sz val="8"/>
        <color rgb="FF191919"/>
        <rFont val="Calibri"/>
        <scheme val="minor"/>
      </rPr>
      <t>T</t>
    </r>
    <r>
      <rPr>
        <sz val="8"/>
        <color rgb="FF303030"/>
        <rFont val="Calibri"/>
        <scheme val="minor"/>
      </rPr>
      <t xml:space="preserve">ES </t>
    </r>
    <r>
      <rPr>
        <sz val="8"/>
        <color rgb="FF191919"/>
        <rFont val="Calibri"/>
        <scheme val="minor"/>
      </rPr>
      <t>S</t>
    </r>
    <r>
      <rPr>
        <sz val="8"/>
        <color rgb="FF303030"/>
        <rFont val="Calibri"/>
        <scheme val="minor"/>
      </rPr>
      <t>E</t>
    </r>
    <r>
      <rPr>
        <sz val="8"/>
        <color rgb="FF191919"/>
        <rFont val="Calibri"/>
        <scheme val="minor"/>
      </rPr>
      <t>D</t>
    </r>
    <r>
      <rPr>
        <sz val="8"/>
        <color rgb="FF303030"/>
        <rFont val="Calibri"/>
        <scheme val="minor"/>
      </rPr>
      <t xml:space="preserve">ES  </t>
    </r>
    <r>
      <rPr>
        <sz val="8"/>
        <color rgb="FF191919"/>
        <rFont val="Calibri"/>
        <scheme val="minor"/>
      </rPr>
      <t>D</t>
    </r>
    <r>
      <rPr>
        <sz val="8"/>
        <color rgb="FF303030"/>
        <rFont val="Calibri"/>
        <scheme val="minor"/>
      </rPr>
      <t xml:space="preserve">E </t>
    </r>
    <r>
      <rPr>
        <sz val="8"/>
        <color rgb="FF191919"/>
        <rFont val="Calibri"/>
        <scheme val="minor"/>
      </rPr>
      <t xml:space="preserve">LA </t>
    </r>
    <r>
      <rPr>
        <sz val="8"/>
        <color rgb="FF303030"/>
        <rFont val="Calibri"/>
        <scheme val="minor"/>
      </rPr>
      <t>U</t>
    </r>
    <r>
      <rPr>
        <sz val="8"/>
        <color rgb="FF191919"/>
        <rFont val="Calibri"/>
        <scheme val="minor"/>
      </rPr>
      <t>NID</t>
    </r>
    <r>
      <rPr>
        <sz val="8"/>
        <color rgb="FF303030"/>
        <rFont val="Calibri"/>
        <scheme val="minor"/>
      </rPr>
      <t>A</t>
    </r>
    <r>
      <rPr>
        <sz val="8"/>
        <color rgb="FF191919"/>
        <rFont val="Calibri"/>
        <scheme val="minor"/>
      </rPr>
      <t>D   D</t>
    </r>
    <r>
      <rPr>
        <sz val="8"/>
        <color rgb="FF303030"/>
        <rFont val="Calibri"/>
        <scheme val="minor"/>
      </rPr>
      <t>E S</t>
    </r>
    <r>
      <rPr>
        <sz val="8"/>
        <color rgb="FF191919"/>
        <rFont val="Calibri"/>
        <scheme val="minor"/>
      </rPr>
      <t>A</t>
    </r>
    <r>
      <rPr>
        <sz val="8"/>
        <color rgb="FF303030"/>
        <rFont val="Calibri"/>
        <scheme val="minor"/>
      </rPr>
      <t>LU</t>
    </r>
    <r>
      <rPr>
        <sz val="8"/>
        <color rgb="FF191919"/>
        <rFont val="Calibri"/>
        <scheme val="minor"/>
      </rPr>
      <t>D  D</t>
    </r>
    <r>
      <rPr>
        <sz val="8"/>
        <color rgb="FF303030"/>
        <rFont val="Calibri"/>
        <scheme val="minor"/>
      </rPr>
      <t xml:space="preserve">E </t>
    </r>
    <r>
      <rPr>
        <sz val="8"/>
        <color rgb="FF191919"/>
        <rFont val="Calibri"/>
        <scheme val="minor"/>
      </rPr>
      <t>IB</t>
    </r>
    <r>
      <rPr>
        <sz val="8"/>
        <color rgb="FF303030"/>
        <rFont val="Calibri"/>
        <scheme val="minor"/>
      </rPr>
      <t>AGUE  E.S</t>
    </r>
    <r>
      <rPr>
        <sz val="8"/>
        <color rgb="FF030303"/>
        <rFont val="Calibri"/>
        <scheme val="minor"/>
      </rPr>
      <t>.</t>
    </r>
    <r>
      <rPr>
        <sz val="8"/>
        <color rgb="FF303030"/>
        <rFont val="Calibri"/>
        <scheme val="minor"/>
      </rPr>
      <t>E</t>
    </r>
  </si>
  <si>
    <t>48 dias</t>
  </si>
  <si>
    <r>
      <t>E</t>
    </r>
    <r>
      <rPr>
        <sz val="8"/>
        <color rgb="FF191919"/>
        <rFont val="Calibri"/>
        <scheme val="minor"/>
      </rPr>
      <t xml:space="preserve">l  </t>
    </r>
    <r>
      <rPr>
        <sz val="8"/>
        <color rgb="FF2C2C2C"/>
        <rFont val="Calibri"/>
        <scheme val="minor"/>
      </rPr>
      <t>c</t>
    </r>
    <r>
      <rPr>
        <sz val="8"/>
        <color rgb="FF191919"/>
        <rFont val="Calibri"/>
        <scheme val="minor"/>
      </rPr>
      <t>ont</t>
    </r>
    <r>
      <rPr>
        <sz val="8"/>
        <color rgb="FF070707"/>
        <rFont val="Calibri"/>
        <scheme val="minor"/>
      </rPr>
      <t>r</t>
    </r>
    <r>
      <rPr>
        <sz val="8"/>
        <color rgb="FF191919"/>
        <rFont val="Calibri"/>
        <scheme val="minor"/>
      </rPr>
      <t>a</t>
    </r>
    <r>
      <rPr>
        <sz val="8"/>
        <color rgb="FF070707"/>
        <rFont val="Calibri"/>
        <scheme val="minor"/>
      </rPr>
      <t>t</t>
    </r>
    <r>
      <rPr>
        <sz val="8"/>
        <color rgb="FF191919"/>
        <rFont val="Calibri"/>
        <scheme val="minor"/>
      </rPr>
      <t>is</t>
    </r>
    <r>
      <rPr>
        <sz val="8"/>
        <color rgb="FF070707"/>
        <rFont val="Calibri"/>
        <scheme val="minor"/>
      </rPr>
      <t>t</t>
    </r>
    <r>
      <rPr>
        <sz val="8"/>
        <color rgb="FF191919"/>
        <rFont val="Calibri"/>
        <scheme val="minor"/>
      </rPr>
      <t>a  ent</t>
    </r>
    <r>
      <rPr>
        <sz val="8"/>
        <color rgb="FF070707"/>
        <rFont val="Calibri"/>
        <scheme val="minor"/>
      </rPr>
      <t>r</t>
    </r>
    <r>
      <rPr>
        <sz val="8"/>
        <color rgb="FF191919"/>
        <rFont val="Calibri"/>
        <scheme val="minor"/>
      </rPr>
      <t xml:space="preserve">egara   </t>
    </r>
    <r>
      <rPr>
        <sz val="8"/>
        <color rgb="FF070707"/>
        <rFont val="Calibri"/>
        <scheme val="minor"/>
      </rPr>
      <t>l</t>
    </r>
    <r>
      <rPr>
        <sz val="8"/>
        <color rgb="FF191919"/>
        <rFont val="Calibri"/>
        <scheme val="minor"/>
      </rPr>
      <t>a</t>
    </r>
    <r>
      <rPr>
        <sz val="8"/>
        <color rgb="FF2C2C2C"/>
        <rFont val="Calibri"/>
        <scheme val="minor"/>
      </rPr>
      <t xml:space="preserve">s  </t>
    </r>
    <r>
      <rPr>
        <sz val="8"/>
        <color rgb="FF191919"/>
        <rFont val="Calibri"/>
        <scheme val="minor"/>
      </rPr>
      <t>fi</t>
    </r>
    <r>
      <rPr>
        <sz val="8"/>
        <color rgb="FF2C2C2C"/>
        <rFont val="Calibri"/>
        <scheme val="minor"/>
      </rPr>
      <t>c</t>
    </r>
    <r>
      <rPr>
        <sz val="8"/>
        <color rgb="FF070707"/>
        <rFont val="Calibri"/>
        <scheme val="minor"/>
      </rPr>
      <t>h</t>
    </r>
    <r>
      <rPr>
        <sz val="8"/>
        <color rgb="FF191919"/>
        <rFont val="Calibri"/>
        <scheme val="minor"/>
      </rPr>
      <t xml:space="preserve">as  </t>
    </r>
    <r>
      <rPr>
        <sz val="8"/>
        <color rgb="FF2C2C2C"/>
        <rFont val="Calibri"/>
        <scheme val="minor"/>
      </rPr>
      <t>t</t>
    </r>
    <r>
      <rPr>
        <sz val="8"/>
        <color rgb="FF191919"/>
        <rFont val="Calibri"/>
        <scheme val="minor"/>
      </rPr>
      <t>éc</t>
    </r>
    <r>
      <rPr>
        <sz val="8"/>
        <color rgb="FF2C2C2C"/>
        <rFont val="Calibri"/>
        <scheme val="minor"/>
      </rPr>
      <t>n</t>
    </r>
    <r>
      <rPr>
        <sz val="8"/>
        <color rgb="FF070707"/>
        <rFont val="Calibri"/>
        <scheme val="minor"/>
      </rPr>
      <t>i</t>
    </r>
    <r>
      <rPr>
        <sz val="8"/>
        <color rgb="FF191919"/>
        <rFont val="Calibri"/>
        <scheme val="minor"/>
      </rPr>
      <t xml:space="preserve">cas   </t>
    </r>
    <r>
      <rPr>
        <sz val="8"/>
        <color rgb="FF2C2C2C"/>
        <rFont val="Calibri"/>
        <scheme val="minor"/>
      </rPr>
      <t>y  d</t>
    </r>
    <r>
      <rPr>
        <sz val="8"/>
        <color rgb="FF191919"/>
        <rFont val="Calibri"/>
        <scheme val="minor"/>
      </rPr>
      <t>e  segu</t>
    </r>
    <r>
      <rPr>
        <sz val="8"/>
        <color rgb="FF3E3E3E"/>
        <rFont val="Calibri"/>
        <scheme val="minor"/>
      </rPr>
      <t>r</t>
    </r>
    <r>
      <rPr>
        <sz val="8"/>
        <color rgb="FF191919"/>
        <rFont val="Calibri"/>
        <scheme val="minor"/>
      </rPr>
      <t>idad   d</t>
    </r>
    <r>
      <rPr>
        <sz val="8"/>
        <color rgb="FF070707"/>
        <rFont val="Calibri"/>
        <scheme val="minor"/>
      </rPr>
      <t xml:space="preserve">e  </t>
    </r>
    <r>
      <rPr>
        <sz val="8"/>
        <color rgb="FF191919"/>
        <rFont val="Calibri"/>
        <scheme val="minor"/>
      </rPr>
      <t xml:space="preserve">cada  </t>
    </r>
    <r>
      <rPr>
        <sz val="8"/>
        <color rgb="FF070707"/>
        <rFont val="Calibri"/>
        <scheme val="minor"/>
      </rPr>
      <t>in</t>
    </r>
    <r>
      <rPr>
        <sz val="8"/>
        <color rgb="FF191919"/>
        <rFont val="Calibri"/>
        <scheme val="minor"/>
      </rPr>
      <t>s</t>
    </r>
    <r>
      <rPr>
        <sz val="8"/>
        <color rgb="FF070707"/>
        <rFont val="Calibri"/>
        <scheme val="minor"/>
      </rPr>
      <t>u</t>
    </r>
    <r>
      <rPr>
        <sz val="8"/>
        <color rgb="FF191919"/>
        <rFont val="Calibri"/>
        <scheme val="minor"/>
      </rPr>
      <t>m</t>
    </r>
    <r>
      <rPr>
        <sz val="8"/>
        <color rgb="FF070707"/>
        <rFont val="Calibri"/>
        <scheme val="minor"/>
      </rPr>
      <t>o químico  que utilizara, asegurando que estos sean biodegradables y/o amigables con  el medio ambiente,  los insumos entregados   deberán garantizar !a calidad, cantidad y cumplimiento de normas de bioseguridad de acuerdo  a la normatividad vigente.  Cada  vez  que el personal realice  labores  de aseo y desinfección,  el contratista. llevara planillas  de  labores  realizadas,  las cuales  deberán  ser firmadas  por el personal del servicio  médico  asistencial,  con el fin de llevar un registro  y control de las tareas realizadas  por el contratista y su personal en las diferentes áreas o servicios, esto será parte  de los soportes  presentados al momento de pasar la factura  mensual. llevara planillas  de  labores  realizadas,  las cuales  deberán  ser firmadas  por el personal del servicio  médico  asistencial,  con el fin de llevar un registro  y control de las tareas realizadas  por el contratista y su personal en las diferentes áreas o servicios, esto será parte  de los soportes  presentados al momento de pasar la factura  mensual. y demás  materiales y elementos necesarios para el cumplimiento del objeto  del contrato, entre otras actividades.</t>
    </r>
  </si>
  <si>
    <t>MINIMA CUANTIA VIGENCIA FISCAL 2021</t>
  </si>
  <si>
    <t>PAOLA ANDREA GARClA COLORADO, persona natural identificada con cedula de ciudadanía No. 1.110.454.068 expedida en Ibagué, en calidad de propietaria del establecimiento comercial denominado DISTRIBUIDORA MEDICO QUIRÚRGICO DE COLOMBIA</t>
  </si>
  <si>
    <r>
      <rPr>
        <sz val="8"/>
        <color rgb="FF242424"/>
        <rFont val="Calibri"/>
        <scheme val="minor"/>
      </rPr>
      <t>C</t>
    </r>
    <r>
      <rPr>
        <sz val="8"/>
        <color rgb="FF0D0D0D"/>
        <rFont val="Calibri"/>
        <scheme val="minor"/>
      </rPr>
      <t>ELEBRAR   CONTRATO    DE  SUMINISTRO   PARA   LA   ADQUISI</t>
    </r>
    <r>
      <rPr>
        <sz val="8"/>
        <color rgb="FF242424"/>
        <rFont val="Calibri"/>
        <scheme val="minor"/>
      </rPr>
      <t>C</t>
    </r>
    <r>
      <rPr>
        <sz val="8"/>
        <color rgb="FF0D0D0D"/>
        <rFont val="Calibri"/>
        <scheme val="minor"/>
      </rPr>
      <t>I</t>
    </r>
    <r>
      <rPr>
        <sz val="8"/>
        <color rgb="FF242424"/>
        <rFont val="Calibri"/>
        <scheme val="minor"/>
      </rPr>
      <t>Ó</t>
    </r>
    <r>
      <rPr>
        <sz val="8"/>
        <color rgb="FF0D0D0D"/>
        <rFont val="Calibri"/>
        <scheme val="minor"/>
      </rPr>
      <t>N    DE   INSUMOS   DE ODONTOLOGÍA  DE F</t>
    </r>
    <r>
      <rPr>
        <sz val="8"/>
        <color rgb="FF242424"/>
        <rFont val="Calibri"/>
        <scheme val="minor"/>
      </rPr>
      <t>O</t>
    </r>
    <r>
      <rPr>
        <sz val="8"/>
        <color rgb="FF0D0D0D"/>
        <rFont val="Calibri"/>
        <scheme val="minor"/>
      </rPr>
      <t>RMA  SUCESIVA Y POR PRE</t>
    </r>
    <r>
      <rPr>
        <sz val="8"/>
        <color rgb="FF242424"/>
        <rFont val="Calibri"/>
        <scheme val="minor"/>
      </rPr>
      <t>C</t>
    </r>
    <r>
      <rPr>
        <sz val="8"/>
        <color rgb="FF0D0D0D"/>
        <rFont val="Calibri"/>
        <scheme val="minor"/>
      </rPr>
      <t>IO</t>
    </r>
    <r>
      <rPr>
        <sz val="8"/>
        <color rgb="FF242424"/>
        <rFont val="Calibri"/>
        <scheme val="minor"/>
      </rPr>
      <t xml:space="preserve">S  </t>
    </r>
    <r>
      <rPr>
        <sz val="8"/>
        <color rgb="FF0D0D0D"/>
        <rFont val="Calibri"/>
        <scheme val="minor"/>
      </rPr>
      <t>UNITARIOS  PARA EL SERVI</t>
    </r>
    <r>
      <rPr>
        <sz val="8"/>
        <color rgb="FF242424"/>
        <rFont val="Calibri"/>
        <scheme val="minor"/>
      </rPr>
      <t>C</t>
    </r>
    <r>
      <rPr>
        <sz val="8"/>
        <color rgb="FF0D0D0D"/>
        <rFont val="Calibri"/>
        <scheme val="minor"/>
      </rPr>
      <t>I</t>
    </r>
    <r>
      <rPr>
        <sz val="8"/>
        <color rgb="FF242424"/>
        <rFont val="Calibri"/>
        <scheme val="minor"/>
      </rPr>
      <t xml:space="preserve">O  </t>
    </r>
    <r>
      <rPr>
        <sz val="8"/>
        <color rgb="FF0D0D0D"/>
        <rFont val="Calibri"/>
        <scheme val="minor"/>
      </rPr>
      <t>DE LA UNIDAD  DE SALUD DE !BAGUÉ</t>
    </r>
    <r>
      <rPr>
        <sz val="8"/>
        <color rgb="FF242424"/>
        <rFont val="Calibri"/>
        <scheme val="minor"/>
      </rPr>
      <t xml:space="preserve">, </t>
    </r>
    <r>
      <rPr>
        <sz val="8"/>
        <color rgb="FF0D0D0D"/>
        <rFont val="Calibri"/>
        <scheme val="minor"/>
      </rPr>
      <t>EN LA MODALIDAD DE MONT</t>
    </r>
    <r>
      <rPr>
        <sz val="8"/>
        <color rgb="FF242424"/>
        <rFont val="Calibri"/>
        <scheme val="minor"/>
      </rPr>
      <t xml:space="preserve">O </t>
    </r>
    <r>
      <rPr>
        <sz val="8"/>
        <color rgb="FF0D0D0D"/>
        <rFont val="Calibri"/>
        <scheme val="minor"/>
      </rPr>
      <t>A</t>
    </r>
    <r>
      <rPr>
        <sz val="8"/>
        <color rgb="FF242424"/>
        <rFont val="Calibri"/>
        <scheme val="minor"/>
      </rPr>
      <t>G</t>
    </r>
    <r>
      <rPr>
        <sz val="8"/>
        <color rgb="FF0D0D0D"/>
        <rFont val="Calibri"/>
        <scheme val="minor"/>
      </rPr>
      <t>OTABLE.</t>
    </r>
    <r>
      <rPr>
        <sz val="8"/>
        <color rgb="FF242424"/>
        <rFont val="Calibri"/>
        <scheme val="minor"/>
      </rPr>
      <t xml:space="preserve"> </t>
    </r>
  </si>
  <si>
    <t>7 MESES</t>
  </si>
  <si>
    <t>Cumplir a cabalidad con el objeto del contrato y realizará el suministro de los bienes descritos en las características del bien a contratar de acuerdo con las especificaciones técnicas establecidas. 2.los diferentes materiales e insumos odontológicos sean de excelente calidad, marcas reconocidas en el mercado que nos garantizan la efectividad de los tratamientos en los usuarios, además que Je generan confianza al profesional por su costo, todos los insumos y productos necesarios para el cumplimiento del objeto del contrato. Los cuales trayectoria en el mercado y en la institución; garantizando  una total satisfacción al usuario. 3. Proveer a su sólo serán suministrados  por solicitud y autorización expresa del supervisor  del contrato. Y serán estos documentos de autorización  del supervisor, !os que servirán de base para confrontar la información que reporta del contratista en la factura de venta mensual. 4. El proveedor debe garantizar a la USI. E.S.E. el transporte necesario  de los  insumos y productos para lograr el fin del suministro.  5.  Entregar conforme  a las especificaciones  técnicas de marca y calidad (ofertadas);  los suministros  objeto del presente contrato. 6. Hacer entrega  clara  y específica  de las  políticas de devolución, ENTRE OTRAS.</t>
  </si>
  <si>
    <t>CONSORCIO INTERVENTORÍA UP 2021, representada legalmente por la señora LEYDI NATALIA RONDÓN ROJAS, identificada con cedula de ciudadanía No. 1.110.568.715 de lbagué</t>
  </si>
  <si>
    <r>
      <t>CONTRATAR LA  INTERVENTORÍA,  TÉCNICA,  ADMINISTRATIVA Y  FINANCIERA  EN LAS OBRAS CIVILES PARA LA CONSTRUCCIÓN DE LA UNIDAD INTERMEDIA DE PICALEÑA  IBAGUÉ  COMPRENDIENDO  LAS  ACTIV</t>
    </r>
    <r>
      <rPr>
        <sz val="8"/>
        <color rgb="FF0F0F0F"/>
        <rFont val="Calibri"/>
        <scheme val="minor"/>
      </rPr>
      <t>I</t>
    </r>
    <r>
      <rPr>
        <sz val="8"/>
        <color rgb="FF000000"/>
        <rFont val="Calibri"/>
        <scheme val="minor"/>
      </rPr>
      <t>DADES  DE ARQUITECTURA</t>
    </r>
    <r>
      <rPr>
        <sz val="8"/>
        <color rgb="FF0F0F0F"/>
        <rFont val="Calibri"/>
        <scheme val="minor"/>
      </rPr>
      <t xml:space="preserve">, </t>
    </r>
    <r>
      <rPr>
        <sz val="8"/>
        <color rgb="FF000000"/>
        <rFont val="Calibri"/>
        <scheme val="minor"/>
      </rPr>
      <t>ESTRUCTURA</t>
    </r>
    <r>
      <rPr>
        <sz val="8"/>
        <color rgb="FF0F0F0F"/>
        <rFont val="Calibri"/>
        <scheme val="minor"/>
      </rPr>
      <t xml:space="preserve">, </t>
    </r>
    <r>
      <rPr>
        <sz val="8"/>
        <color rgb="FF000000"/>
        <rFont val="Calibri"/>
        <scheme val="minor"/>
      </rPr>
      <t>GASES MEDICINALES, HIDROSANITARIOS, AIRE ACONDICIONADO  - VENTILACIÓN, EL</t>
    </r>
    <r>
      <rPr>
        <sz val="8"/>
        <color rgb="FF0F0F0F"/>
        <rFont val="Calibri"/>
        <scheme val="minor"/>
      </rPr>
      <t>É</t>
    </r>
    <r>
      <rPr>
        <sz val="8"/>
        <color rgb="FF000000"/>
        <rFont val="Calibri"/>
        <scheme val="minor"/>
      </rPr>
      <t>CTRICOS, VOZ Y DATOS, DOMÓTICA Y LLAMADO  DE ENFERMERAS</t>
    </r>
    <r>
      <rPr>
        <sz val="8"/>
        <color rgb="FF0F0F0F"/>
        <rFont val="Calibri"/>
        <scheme val="minor"/>
      </rPr>
      <t xml:space="preserve">, </t>
    </r>
    <r>
      <rPr>
        <sz val="8"/>
        <color rgb="FF000000"/>
        <rFont val="Calibri"/>
        <scheme val="minor"/>
      </rPr>
      <t>Por un valor de CIENTO OCHENTA Y SEIS MILLONES CIENTO TRES MIL  SETECIENTOS CUARENTA Y CUATRO PESOS ($186.103</t>
    </r>
    <r>
      <rPr>
        <sz val="8"/>
        <color rgb="FF0F0F0F"/>
        <rFont val="Calibri"/>
        <scheme val="minor"/>
      </rPr>
      <t>.</t>
    </r>
    <r>
      <rPr>
        <sz val="8"/>
        <color rgb="FF000000"/>
        <rFont val="Calibri"/>
        <scheme val="minor"/>
      </rPr>
      <t xml:space="preserve">747.oo)  M/CTE y un plazo de ejecución de </t>
    </r>
    <r>
      <rPr>
        <sz val="8"/>
        <color rgb="FF0F0F0F"/>
        <rFont val="Calibri"/>
        <scheme val="minor"/>
      </rPr>
      <t>o</t>
    </r>
    <r>
      <rPr>
        <sz val="8"/>
        <color rgb="FF000000"/>
        <rFont val="Calibri"/>
        <scheme val="minor"/>
      </rPr>
      <t>nce (11</t>
    </r>
    <r>
      <rPr>
        <sz val="8"/>
        <color rgb="FF0F0F0F"/>
        <rFont val="Calibri"/>
        <scheme val="minor"/>
      </rPr>
      <t xml:space="preserve">) </t>
    </r>
    <r>
      <rPr>
        <sz val="8"/>
        <color rgb="FF000000"/>
        <rFont val="Calibri"/>
        <scheme val="minor"/>
      </rPr>
      <t>meses</t>
    </r>
  </si>
  <si>
    <t>11 MESES</t>
  </si>
  <si>
    <r>
      <t>Además de las que le correspondan de conformidad con la constitución y la ley el contra</t>
    </r>
    <r>
      <rPr>
        <sz val="8"/>
        <color rgb="FF1D1D1D"/>
        <rFont val="Calibri"/>
        <scheme val="minor"/>
      </rPr>
      <t>t</t>
    </r>
    <r>
      <rPr>
        <sz val="8"/>
        <color rgb="FF040404"/>
        <rFont val="Calibri"/>
        <scheme val="minor"/>
      </rPr>
      <t>ista deberá prestar los servicios profesionales dentro del plan de gestión integral enfocados en la INTERVENTORÍA, TÉCNICA, ADMINISTRATIVA Y FINANCIERA EN LAS OBRAS CIVILES PARA LA CONSTRUCCIÓN DE LA UNIDAD INTERMEDIA DE PICALEÑA IBAGUE COMPRENDIENDO LAS ACTIVIDADES DE ARQUITECTURA, ESTRUCTURA. GASES MEDICINALES. HIDROSANITARIOS, AIRE ACONDICIONADO - VENTILACIÓN, ELÉCTRICOS, VOZ Y DATOS, DOMÓTICA Y LLAMADO DE ENFERMERAS, El interventor, se compromete con las siguientes actividades: 1. Cumplir con el objeto del contrato en las condiciones pactadas. 2. Auditoría, revisión, vigilancia y verificación. mediante la interventorla técnica, administrativa y financiera sobre la ejecución y cumplimiento de las obligaciones contraídas en los contratos de Obra Civil concernientes a LA CONSTRUCCIÓN DE LA UNIDAD INTERMEDIA DE PICALEÑA IBAGUÉ COMPRENDIENDO LAS ACTIVIDADES DE ARQUITECTURA, ESTRUCTURA, GASES MEDICINALES, HIDROSANITARIOS, AIRE ACONDICIONADO - VENTILACIÓN, ELÉCTRICOS, VOZ Y DATOS, DOMÓTICA Y LLAMADO DE ENFERMERAS. 3. Deberá ejecutar la vigilancia de acuerdo con las especificaciones dadas en el cuadro de actividades. cantidades y precios consignadas en las oferta del contratista ejecutor de la obra y en el respectivo contrato, actividades a realizar de conformidad a los precios unitarios propuestos por parte del ejecutor de la obra. 4. Estudiar detalladamente el contrato de obra civil a ejecutarse. 5. Revisión de cumplimientos de especificaciones</t>
    </r>
  </si>
  <si>
    <r>
      <t>PR</t>
    </r>
    <r>
      <rPr>
        <sz val="8"/>
        <color rgb="FF1C1C1C"/>
        <rFont val="Calibri"/>
        <scheme val="minor"/>
      </rPr>
      <t>E</t>
    </r>
    <r>
      <rPr>
        <sz val="8"/>
        <color rgb="FF2F2F2F"/>
        <rFont val="Calibri"/>
        <scheme val="minor"/>
      </rPr>
      <t>S</t>
    </r>
    <r>
      <rPr>
        <sz val="8"/>
        <color rgb="FF1C1C1C"/>
        <rFont val="Calibri"/>
        <scheme val="minor"/>
      </rPr>
      <t>T</t>
    </r>
    <r>
      <rPr>
        <sz val="8"/>
        <color rgb="FF2F2F2F"/>
        <rFont val="Calibri"/>
        <scheme val="minor"/>
      </rPr>
      <t>AR  B</t>
    </r>
    <r>
      <rPr>
        <sz val="8"/>
        <color rgb="FF454545"/>
        <rFont val="Calibri"/>
        <scheme val="minor"/>
      </rPr>
      <t>AJ</t>
    </r>
    <r>
      <rPr>
        <sz val="8"/>
        <color rgb="FF2F2F2F"/>
        <rFont val="Calibri"/>
        <scheme val="minor"/>
      </rPr>
      <t xml:space="preserve">O SU </t>
    </r>
    <r>
      <rPr>
        <sz val="8"/>
        <color rgb="FF454545"/>
        <rFont val="Calibri"/>
        <scheme val="minor"/>
      </rPr>
      <t>P</t>
    </r>
    <r>
      <rPr>
        <sz val="8"/>
        <color rgb="FF2F2F2F"/>
        <rFont val="Calibri"/>
        <scheme val="minor"/>
      </rPr>
      <t>RO</t>
    </r>
    <r>
      <rPr>
        <sz val="8"/>
        <color rgb="FF454545"/>
        <rFont val="Calibri"/>
        <scheme val="minor"/>
      </rPr>
      <t>PI</t>
    </r>
    <r>
      <rPr>
        <sz val="8"/>
        <color rgb="FF2F2F2F"/>
        <rFont val="Calibri"/>
        <scheme val="minor"/>
      </rPr>
      <t>O R</t>
    </r>
    <r>
      <rPr>
        <sz val="8"/>
        <color rgb="FF0A0A0A"/>
        <rFont val="Calibri"/>
        <scheme val="minor"/>
      </rPr>
      <t>I</t>
    </r>
    <r>
      <rPr>
        <sz val="8"/>
        <color rgb="FF2F2F2F"/>
        <rFont val="Calibri"/>
        <scheme val="minor"/>
      </rPr>
      <t xml:space="preserve">ESGO </t>
    </r>
    <r>
      <rPr>
        <sz val="8"/>
        <color rgb="FF454545"/>
        <rFont val="Calibri"/>
        <scheme val="minor"/>
      </rPr>
      <t xml:space="preserve">Y </t>
    </r>
    <r>
      <rPr>
        <sz val="8"/>
        <color rgb="FF2F2F2F"/>
        <rFont val="Calibri"/>
        <scheme val="minor"/>
      </rPr>
      <t>R</t>
    </r>
    <r>
      <rPr>
        <sz val="8"/>
        <color rgb="FF1C1C1C"/>
        <rFont val="Calibri"/>
        <scheme val="minor"/>
      </rPr>
      <t>E</t>
    </r>
    <r>
      <rPr>
        <sz val="8"/>
        <color rgb="FF2F2F2F"/>
        <rFont val="Calibri"/>
        <scheme val="minor"/>
      </rPr>
      <t>SP</t>
    </r>
    <r>
      <rPr>
        <sz val="8"/>
        <color rgb="FF454545"/>
        <rFont val="Calibri"/>
        <scheme val="minor"/>
      </rPr>
      <t>O</t>
    </r>
    <r>
      <rPr>
        <sz val="8"/>
        <color rgb="FF2F2F2F"/>
        <rFont val="Calibri"/>
        <scheme val="minor"/>
      </rPr>
      <t>NSA</t>
    </r>
    <r>
      <rPr>
        <sz val="8"/>
        <color rgb="FF0A0A0A"/>
        <rFont val="Calibri"/>
        <scheme val="minor"/>
      </rPr>
      <t>BI</t>
    </r>
    <r>
      <rPr>
        <sz val="8"/>
        <color rgb="FF2F2F2F"/>
        <rFont val="Calibri"/>
        <scheme val="minor"/>
      </rPr>
      <t>LIDAD  E</t>
    </r>
    <r>
      <rPr>
        <sz val="8"/>
        <color rgb="FF535353"/>
        <rFont val="Calibri"/>
        <scheme val="minor"/>
      </rPr>
      <t xml:space="preserve">L </t>
    </r>
    <r>
      <rPr>
        <sz val="8"/>
        <color rgb="FF2F2F2F"/>
        <rFont val="Calibri"/>
        <scheme val="minor"/>
      </rPr>
      <t>S</t>
    </r>
    <r>
      <rPr>
        <sz val="8"/>
        <color rgb="FF1C1C1C"/>
        <rFont val="Calibri"/>
        <scheme val="minor"/>
      </rPr>
      <t>E</t>
    </r>
    <r>
      <rPr>
        <sz val="8"/>
        <color rgb="FF2F2F2F"/>
        <rFont val="Calibri"/>
        <scheme val="minor"/>
      </rPr>
      <t>R</t>
    </r>
    <r>
      <rPr>
        <sz val="8"/>
        <color rgb="FF454545"/>
        <rFont val="Calibri"/>
        <scheme val="minor"/>
      </rPr>
      <t>V</t>
    </r>
    <r>
      <rPr>
        <sz val="8"/>
        <color rgb="FF0A0A0A"/>
        <rFont val="Calibri"/>
        <scheme val="minor"/>
      </rPr>
      <t>I</t>
    </r>
    <r>
      <rPr>
        <sz val="8"/>
        <color rgb="FF2F2F2F"/>
        <rFont val="Calibri"/>
        <scheme val="minor"/>
      </rPr>
      <t xml:space="preserve">CIO  </t>
    </r>
    <r>
      <rPr>
        <sz val="8"/>
        <color rgb="FF1C1C1C"/>
        <rFont val="Calibri"/>
        <scheme val="minor"/>
      </rPr>
      <t>DE R</t>
    </r>
    <r>
      <rPr>
        <sz val="8"/>
        <color rgb="FF2F2F2F"/>
        <rFont val="Calibri"/>
        <scheme val="minor"/>
      </rPr>
      <t>A</t>
    </r>
    <r>
      <rPr>
        <sz val="8"/>
        <color rgb="FF1C1C1C"/>
        <rFont val="Calibri"/>
        <scheme val="minor"/>
      </rPr>
      <t>DI</t>
    </r>
    <r>
      <rPr>
        <sz val="8"/>
        <color rgb="FF2F2F2F"/>
        <rFont val="Calibri"/>
        <scheme val="minor"/>
      </rPr>
      <t>O</t>
    </r>
    <r>
      <rPr>
        <sz val="8"/>
        <color rgb="FF1C1C1C"/>
        <rFont val="Calibri"/>
        <scheme val="minor"/>
      </rPr>
      <t>L</t>
    </r>
    <r>
      <rPr>
        <sz val="8"/>
        <color rgb="FF2F2F2F"/>
        <rFont val="Calibri"/>
        <scheme val="minor"/>
      </rPr>
      <t>OG</t>
    </r>
    <r>
      <rPr>
        <sz val="8"/>
        <color rgb="FF1C1C1C"/>
        <rFont val="Calibri"/>
        <scheme val="minor"/>
      </rPr>
      <t>I</t>
    </r>
    <r>
      <rPr>
        <sz val="8"/>
        <color rgb="FF2F2F2F"/>
        <rFont val="Calibri"/>
        <scheme val="minor"/>
      </rPr>
      <t xml:space="preserve">A   E  </t>
    </r>
    <r>
      <rPr>
        <sz val="8"/>
        <color rgb="FF0A0A0A"/>
        <rFont val="Calibri"/>
        <scheme val="minor"/>
      </rPr>
      <t>I</t>
    </r>
    <r>
      <rPr>
        <sz val="8"/>
        <color rgb="FF2F2F2F"/>
        <rFont val="Calibri"/>
        <scheme val="minor"/>
      </rPr>
      <t>MÁGE</t>
    </r>
    <r>
      <rPr>
        <sz val="8"/>
        <color rgb="FF454545"/>
        <rFont val="Calibri"/>
        <scheme val="minor"/>
      </rPr>
      <t>N</t>
    </r>
    <r>
      <rPr>
        <sz val="8"/>
        <color rgb="FF2F2F2F"/>
        <rFont val="Calibri"/>
        <scheme val="minor"/>
      </rPr>
      <t xml:space="preserve">ES   </t>
    </r>
    <r>
      <rPr>
        <sz val="8"/>
        <color rgb="FF454545"/>
        <rFont val="Calibri"/>
        <scheme val="minor"/>
      </rPr>
      <t>D</t>
    </r>
    <r>
      <rPr>
        <sz val="8"/>
        <color rgb="FF0A0A0A"/>
        <rFont val="Calibri"/>
        <scheme val="minor"/>
      </rPr>
      <t>I</t>
    </r>
    <r>
      <rPr>
        <sz val="8"/>
        <color rgb="FF2F2F2F"/>
        <rFont val="Calibri"/>
        <scheme val="minor"/>
      </rPr>
      <t>AGNO</t>
    </r>
    <r>
      <rPr>
        <sz val="8"/>
        <color rgb="FF454545"/>
        <rFont val="Calibri"/>
        <scheme val="minor"/>
      </rPr>
      <t>ST</t>
    </r>
    <r>
      <rPr>
        <sz val="8"/>
        <color rgb="FF0A0A0A"/>
        <rFont val="Calibri"/>
        <scheme val="minor"/>
      </rPr>
      <t>I</t>
    </r>
    <r>
      <rPr>
        <sz val="8"/>
        <color rgb="FF2F2F2F"/>
        <rFont val="Calibri"/>
        <scheme val="minor"/>
      </rPr>
      <t>C</t>
    </r>
    <r>
      <rPr>
        <sz val="8"/>
        <color rgb="FF454545"/>
        <rFont val="Calibri"/>
        <scheme val="minor"/>
      </rPr>
      <t>AS  D</t>
    </r>
    <r>
      <rPr>
        <sz val="8"/>
        <color rgb="FF2F2F2F"/>
        <rFont val="Calibri"/>
        <scheme val="minor"/>
      </rPr>
      <t>E  B</t>
    </r>
    <r>
      <rPr>
        <sz val="8"/>
        <color rgb="FF454545"/>
        <rFont val="Calibri"/>
        <scheme val="minor"/>
      </rPr>
      <t>A</t>
    </r>
    <r>
      <rPr>
        <sz val="8"/>
        <color rgb="FF0A0A0A"/>
        <rFont val="Calibri"/>
        <scheme val="minor"/>
      </rPr>
      <t>J</t>
    </r>
    <r>
      <rPr>
        <sz val="8"/>
        <color rgb="FF454545"/>
        <rFont val="Calibri"/>
        <scheme val="minor"/>
      </rPr>
      <t xml:space="preserve">O  </t>
    </r>
    <r>
      <rPr>
        <sz val="8"/>
        <color rgb="FF2F2F2F"/>
        <rFont val="Calibri"/>
        <scheme val="minor"/>
      </rPr>
      <t>GR</t>
    </r>
    <r>
      <rPr>
        <sz val="8"/>
        <color rgb="FF535353"/>
        <rFont val="Calibri"/>
        <scheme val="minor"/>
      </rPr>
      <t>A</t>
    </r>
    <r>
      <rPr>
        <sz val="8"/>
        <color rgb="FF1C1C1C"/>
        <rFont val="Calibri"/>
        <scheme val="minor"/>
      </rPr>
      <t>D</t>
    </r>
    <r>
      <rPr>
        <sz val="8"/>
        <color rgb="FF2F2F2F"/>
        <rFont val="Calibri"/>
        <scheme val="minor"/>
      </rPr>
      <t xml:space="preserve">O  </t>
    </r>
    <r>
      <rPr>
        <sz val="8"/>
        <color rgb="FF1C1C1C"/>
        <rFont val="Calibri"/>
        <scheme val="minor"/>
      </rPr>
      <t xml:space="preserve">DE  </t>
    </r>
    <r>
      <rPr>
        <sz val="8"/>
        <color rgb="FF2F2F2F"/>
        <rFont val="Calibri"/>
        <scheme val="minor"/>
      </rPr>
      <t>CO</t>
    </r>
    <r>
      <rPr>
        <sz val="8"/>
        <color rgb="FF454545"/>
        <rFont val="Calibri"/>
        <scheme val="minor"/>
      </rPr>
      <t>M</t>
    </r>
    <r>
      <rPr>
        <sz val="8"/>
        <color rgb="FF2F2F2F"/>
        <rFont val="Calibri"/>
        <scheme val="minor"/>
      </rPr>
      <t>P</t>
    </r>
    <r>
      <rPr>
        <sz val="8"/>
        <color rgb="FF1C1C1C"/>
        <rFont val="Calibri"/>
        <scheme val="minor"/>
      </rPr>
      <t>L</t>
    </r>
    <r>
      <rPr>
        <sz val="8"/>
        <color rgb="FF2F2F2F"/>
        <rFont val="Calibri"/>
        <scheme val="minor"/>
      </rPr>
      <t>EJ</t>
    </r>
    <r>
      <rPr>
        <sz val="8"/>
        <color rgb="FF0A0A0A"/>
        <rFont val="Calibri"/>
        <scheme val="minor"/>
      </rPr>
      <t>I</t>
    </r>
    <r>
      <rPr>
        <sz val="8"/>
        <color rgb="FF2F2F2F"/>
        <rFont val="Calibri"/>
        <scheme val="minor"/>
      </rPr>
      <t xml:space="preserve">DAD   </t>
    </r>
    <r>
      <rPr>
        <sz val="8"/>
        <color rgb="FF1C1C1C"/>
        <rFont val="Calibri"/>
        <scheme val="minor"/>
      </rPr>
      <t>E</t>
    </r>
    <r>
      <rPr>
        <sz val="8"/>
        <color rgb="FF2F2F2F"/>
        <rFont val="Calibri"/>
        <scheme val="minor"/>
      </rPr>
      <t>N  SA</t>
    </r>
    <r>
      <rPr>
        <sz val="8"/>
        <color rgb="FF1C1C1C"/>
        <rFont val="Calibri"/>
        <scheme val="minor"/>
      </rPr>
      <t xml:space="preserve">LUD,  A  LA </t>
    </r>
    <r>
      <rPr>
        <sz val="8"/>
        <color rgb="FF0A0A0A"/>
        <rFont val="Calibri"/>
        <scheme val="minor"/>
      </rPr>
      <t>P</t>
    </r>
    <r>
      <rPr>
        <sz val="8"/>
        <color rgb="FF2F2F2F"/>
        <rFont val="Calibri"/>
        <scheme val="minor"/>
      </rPr>
      <t>OBLAC</t>
    </r>
    <r>
      <rPr>
        <sz val="8"/>
        <color rgb="FF0A0A0A"/>
        <rFont val="Calibri"/>
        <scheme val="minor"/>
      </rPr>
      <t>I</t>
    </r>
    <r>
      <rPr>
        <sz val="8"/>
        <color rgb="FF2F2F2F"/>
        <rFont val="Calibri"/>
        <scheme val="minor"/>
      </rPr>
      <t xml:space="preserve">ÓN   </t>
    </r>
    <r>
      <rPr>
        <sz val="8"/>
        <color rgb="FF1C1C1C"/>
        <rFont val="Calibri"/>
        <scheme val="minor"/>
      </rPr>
      <t>D</t>
    </r>
    <r>
      <rPr>
        <sz val="8"/>
        <color rgb="FF2F2F2F"/>
        <rFont val="Calibri"/>
        <scheme val="minor"/>
      </rPr>
      <t>E  LA</t>
    </r>
    <r>
      <rPr>
        <sz val="8"/>
        <color rgb="FF454545"/>
        <rFont val="Calibri"/>
        <scheme val="minor"/>
      </rPr>
      <t xml:space="preserve">S  </t>
    </r>
    <r>
      <rPr>
        <sz val="8"/>
        <color rgb="FF1C1C1C"/>
        <rFont val="Calibri"/>
        <scheme val="minor"/>
      </rPr>
      <t>E</t>
    </r>
    <r>
      <rPr>
        <sz val="8"/>
        <color rgb="FF2F2F2F"/>
        <rFont val="Calibri"/>
        <scheme val="minor"/>
      </rPr>
      <t>.</t>
    </r>
    <r>
      <rPr>
        <sz val="8"/>
        <color rgb="FF1C1C1C"/>
        <rFont val="Calibri"/>
        <scheme val="minor"/>
      </rPr>
      <t>P</t>
    </r>
    <r>
      <rPr>
        <sz val="8"/>
        <color rgb="FF2F2F2F"/>
        <rFont val="Calibri"/>
        <scheme val="minor"/>
      </rPr>
      <t>.S.</t>
    </r>
    <r>
      <rPr>
        <sz val="8"/>
        <color rgb="FF0A0A0A"/>
        <rFont val="Calibri"/>
        <scheme val="minor"/>
      </rPr>
      <t>-</t>
    </r>
    <r>
      <rPr>
        <sz val="8"/>
        <color rgb="FF454545"/>
        <rFont val="Calibri"/>
        <scheme val="minor"/>
      </rPr>
      <t>S</t>
    </r>
    <r>
      <rPr>
        <sz val="8"/>
        <color rgb="FF2F2F2F"/>
        <rFont val="Calibri"/>
        <scheme val="minor"/>
      </rPr>
      <t>.</t>
    </r>
    <r>
      <rPr>
        <sz val="8"/>
        <color rgb="FF1C1C1C"/>
        <rFont val="Calibri"/>
        <scheme val="minor"/>
      </rPr>
      <t xml:space="preserve">,   </t>
    </r>
    <r>
      <rPr>
        <sz val="8"/>
        <color rgb="FF2F2F2F"/>
        <rFont val="Calibri"/>
        <scheme val="minor"/>
      </rPr>
      <t>EN  CO</t>
    </r>
    <r>
      <rPr>
        <sz val="8"/>
        <color rgb="FF1C1C1C"/>
        <rFont val="Calibri"/>
        <scheme val="minor"/>
      </rPr>
      <t>N</t>
    </r>
    <r>
      <rPr>
        <sz val="8"/>
        <color rgb="FF454545"/>
        <rFont val="Calibri"/>
        <scheme val="minor"/>
      </rPr>
      <t>T</t>
    </r>
    <r>
      <rPr>
        <sz val="8"/>
        <color rgb="FF2F2F2F"/>
        <rFont val="Calibri"/>
        <scheme val="minor"/>
      </rPr>
      <t>R</t>
    </r>
    <r>
      <rPr>
        <sz val="8"/>
        <color rgb="FF454545"/>
        <rFont val="Calibri"/>
        <scheme val="minor"/>
      </rPr>
      <t>AT</t>
    </r>
    <r>
      <rPr>
        <sz val="8"/>
        <color rgb="FF2F2F2F"/>
        <rFont val="Calibri"/>
        <scheme val="minor"/>
      </rPr>
      <t>O</t>
    </r>
    <r>
      <rPr>
        <sz val="8"/>
        <color rgb="FF454545"/>
        <rFont val="Calibri"/>
        <scheme val="minor"/>
      </rPr>
      <t>S   CO</t>
    </r>
    <r>
      <rPr>
        <sz val="8"/>
        <color rgb="FF2F2F2F"/>
        <rFont val="Calibri"/>
        <scheme val="minor"/>
      </rPr>
      <t xml:space="preserve">N  </t>
    </r>
    <r>
      <rPr>
        <sz val="8"/>
        <color rgb="FF454545"/>
        <rFont val="Calibri"/>
        <scheme val="minor"/>
      </rPr>
      <t xml:space="preserve">LA  </t>
    </r>
    <r>
      <rPr>
        <sz val="8"/>
        <color rgb="FF1C1C1C"/>
        <rFont val="Calibri"/>
        <scheme val="minor"/>
      </rPr>
      <t>UN</t>
    </r>
    <r>
      <rPr>
        <sz val="8"/>
        <color rgb="FF454545"/>
        <rFont val="Calibri"/>
        <scheme val="minor"/>
      </rPr>
      <t>I</t>
    </r>
    <r>
      <rPr>
        <sz val="8"/>
        <color rgb="FF1C1C1C"/>
        <rFont val="Calibri"/>
        <scheme val="minor"/>
      </rPr>
      <t>D</t>
    </r>
    <r>
      <rPr>
        <sz val="8"/>
        <color rgb="FF2F2F2F"/>
        <rFont val="Calibri"/>
        <scheme val="minor"/>
      </rPr>
      <t>A</t>
    </r>
    <r>
      <rPr>
        <sz val="8"/>
        <color rgb="FF1C1C1C"/>
        <rFont val="Calibri"/>
        <scheme val="minor"/>
      </rPr>
      <t>D  D</t>
    </r>
    <r>
      <rPr>
        <sz val="8"/>
        <color rgb="FF2F2F2F"/>
        <rFont val="Calibri"/>
        <scheme val="minor"/>
      </rPr>
      <t>E  SA</t>
    </r>
    <r>
      <rPr>
        <sz val="8"/>
        <color rgb="FF535353"/>
        <rFont val="Calibri"/>
        <scheme val="minor"/>
      </rPr>
      <t>L</t>
    </r>
    <r>
      <rPr>
        <sz val="8"/>
        <color rgb="FF2F2F2F"/>
        <rFont val="Calibri"/>
        <scheme val="minor"/>
      </rPr>
      <t>U</t>
    </r>
    <r>
      <rPr>
        <sz val="8"/>
        <color rgb="FF1C1C1C"/>
        <rFont val="Calibri"/>
        <scheme val="minor"/>
      </rPr>
      <t xml:space="preserve">D  </t>
    </r>
    <r>
      <rPr>
        <sz val="8"/>
        <color rgb="FF2F2F2F"/>
        <rFont val="Calibri"/>
        <scheme val="minor"/>
      </rPr>
      <t>DE  IBAGU</t>
    </r>
    <r>
      <rPr>
        <sz val="8"/>
        <color rgb="FF1C1C1C"/>
        <rFont val="Calibri"/>
        <scheme val="minor"/>
      </rPr>
      <t>É  E</t>
    </r>
    <r>
      <rPr>
        <sz val="8"/>
        <color rgb="FF2F2F2F"/>
        <rFont val="Calibri"/>
        <scheme val="minor"/>
      </rPr>
      <t>.S.</t>
    </r>
    <r>
      <rPr>
        <sz val="8"/>
        <color rgb="FF1C1C1C"/>
        <rFont val="Calibri"/>
        <scheme val="minor"/>
      </rPr>
      <t>E</t>
    </r>
    <r>
      <rPr>
        <sz val="8"/>
        <color rgb="FF2F2F2F"/>
        <rFont val="Calibri"/>
        <scheme val="minor"/>
      </rPr>
      <t>.  Y U</t>
    </r>
    <r>
      <rPr>
        <sz val="8"/>
        <color rgb="FF454545"/>
        <rFont val="Calibri"/>
        <scheme val="minor"/>
      </rPr>
      <t>S</t>
    </r>
    <r>
      <rPr>
        <sz val="8"/>
        <color rgb="FF0A0A0A"/>
        <rFont val="Calibri"/>
        <scheme val="minor"/>
      </rPr>
      <t>U</t>
    </r>
    <r>
      <rPr>
        <sz val="8"/>
        <color rgb="FF454545"/>
        <rFont val="Calibri"/>
        <scheme val="minor"/>
      </rPr>
      <t>A</t>
    </r>
    <r>
      <rPr>
        <sz val="8"/>
        <color rgb="FF2F2F2F"/>
        <rFont val="Calibri"/>
        <scheme val="minor"/>
      </rPr>
      <t>RIO</t>
    </r>
    <r>
      <rPr>
        <sz val="8"/>
        <color rgb="FF454545"/>
        <rFont val="Calibri"/>
        <scheme val="minor"/>
      </rPr>
      <t xml:space="preserve">S  </t>
    </r>
    <r>
      <rPr>
        <sz val="8"/>
        <color rgb="FF2F2F2F"/>
        <rFont val="Calibri"/>
        <scheme val="minor"/>
      </rPr>
      <t>Q</t>
    </r>
    <r>
      <rPr>
        <sz val="8"/>
        <color rgb="FF1C1C1C"/>
        <rFont val="Calibri"/>
        <scheme val="minor"/>
      </rPr>
      <t>U</t>
    </r>
    <r>
      <rPr>
        <sz val="8"/>
        <color rgb="FF2F2F2F"/>
        <rFont val="Calibri"/>
        <scheme val="minor"/>
      </rPr>
      <t xml:space="preserve">E </t>
    </r>
    <r>
      <rPr>
        <sz val="8"/>
        <color rgb="FF454545"/>
        <rFont val="Calibri"/>
        <scheme val="minor"/>
      </rPr>
      <t>R</t>
    </r>
    <r>
      <rPr>
        <sz val="8"/>
        <color rgb="FF2F2F2F"/>
        <rFont val="Calibri"/>
        <scheme val="minor"/>
      </rPr>
      <t>EQ</t>
    </r>
    <r>
      <rPr>
        <sz val="8"/>
        <color rgb="FF1C1C1C"/>
        <rFont val="Calibri"/>
        <scheme val="minor"/>
      </rPr>
      <t>U</t>
    </r>
    <r>
      <rPr>
        <sz val="8"/>
        <color rgb="FF454545"/>
        <rFont val="Calibri"/>
        <scheme val="minor"/>
      </rPr>
      <t>I</t>
    </r>
    <r>
      <rPr>
        <sz val="8"/>
        <color rgb="FF2F2F2F"/>
        <rFont val="Calibri"/>
        <scheme val="minor"/>
      </rPr>
      <t>ERA</t>
    </r>
    <r>
      <rPr>
        <sz val="8"/>
        <color rgb="FF454545"/>
        <rFont val="Calibri"/>
        <scheme val="minor"/>
      </rPr>
      <t xml:space="preserve">N  </t>
    </r>
    <r>
      <rPr>
        <sz val="8"/>
        <color rgb="FF2F2F2F"/>
        <rFont val="Calibri"/>
        <scheme val="minor"/>
      </rPr>
      <t xml:space="preserve">LA </t>
    </r>
    <r>
      <rPr>
        <sz val="8"/>
        <color rgb="FF454545"/>
        <rFont val="Calibri"/>
        <scheme val="minor"/>
      </rPr>
      <t>A</t>
    </r>
    <r>
      <rPr>
        <sz val="8"/>
        <color rgb="FF2F2F2F"/>
        <rFont val="Calibri"/>
        <scheme val="minor"/>
      </rPr>
      <t>T</t>
    </r>
    <r>
      <rPr>
        <sz val="8"/>
        <color rgb="FF1C1C1C"/>
        <rFont val="Calibri"/>
        <scheme val="minor"/>
      </rPr>
      <t>E</t>
    </r>
    <r>
      <rPr>
        <sz val="8"/>
        <color rgb="FF454545"/>
        <rFont val="Calibri"/>
        <scheme val="minor"/>
      </rPr>
      <t>N</t>
    </r>
    <r>
      <rPr>
        <sz val="8"/>
        <color rgb="FF2F2F2F"/>
        <rFont val="Calibri"/>
        <scheme val="minor"/>
      </rPr>
      <t>C</t>
    </r>
    <r>
      <rPr>
        <sz val="8"/>
        <color rgb="FF0A0A0A"/>
        <rFont val="Calibri"/>
        <scheme val="minor"/>
      </rPr>
      <t>I</t>
    </r>
    <r>
      <rPr>
        <sz val="8"/>
        <color rgb="FF454545"/>
        <rFont val="Calibri"/>
        <scheme val="minor"/>
      </rPr>
      <t>Ó</t>
    </r>
    <r>
      <rPr>
        <sz val="8"/>
        <color rgb="FF2F2F2F"/>
        <rFont val="Calibri"/>
        <scheme val="minor"/>
      </rPr>
      <t>N  EN E</t>
    </r>
    <r>
      <rPr>
        <sz val="8"/>
        <color rgb="FF0A0A0A"/>
        <rFont val="Calibri"/>
        <scheme val="minor"/>
      </rPr>
      <t xml:space="preserve">L </t>
    </r>
    <r>
      <rPr>
        <sz val="8"/>
        <color rgb="FF454545"/>
        <rFont val="Calibri"/>
        <scheme val="minor"/>
      </rPr>
      <t>S</t>
    </r>
    <r>
      <rPr>
        <sz val="8"/>
        <color rgb="FF2F2F2F"/>
        <rFont val="Calibri"/>
        <scheme val="minor"/>
      </rPr>
      <t>ER</t>
    </r>
    <r>
      <rPr>
        <sz val="8"/>
        <color rgb="FF454545"/>
        <rFont val="Calibri"/>
        <scheme val="minor"/>
      </rPr>
      <t>V</t>
    </r>
    <r>
      <rPr>
        <sz val="8"/>
        <color rgb="FF535353"/>
        <rFont val="Calibri"/>
        <scheme val="minor"/>
      </rPr>
      <t>I</t>
    </r>
    <r>
      <rPr>
        <sz val="8"/>
        <color rgb="FF454545"/>
        <rFont val="Calibri"/>
        <scheme val="minor"/>
      </rPr>
      <t>C</t>
    </r>
    <r>
      <rPr>
        <sz val="8"/>
        <color rgb="FF2F2F2F"/>
        <rFont val="Calibri"/>
        <scheme val="minor"/>
      </rPr>
      <t xml:space="preserve">IO  </t>
    </r>
    <r>
      <rPr>
        <sz val="8"/>
        <color rgb="FF1C1C1C"/>
        <rFont val="Calibri"/>
        <scheme val="minor"/>
      </rPr>
      <t xml:space="preserve">DE </t>
    </r>
    <r>
      <rPr>
        <sz val="8"/>
        <color rgb="FF2F2F2F"/>
        <rFont val="Calibri"/>
        <scheme val="minor"/>
      </rPr>
      <t>URG</t>
    </r>
    <r>
      <rPr>
        <sz val="8"/>
        <color rgb="FF1C1C1C"/>
        <rFont val="Calibri"/>
        <scheme val="minor"/>
      </rPr>
      <t>E</t>
    </r>
    <r>
      <rPr>
        <sz val="8"/>
        <color rgb="FF2F2F2F"/>
        <rFont val="Calibri"/>
        <scheme val="minor"/>
      </rPr>
      <t>NC</t>
    </r>
    <r>
      <rPr>
        <sz val="8"/>
        <color rgb="FF0A0A0A"/>
        <rFont val="Calibri"/>
        <scheme val="minor"/>
      </rPr>
      <t>I</t>
    </r>
    <r>
      <rPr>
        <sz val="8"/>
        <color rgb="FF2F2F2F"/>
        <rFont val="Calibri"/>
        <scheme val="minor"/>
      </rPr>
      <t>A</t>
    </r>
    <r>
      <rPr>
        <sz val="8"/>
        <color rgb="FF454545"/>
        <rFont val="Calibri"/>
        <scheme val="minor"/>
      </rPr>
      <t>S</t>
    </r>
    <r>
      <rPr>
        <sz val="8"/>
        <color rgb="FF2F2F2F"/>
        <rFont val="Calibri"/>
        <scheme val="minor"/>
      </rPr>
      <t>,  AQUE</t>
    </r>
    <r>
      <rPr>
        <sz val="8"/>
        <color rgb="FF1C1C1C"/>
        <rFont val="Calibri"/>
        <scheme val="minor"/>
      </rPr>
      <t>L</t>
    </r>
    <r>
      <rPr>
        <sz val="8"/>
        <color rgb="FF454545"/>
        <rFont val="Calibri"/>
        <scheme val="minor"/>
      </rPr>
      <t>L</t>
    </r>
    <r>
      <rPr>
        <sz val="8"/>
        <color rgb="FF1C1C1C"/>
        <rFont val="Calibri"/>
        <scheme val="minor"/>
      </rPr>
      <t>OS  IN</t>
    </r>
    <r>
      <rPr>
        <sz val="8"/>
        <color rgb="FF2F2F2F"/>
        <rFont val="Calibri"/>
        <scheme val="minor"/>
      </rPr>
      <t>C</t>
    </r>
    <r>
      <rPr>
        <sz val="8"/>
        <color rgb="FF0A0A0A"/>
        <rFont val="Calibri"/>
        <scheme val="minor"/>
      </rPr>
      <t>LU</t>
    </r>
    <r>
      <rPr>
        <sz val="8"/>
        <color rgb="FF2F2F2F"/>
        <rFont val="Calibri"/>
        <scheme val="minor"/>
      </rPr>
      <t xml:space="preserve">IDOS </t>
    </r>
    <r>
      <rPr>
        <sz val="8"/>
        <color rgb="FF0A0A0A"/>
        <rFont val="Calibri"/>
        <scheme val="minor"/>
      </rPr>
      <t xml:space="preserve">EN   </t>
    </r>
    <r>
      <rPr>
        <sz val="8"/>
        <color rgb="FF2F2F2F"/>
        <rFont val="Calibri"/>
        <scheme val="minor"/>
      </rPr>
      <t>CONTRA</t>
    </r>
    <r>
      <rPr>
        <sz val="8"/>
        <color rgb="FF454545"/>
        <rFont val="Calibri"/>
        <scheme val="minor"/>
      </rPr>
      <t>T</t>
    </r>
    <r>
      <rPr>
        <sz val="8"/>
        <color rgb="FF2F2F2F"/>
        <rFont val="Calibri"/>
        <scheme val="minor"/>
      </rPr>
      <t>OS    lN</t>
    </r>
    <r>
      <rPr>
        <sz val="8"/>
        <color rgb="FF454545"/>
        <rFont val="Calibri"/>
        <scheme val="minor"/>
      </rPr>
      <t>T</t>
    </r>
    <r>
      <rPr>
        <sz val="8"/>
        <color rgb="FF1C1C1C"/>
        <rFont val="Calibri"/>
        <scheme val="minor"/>
      </rPr>
      <t>E</t>
    </r>
    <r>
      <rPr>
        <sz val="8"/>
        <color rgb="FF454545"/>
        <rFont val="Calibri"/>
        <scheme val="minor"/>
      </rPr>
      <t>R</t>
    </r>
    <r>
      <rPr>
        <sz val="8"/>
        <color rgb="FF535353"/>
        <rFont val="Calibri"/>
        <scheme val="minor"/>
      </rPr>
      <t>A</t>
    </r>
    <r>
      <rPr>
        <sz val="8"/>
        <color rgb="FF2F2F2F"/>
        <rFont val="Calibri"/>
        <scheme val="minor"/>
      </rPr>
      <t>DM</t>
    </r>
    <r>
      <rPr>
        <sz val="8"/>
        <color rgb="FF454545"/>
        <rFont val="Calibri"/>
        <scheme val="minor"/>
      </rPr>
      <t>I</t>
    </r>
    <r>
      <rPr>
        <sz val="8"/>
        <color rgb="FF2F2F2F"/>
        <rFont val="Calibri"/>
        <scheme val="minor"/>
      </rPr>
      <t>N</t>
    </r>
    <r>
      <rPr>
        <sz val="8"/>
        <color rgb="FF1C1C1C"/>
        <rFont val="Calibri"/>
        <scheme val="minor"/>
      </rPr>
      <t>I</t>
    </r>
    <r>
      <rPr>
        <sz val="8"/>
        <color rgb="FF2F2F2F"/>
        <rFont val="Calibri"/>
        <scheme val="minor"/>
      </rPr>
      <t>S</t>
    </r>
    <r>
      <rPr>
        <sz val="8"/>
        <color rgb="FF1C1C1C"/>
        <rFont val="Calibri"/>
        <scheme val="minor"/>
      </rPr>
      <t>T</t>
    </r>
    <r>
      <rPr>
        <sz val="8"/>
        <color rgb="FF2F2F2F"/>
        <rFont val="Calibri"/>
        <scheme val="minor"/>
      </rPr>
      <t>R</t>
    </r>
    <r>
      <rPr>
        <sz val="8"/>
        <color rgb="FF454545"/>
        <rFont val="Calibri"/>
        <scheme val="minor"/>
      </rPr>
      <t>ATI</t>
    </r>
    <r>
      <rPr>
        <sz val="8"/>
        <color rgb="FF535353"/>
        <rFont val="Calibri"/>
        <scheme val="minor"/>
      </rPr>
      <t>V</t>
    </r>
    <r>
      <rPr>
        <sz val="8"/>
        <color rgb="FF454545"/>
        <rFont val="Calibri"/>
        <scheme val="minor"/>
      </rPr>
      <t>OS</t>
    </r>
    <r>
      <rPr>
        <sz val="8"/>
        <color rgb="FF0A0A0A"/>
        <rFont val="Calibri"/>
        <scheme val="minor"/>
      </rPr>
      <t xml:space="preserve">,   </t>
    </r>
    <r>
      <rPr>
        <sz val="8"/>
        <color rgb="FF454545"/>
        <rFont val="Calibri"/>
        <scheme val="minor"/>
      </rPr>
      <t>C</t>
    </r>
    <r>
      <rPr>
        <sz val="8"/>
        <color rgb="FF2F2F2F"/>
        <rFont val="Calibri"/>
        <scheme val="minor"/>
      </rPr>
      <t>UMP</t>
    </r>
    <r>
      <rPr>
        <sz val="8"/>
        <color rgb="FF0A0A0A"/>
        <rFont val="Calibri"/>
        <scheme val="minor"/>
      </rPr>
      <t>L</t>
    </r>
    <r>
      <rPr>
        <sz val="8"/>
        <color rgb="FF454545"/>
        <rFont val="Calibri"/>
        <scheme val="minor"/>
      </rPr>
      <t>I</t>
    </r>
    <r>
      <rPr>
        <sz val="8"/>
        <color rgb="FF2F2F2F"/>
        <rFont val="Calibri"/>
        <scheme val="minor"/>
      </rPr>
      <t>MI</t>
    </r>
    <r>
      <rPr>
        <sz val="8"/>
        <color rgb="FF1C1C1C"/>
        <rFont val="Calibri"/>
        <scheme val="minor"/>
      </rPr>
      <t>E</t>
    </r>
    <r>
      <rPr>
        <sz val="8"/>
        <color rgb="FF2F2F2F"/>
        <rFont val="Calibri"/>
        <scheme val="minor"/>
      </rPr>
      <t>N</t>
    </r>
    <r>
      <rPr>
        <sz val="8"/>
        <color rgb="FF1C1C1C"/>
        <rFont val="Calibri"/>
        <scheme val="minor"/>
      </rPr>
      <t>T</t>
    </r>
    <r>
      <rPr>
        <sz val="8"/>
        <color rgb="FF454545"/>
        <rFont val="Calibri"/>
        <scheme val="minor"/>
      </rPr>
      <t xml:space="preserve">O   </t>
    </r>
    <r>
      <rPr>
        <sz val="8"/>
        <color rgb="FF1C1C1C"/>
        <rFont val="Calibri"/>
        <scheme val="minor"/>
      </rPr>
      <t xml:space="preserve">DE   </t>
    </r>
    <r>
      <rPr>
        <sz val="8"/>
        <color rgb="FF0A0A0A"/>
        <rFont val="Calibri"/>
        <scheme val="minor"/>
      </rPr>
      <t>F</t>
    </r>
    <r>
      <rPr>
        <sz val="8"/>
        <color rgb="FF2F2F2F"/>
        <rFont val="Calibri"/>
        <scheme val="minor"/>
      </rPr>
      <t>A</t>
    </r>
    <r>
      <rPr>
        <sz val="8"/>
        <color rgb="FF1C1C1C"/>
        <rFont val="Calibri"/>
        <scheme val="minor"/>
      </rPr>
      <t>LL</t>
    </r>
    <r>
      <rPr>
        <sz val="8"/>
        <color rgb="FF454545"/>
        <rFont val="Calibri"/>
        <scheme val="minor"/>
      </rPr>
      <t>O</t>
    </r>
    <r>
      <rPr>
        <sz val="8"/>
        <color rgb="FF2F2F2F"/>
        <rFont val="Calibri"/>
        <scheme val="minor"/>
      </rPr>
      <t xml:space="preserve">S   DE  </t>
    </r>
    <r>
      <rPr>
        <sz val="8"/>
        <color rgb="FF0A0A0A"/>
        <rFont val="Calibri"/>
        <scheme val="minor"/>
      </rPr>
      <t>T</t>
    </r>
    <r>
      <rPr>
        <sz val="8"/>
        <color rgb="FF1C1C1C"/>
        <rFont val="Calibri"/>
        <scheme val="minor"/>
      </rPr>
      <t>U</t>
    </r>
    <r>
      <rPr>
        <sz val="8"/>
        <color rgb="FF0A0A0A"/>
        <rFont val="Calibri"/>
        <scheme val="minor"/>
      </rPr>
      <t>T</t>
    </r>
    <r>
      <rPr>
        <sz val="8"/>
        <color rgb="FF2F2F2F"/>
        <rFont val="Calibri"/>
        <scheme val="minor"/>
      </rPr>
      <t>ELA   Y   D</t>
    </r>
    <r>
      <rPr>
        <sz val="8"/>
        <color rgb="FF0A0A0A"/>
        <rFont val="Calibri"/>
        <scheme val="minor"/>
      </rPr>
      <t>E</t>
    </r>
    <r>
      <rPr>
        <sz val="8"/>
        <color rgb="FF2F2F2F"/>
        <rFont val="Calibri"/>
        <scheme val="minor"/>
      </rPr>
      <t>M</t>
    </r>
    <r>
      <rPr>
        <sz val="8"/>
        <color rgb="FF454545"/>
        <rFont val="Calibri"/>
        <scheme val="minor"/>
      </rPr>
      <t>Á</t>
    </r>
    <r>
      <rPr>
        <sz val="8"/>
        <color rgb="FF2F2F2F"/>
        <rFont val="Calibri"/>
        <scheme val="minor"/>
      </rPr>
      <t>S CONV</t>
    </r>
    <r>
      <rPr>
        <sz val="8"/>
        <color rgb="FF1C1C1C"/>
        <rFont val="Calibri"/>
        <scheme val="minor"/>
      </rPr>
      <t>E</t>
    </r>
    <r>
      <rPr>
        <sz val="8"/>
        <color rgb="FF2F2F2F"/>
        <rFont val="Calibri"/>
        <scheme val="minor"/>
      </rPr>
      <t>NIOS  SUSCR</t>
    </r>
    <r>
      <rPr>
        <sz val="8"/>
        <color rgb="FF0A0A0A"/>
        <rFont val="Calibri"/>
        <scheme val="minor"/>
      </rPr>
      <t>I</t>
    </r>
    <r>
      <rPr>
        <sz val="8"/>
        <color rgb="FF2F2F2F"/>
        <rFont val="Calibri"/>
        <scheme val="minor"/>
      </rPr>
      <t>TOS</t>
    </r>
    <r>
      <rPr>
        <sz val="8"/>
        <color rgb="FF1C1C1C"/>
        <rFont val="Calibri"/>
        <scheme val="minor"/>
      </rPr>
      <t xml:space="preserve">,  </t>
    </r>
    <r>
      <rPr>
        <sz val="8"/>
        <color rgb="FF2F2F2F"/>
        <rFont val="Calibri"/>
        <scheme val="minor"/>
      </rPr>
      <t>E</t>
    </r>
    <r>
      <rPr>
        <sz val="8"/>
        <color rgb="FF1C1C1C"/>
        <rFont val="Calibri"/>
        <scheme val="minor"/>
      </rPr>
      <t xml:space="preserve">N </t>
    </r>
    <r>
      <rPr>
        <sz val="8"/>
        <color rgb="FF2F2F2F"/>
        <rFont val="Calibri"/>
        <scheme val="minor"/>
      </rPr>
      <t>LAS U</t>
    </r>
    <r>
      <rPr>
        <sz val="8"/>
        <color rgb="FF1C1C1C"/>
        <rFont val="Calibri"/>
        <scheme val="minor"/>
      </rPr>
      <t>N</t>
    </r>
    <r>
      <rPr>
        <sz val="8"/>
        <color rgb="FF535353"/>
        <rFont val="Calibri"/>
        <scheme val="minor"/>
      </rPr>
      <t>I</t>
    </r>
    <r>
      <rPr>
        <sz val="8"/>
        <color rgb="FF2F2F2F"/>
        <rFont val="Calibri"/>
        <scheme val="minor"/>
      </rPr>
      <t>DAD</t>
    </r>
    <r>
      <rPr>
        <sz val="8"/>
        <color rgb="FF1C1C1C"/>
        <rFont val="Calibri"/>
        <scheme val="minor"/>
      </rPr>
      <t>E</t>
    </r>
    <r>
      <rPr>
        <sz val="8"/>
        <color rgb="FF2F2F2F"/>
        <rFont val="Calibri"/>
        <scheme val="minor"/>
      </rPr>
      <t xml:space="preserve">S  </t>
    </r>
    <r>
      <rPr>
        <sz val="8"/>
        <color rgb="FF0A0A0A"/>
        <rFont val="Calibri"/>
        <scheme val="minor"/>
      </rPr>
      <t>I</t>
    </r>
    <r>
      <rPr>
        <sz val="8"/>
        <color rgb="FF2F2F2F"/>
        <rFont val="Calibri"/>
        <scheme val="minor"/>
      </rPr>
      <t>N</t>
    </r>
    <r>
      <rPr>
        <sz val="8"/>
        <color rgb="FF1C1C1C"/>
        <rFont val="Calibri"/>
        <scheme val="minor"/>
      </rPr>
      <t>TE</t>
    </r>
    <r>
      <rPr>
        <sz val="8"/>
        <color rgb="FF2F2F2F"/>
        <rFont val="Calibri"/>
        <scheme val="minor"/>
      </rPr>
      <t>RME</t>
    </r>
    <r>
      <rPr>
        <sz val="8"/>
        <color rgb="FF454545"/>
        <rFont val="Calibri"/>
        <scheme val="minor"/>
      </rPr>
      <t>D</t>
    </r>
    <r>
      <rPr>
        <sz val="8"/>
        <color rgb="FF1C1C1C"/>
        <rFont val="Calibri"/>
        <scheme val="minor"/>
      </rPr>
      <t>I</t>
    </r>
    <r>
      <rPr>
        <sz val="8"/>
        <color rgb="FF454545"/>
        <rFont val="Calibri"/>
        <scheme val="minor"/>
      </rPr>
      <t>A</t>
    </r>
    <r>
      <rPr>
        <sz val="8"/>
        <color rgb="FF2F2F2F"/>
        <rFont val="Calibri"/>
        <scheme val="minor"/>
      </rPr>
      <t>S  D</t>
    </r>
    <r>
      <rPr>
        <sz val="8"/>
        <color rgb="FF1C1C1C"/>
        <rFont val="Calibri"/>
        <scheme val="minor"/>
      </rPr>
      <t>E</t>
    </r>
    <r>
      <rPr>
        <sz val="8"/>
        <color rgb="FF0A0A0A"/>
        <rFont val="Calibri"/>
        <scheme val="minor"/>
      </rPr>
      <t xml:space="preserve">L </t>
    </r>
    <r>
      <rPr>
        <sz val="8"/>
        <color rgb="FF1C1C1C"/>
        <rFont val="Calibri"/>
        <scheme val="minor"/>
      </rPr>
      <t>H</t>
    </r>
    <r>
      <rPr>
        <sz val="8"/>
        <color rgb="FF2F2F2F"/>
        <rFont val="Calibri"/>
        <scheme val="minor"/>
      </rPr>
      <t>O</t>
    </r>
    <r>
      <rPr>
        <sz val="8"/>
        <color rgb="FF454545"/>
        <rFont val="Calibri"/>
        <scheme val="minor"/>
      </rPr>
      <t>S</t>
    </r>
    <r>
      <rPr>
        <sz val="8"/>
        <color rgb="FF1C1C1C"/>
        <rFont val="Calibri"/>
        <scheme val="minor"/>
      </rPr>
      <t>P</t>
    </r>
    <r>
      <rPr>
        <sz val="8"/>
        <color rgb="FF0A0A0A"/>
        <rFont val="Calibri"/>
        <scheme val="minor"/>
      </rPr>
      <t>IT</t>
    </r>
    <r>
      <rPr>
        <sz val="8"/>
        <color rgb="FF535353"/>
        <rFont val="Calibri"/>
        <scheme val="minor"/>
      </rPr>
      <t>A</t>
    </r>
    <r>
      <rPr>
        <sz val="8"/>
        <color rgb="FF2F2F2F"/>
        <rFont val="Calibri"/>
        <scheme val="minor"/>
      </rPr>
      <t>L  S</t>
    </r>
    <r>
      <rPr>
        <sz val="8"/>
        <color rgb="FF454545"/>
        <rFont val="Calibri"/>
        <scheme val="minor"/>
      </rPr>
      <t>A</t>
    </r>
    <r>
      <rPr>
        <sz val="8"/>
        <color rgb="FF2F2F2F"/>
        <rFont val="Calibri"/>
        <scheme val="minor"/>
      </rPr>
      <t xml:space="preserve">N  </t>
    </r>
    <r>
      <rPr>
        <sz val="8"/>
        <color rgb="FF1C1C1C"/>
        <rFont val="Calibri"/>
        <scheme val="minor"/>
      </rPr>
      <t>F</t>
    </r>
    <r>
      <rPr>
        <sz val="8"/>
        <color rgb="FF2F2F2F"/>
        <rFont val="Calibri"/>
        <scheme val="minor"/>
      </rPr>
      <t>RAN</t>
    </r>
    <r>
      <rPr>
        <sz val="8"/>
        <color rgb="FF454545"/>
        <rFont val="Calibri"/>
        <scheme val="minor"/>
      </rPr>
      <t>C</t>
    </r>
    <r>
      <rPr>
        <sz val="8"/>
        <color rgb="FF0A0A0A"/>
        <rFont val="Calibri"/>
        <scheme val="minor"/>
      </rPr>
      <t>I</t>
    </r>
    <r>
      <rPr>
        <sz val="8"/>
        <color rgb="FF2F2F2F"/>
        <rFont val="Calibri"/>
        <scheme val="minor"/>
      </rPr>
      <t>SCO  Y SU</t>
    </r>
    <r>
      <rPr>
        <sz val="8"/>
        <color rgb="FF1C1C1C"/>
        <rFont val="Calibri"/>
        <scheme val="minor"/>
      </rPr>
      <t xml:space="preserve">R </t>
    </r>
    <r>
      <rPr>
        <sz val="8"/>
        <color rgb="FF2F2F2F"/>
        <rFont val="Calibri"/>
        <scheme val="minor"/>
      </rPr>
      <t xml:space="preserve">DE </t>
    </r>
    <r>
      <rPr>
        <sz val="8"/>
        <color rgb="FF454545"/>
        <rFont val="Calibri"/>
        <scheme val="minor"/>
      </rPr>
      <t xml:space="preserve">LA </t>
    </r>
    <r>
      <rPr>
        <sz val="8"/>
        <color rgb="FF2F2F2F"/>
        <rFont val="Calibri"/>
        <scheme val="minor"/>
      </rPr>
      <t>UN</t>
    </r>
    <r>
      <rPr>
        <sz val="8"/>
        <color rgb="FF0A0A0A"/>
        <rFont val="Calibri"/>
        <scheme val="minor"/>
      </rPr>
      <t>I</t>
    </r>
    <r>
      <rPr>
        <sz val="8"/>
        <color rgb="FF2F2F2F"/>
        <rFont val="Calibri"/>
        <scheme val="minor"/>
      </rPr>
      <t xml:space="preserve">DAD  DE </t>
    </r>
    <r>
      <rPr>
        <sz val="8"/>
        <color rgb="FF454545"/>
        <rFont val="Calibri"/>
        <scheme val="minor"/>
      </rPr>
      <t>SA</t>
    </r>
    <r>
      <rPr>
        <sz val="8"/>
        <color rgb="FF535353"/>
        <rFont val="Calibri"/>
        <scheme val="minor"/>
      </rPr>
      <t>L</t>
    </r>
    <r>
      <rPr>
        <sz val="8"/>
        <color rgb="FF2F2F2F"/>
        <rFont val="Calibri"/>
        <scheme val="minor"/>
      </rPr>
      <t>U</t>
    </r>
    <r>
      <rPr>
        <sz val="8"/>
        <color rgb="FF454545"/>
        <rFont val="Calibri"/>
        <scheme val="minor"/>
      </rPr>
      <t xml:space="preserve">D </t>
    </r>
    <r>
      <rPr>
        <sz val="8"/>
        <color rgb="FF2F2F2F"/>
        <rFont val="Calibri"/>
        <scheme val="minor"/>
      </rPr>
      <t>D</t>
    </r>
    <r>
      <rPr>
        <sz val="8"/>
        <color rgb="FF1C1C1C"/>
        <rFont val="Calibri"/>
        <scheme val="minor"/>
      </rPr>
      <t xml:space="preserve">E </t>
    </r>
    <r>
      <rPr>
        <sz val="8"/>
        <color rgb="FF454545"/>
        <rFont val="Calibri"/>
        <scheme val="minor"/>
      </rPr>
      <t>!</t>
    </r>
    <r>
      <rPr>
        <sz val="8"/>
        <color rgb="FF1C1C1C"/>
        <rFont val="Calibri"/>
        <scheme val="minor"/>
      </rPr>
      <t>B</t>
    </r>
    <r>
      <rPr>
        <sz val="8"/>
        <color rgb="FF535353"/>
        <rFont val="Calibri"/>
        <scheme val="minor"/>
      </rPr>
      <t>A</t>
    </r>
    <r>
      <rPr>
        <sz val="8"/>
        <color rgb="FF2F2F2F"/>
        <rFont val="Calibri"/>
        <scheme val="minor"/>
      </rPr>
      <t>GUÉ E</t>
    </r>
    <r>
      <rPr>
        <sz val="8"/>
        <color rgb="FF535353"/>
        <rFont val="Calibri"/>
        <scheme val="minor"/>
      </rPr>
      <t>.</t>
    </r>
    <r>
      <rPr>
        <sz val="8"/>
        <color rgb="FF454545"/>
        <rFont val="Calibri"/>
        <scheme val="minor"/>
      </rPr>
      <t>S</t>
    </r>
    <r>
      <rPr>
        <sz val="8"/>
        <color rgb="FF1C1C1C"/>
        <rFont val="Calibri"/>
        <scheme val="minor"/>
      </rPr>
      <t>.</t>
    </r>
    <r>
      <rPr>
        <sz val="8"/>
        <color rgb="FF2F2F2F"/>
        <rFont val="Calibri"/>
        <scheme val="minor"/>
      </rPr>
      <t>E</t>
    </r>
    <r>
      <rPr>
        <sz val="8"/>
        <color rgb="FF535353"/>
        <rFont val="Calibri"/>
        <scheme val="minor"/>
      </rPr>
      <t>.</t>
    </r>
  </si>
  <si>
    <r>
      <t>CONTRATAR LA IMPLEMENTACION  DE LA ESTRATEGIA DE FAMILIAS FUERTES     AMOR     Y    LIMITE     DEL    PROGRAMA    DE    DESARROLLO    DE HABILIDADES  DE  CRIANZA  DIRIGIDO  A  260  FAMILIAS  CON  HIJOS ADOLESCENTES ENTRE  DIEZ Y CATORCE AÑOS</t>
    </r>
    <r>
      <rPr>
        <sz val="8"/>
        <color rgb="FF2F2F2F"/>
        <rFont val="Calibri"/>
        <scheme val="minor"/>
      </rPr>
      <t xml:space="preserve">, </t>
    </r>
    <r>
      <rPr>
        <sz val="8"/>
        <color rgb="FF070707"/>
        <rFont val="Calibri"/>
        <scheme val="minor"/>
      </rPr>
      <t>EN CUMPLIMIENTO A  LAS OBLIGACIONES DEL CONTRATO INTERADMINISTRATIVO N0</t>
    </r>
    <r>
      <rPr>
        <sz val="8"/>
        <color rgb="FF2F2F2F"/>
        <rFont val="Calibri"/>
        <scheme val="minor"/>
      </rPr>
      <t>.</t>
    </r>
    <r>
      <rPr>
        <sz val="8"/>
        <color rgb="FF070707"/>
        <rFont val="Calibri"/>
        <scheme val="minor"/>
      </rPr>
      <t>18</t>
    </r>
    <r>
      <rPr>
        <sz val="8"/>
        <color rgb="FF1D1D1D"/>
        <rFont val="Calibri"/>
        <scheme val="minor"/>
      </rPr>
      <t>3</t>
    </r>
    <r>
      <rPr>
        <sz val="8"/>
        <color rgb="FF070707"/>
        <rFont val="Calibri"/>
        <scheme val="minor"/>
      </rPr>
      <t>2  de fecha 14 de juli</t>
    </r>
    <r>
      <rPr>
        <sz val="8"/>
        <color rgb="FF1D1D1D"/>
        <rFont val="Calibri"/>
        <scheme val="minor"/>
      </rPr>
      <t xml:space="preserve">o </t>
    </r>
    <r>
      <rPr>
        <sz val="8"/>
        <color rgb="FF070707"/>
        <rFont val="Calibri"/>
        <scheme val="minor"/>
      </rPr>
      <t>d</t>
    </r>
    <r>
      <rPr>
        <sz val="8"/>
        <color rgb="FF1D1D1D"/>
        <rFont val="Calibri"/>
        <scheme val="minor"/>
      </rPr>
      <t xml:space="preserve">e </t>
    </r>
    <r>
      <rPr>
        <sz val="8"/>
        <color rgb="FF070707"/>
        <rFont val="Calibri"/>
        <scheme val="minor"/>
      </rPr>
      <t>2021</t>
    </r>
    <r>
      <rPr>
        <sz val="8"/>
        <color rgb="FF1D1D1D"/>
        <rFont val="Calibri"/>
        <scheme val="minor"/>
      </rPr>
      <t xml:space="preserve">,  </t>
    </r>
    <r>
      <rPr>
        <sz val="8"/>
        <color rgb="FF070707"/>
        <rFont val="Calibri"/>
        <scheme val="minor"/>
      </rPr>
      <t>SUSCRITO CON LA SECRETARÍA DE SALUD  MUNICIPAL</t>
    </r>
  </si>
  <si>
    <r>
      <t>SEGURIDAD   SARA  LTDA</t>
    </r>
    <r>
      <rPr>
        <sz val="8"/>
        <color rgb="FF1F1F1F"/>
        <rFont val="Calibri"/>
        <scheme val="minor"/>
      </rPr>
      <t xml:space="preserve">.    </t>
    </r>
    <r>
      <rPr>
        <sz val="8"/>
        <color rgb="FF070707"/>
        <rFont val="Calibri"/>
        <scheme val="minor"/>
      </rPr>
      <t>Persona   ju</t>
    </r>
    <r>
      <rPr>
        <sz val="8"/>
        <color rgb="FF1F1F1F"/>
        <rFont val="Calibri"/>
        <scheme val="minor"/>
      </rPr>
      <t>r</t>
    </r>
    <r>
      <rPr>
        <sz val="8"/>
        <color rgb="FF070707"/>
        <rFont val="Calibri"/>
        <scheme val="minor"/>
      </rPr>
      <t>ídica  identifi</t>
    </r>
    <r>
      <rPr>
        <sz val="8"/>
        <color rgb="FF1F1F1F"/>
        <rFont val="Calibri"/>
        <scheme val="minor"/>
      </rPr>
      <t>c</t>
    </r>
    <r>
      <rPr>
        <sz val="8"/>
        <color rgb="FF070707"/>
        <rFont val="Calibri"/>
        <scheme val="minor"/>
      </rPr>
      <t>ada   con   NIT</t>
    </r>
    <r>
      <rPr>
        <sz val="8"/>
        <color rgb="FF1F1F1F"/>
        <rFont val="Calibri"/>
        <scheme val="minor"/>
      </rPr>
      <t xml:space="preserve">.   </t>
    </r>
    <r>
      <rPr>
        <sz val="8"/>
        <color rgb="FF070707"/>
        <rFont val="Calibri"/>
        <scheme val="minor"/>
      </rPr>
      <t>No</t>
    </r>
    <r>
      <rPr>
        <sz val="8"/>
        <color rgb="FF1F1F1F"/>
        <rFont val="Calibri"/>
        <scheme val="minor"/>
      </rPr>
      <t xml:space="preserve">.   </t>
    </r>
    <r>
      <rPr>
        <sz val="8"/>
        <color rgb="FF070707"/>
        <rFont val="Calibri"/>
        <scheme val="minor"/>
      </rPr>
      <t>9</t>
    </r>
    <r>
      <rPr>
        <sz val="8"/>
        <color rgb="FF1F1F1F"/>
        <rFont val="Calibri"/>
        <scheme val="minor"/>
      </rPr>
      <t>0</t>
    </r>
    <r>
      <rPr>
        <sz val="8"/>
        <color rgb="FF070707"/>
        <rFont val="Calibri"/>
        <scheme val="minor"/>
      </rPr>
      <t>0.194</t>
    </r>
    <r>
      <rPr>
        <sz val="8"/>
        <color rgb="FF1F1F1F"/>
        <rFont val="Calibri"/>
        <scheme val="minor"/>
      </rPr>
      <t>.323-0</t>
    </r>
    <r>
      <rPr>
        <sz val="8"/>
        <color rgb="FF070707"/>
        <rFont val="Calibri"/>
        <scheme val="minor"/>
      </rPr>
      <t xml:space="preserve">,  </t>
    </r>
    <r>
      <rPr>
        <sz val="8"/>
        <color rgb="FF1F1F1F"/>
        <rFont val="Calibri"/>
        <scheme val="minor"/>
      </rPr>
      <t xml:space="preserve">y </t>
    </r>
    <r>
      <rPr>
        <sz val="8"/>
        <color rgb="FF070707"/>
        <rFont val="Calibri"/>
        <scheme val="minor"/>
      </rPr>
      <t>represe</t>
    </r>
    <r>
      <rPr>
        <sz val="8"/>
        <color rgb="FF1F1F1F"/>
        <rFont val="Calibri"/>
        <scheme val="minor"/>
      </rPr>
      <t>n</t>
    </r>
    <r>
      <rPr>
        <sz val="8"/>
        <color rgb="FF070707"/>
        <rFont val="Calibri"/>
        <scheme val="minor"/>
      </rPr>
      <t>t</t>
    </r>
    <r>
      <rPr>
        <sz val="8"/>
        <color rgb="FF1F1F1F"/>
        <rFont val="Calibri"/>
        <scheme val="minor"/>
      </rPr>
      <t>a</t>
    </r>
    <r>
      <rPr>
        <sz val="8"/>
        <color rgb="FF070707"/>
        <rFont val="Calibri"/>
        <scheme val="minor"/>
      </rPr>
      <t>da legalm</t>
    </r>
    <r>
      <rPr>
        <sz val="8"/>
        <color rgb="FF1F1F1F"/>
        <rFont val="Calibri"/>
        <scheme val="minor"/>
      </rPr>
      <t>e</t>
    </r>
    <r>
      <rPr>
        <sz val="8"/>
        <color rgb="FF070707"/>
        <rFont val="Calibri"/>
        <scheme val="minor"/>
      </rPr>
      <t xml:space="preserve">nte por el señor JORGE OSWALDO CASTAÑO  GALINDO, </t>
    </r>
    <r>
      <rPr>
        <sz val="8"/>
        <color rgb="FF1F1F1F"/>
        <rFont val="Calibri"/>
        <scheme val="minor"/>
      </rPr>
      <t>po</t>
    </r>
    <r>
      <rPr>
        <sz val="8"/>
        <color rgb="FF070707"/>
        <rFont val="Calibri"/>
        <scheme val="minor"/>
      </rPr>
      <t>rtad</t>
    </r>
    <r>
      <rPr>
        <sz val="8"/>
        <color rgb="FF1F1F1F"/>
        <rFont val="Calibri"/>
        <scheme val="minor"/>
      </rPr>
      <t xml:space="preserve">or </t>
    </r>
    <r>
      <rPr>
        <sz val="8"/>
        <color rgb="FF070707"/>
        <rFont val="Calibri"/>
        <scheme val="minor"/>
      </rPr>
      <t xml:space="preserve">de la </t>
    </r>
    <r>
      <rPr>
        <sz val="8"/>
        <color rgb="FF1F1F1F"/>
        <rFont val="Calibri"/>
        <scheme val="minor"/>
      </rPr>
      <t xml:space="preserve">C. </t>
    </r>
    <r>
      <rPr>
        <sz val="8"/>
        <color rgb="FF070707"/>
        <rFont val="Calibri"/>
        <scheme val="minor"/>
      </rPr>
      <t>C.  No.79.444.926  de  Bogotá</t>
    </r>
  </si>
  <si>
    <r>
      <t xml:space="preserve">PRESTAR  LOS  SERVICIOS   DE  VIGILANCIA  </t>
    </r>
    <r>
      <rPr>
        <sz val="8"/>
        <color rgb="FF1F1F1F"/>
        <rFont val="Calibri"/>
        <scheme val="minor"/>
      </rPr>
      <t xml:space="preserve">Y </t>
    </r>
    <r>
      <rPr>
        <sz val="8"/>
        <color rgb="FF070707"/>
        <rFont val="Calibri"/>
        <scheme val="minor"/>
      </rPr>
      <t>SEGURIDAD    PRIVADA    EN   LAS    UNIDADES    INTERMEDIAS</t>
    </r>
    <r>
      <rPr>
        <sz val="8"/>
        <color rgb="FF1F1F1F"/>
        <rFont val="Calibri"/>
        <scheme val="minor"/>
      </rPr>
      <t xml:space="preserve">,    </t>
    </r>
    <r>
      <rPr>
        <sz val="8"/>
        <color rgb="FF070707"/>
        <rFont val="Calibri"/>
        <scheme val="minor"/>
      </rPr>
      <t>CENTROS   DE   SA</t>
    </r>
    <r>
      <rPr>
        <sz val="8"/>
        <color rgb="FF1F1F1F"/>
        <rFont val="Calibri"/>
        <scheme val="minor"/>
      </rPr>
      <t>L</t>
    </r>
    <r>
      <rPr>
        <sz val="8"/>
        <color rgb="FF070707"/>
        <rFont val="Calibri"/>
        <scheme val="minor"/>
      </rPr>
      <t xml:space="preserve">UD   </t>
    </r>
    <r>
      <rPr>
        <sz val="8"/>
        <color rgb="FF1F1F1F"/>
        <rFont val="Calibri"/>
        <scheme val="minor"/>
      </rPr>
      <t xml:space="preserve">Y </t>
    </r>
    <r>
      <rPr>
        <sz val="8"/>
        <color rgb="FF070707"/>
        <rFont val="Calibri"/>
        <scheme val="minor"/>
      </rPr>
      <t>VIGILANCIA  HUMANA  EN LA  UNIDAD  INTERMEDIA VIII  ETAPA DEL JORDÁN</t>
    </r>
    <r>
      <rPr>
        <sz val="8"/>
        <color rgb="FF1F1F1F"/>
        <rFont val="Calibri"/>
        <scheme val="minor"/>
      </rPr>
      <t xml:space="preserve">, </t>
    </r>
    <r>
      <rPr>
        <sz val="8"/>
        <color rgb="FF070707"/>
        <rFont val="Calibri"/>
        <scheme val="minor"/>
      </rPr>
      <t>UNIDAD   DEL SUR</t>
    </r>
    <r>
      <rPr>
        <sz val="8"/>
        <color rgb="FF1F1F1F"/>
        <rFont val="Calibri"/>
        <scheme val="minor"/>
      </rPr>
      <t xml:space="preserve">,   </t>
    </r>
    <r>
      <rPr>
        <sz val="8"/>
        <color rgb="FF070707"/>
        <rFont val="Calibri"/>
        <scheme val="minor"/>
      </rPr>
      <t>UNIDAD  HOSPITAL  SAN   FRANCISCO  Y  UNIDAD   DEL  SALADO  ADSCRITOS  A  LA UNIDAD  DE SALUD DE  !BAGUÉ   U.S.I. E.S.E.</t>
    </r>
  </si>
  <si>
    <t>DEL 30 SEPTIEMBRE AL 31 DE DICIEMBRE DE 2021</t>
  </si>
  <si>
    <r>
      <t>Prestar l</t>
    </r>
    <r>
      <rPr>
        <sz val="8"/>
        <color rgb="FF636363"/>
        <rFont val="Calibri"/>
        <scheme val="minor"/>
      </rPr>
      <t>o</t>
    </r>
    <r>
      <rPr>
        <sz val="8"/>
        <color rgb="FF333333"/>
        <rFont val="Calibri"/>
        <scheme val="minor"/>
      </rPr>
      <t xml:space="preserve">s   </t>
    </r>
    <r>
      <rPr>
        <sz val="8"/>
        <color rgb="FF525252"/>
        <rFont val="Calibri"/>
        <scheme val="minor"/>
      </rPr>
      <t>s</t>
    </r>
    <r>
      <rPr>
        <sz val="8"/>
        <color rgb="FF414141"/>
        <rFont val="Calibri"/>
        <scheme val="minor"/>
      </rPr>
      <t>erv</t>
    </r>
    <r>
      <rPr>
        <sz val="8"/>
        <color rgb="FF525252"/>
        <rFont val="Calibri"/>
        <scheme val="minor"/>
      </rPr>
      <t>ic</t>
    </r>
    <r>
      <rPr>
        <sz val="8"/>
        <color rgb="FF333333"/>
        <rFont val="Calibri"/>
        <scheme val="minor"/>
      </rPr>
      <t>i</t>
    </r>
    <r>
      <rPr>
        <sz val="8"/>
        <color rgb="FF414141"/>
        <rFont val="Calibri"/>
        <scheme val="minor"/>
      </rPr>
      <t>o</t>
    </r>
    <r>
      <rPr>
        <sz val="8"/>
        <color rgb="FF525252"/>
        <rFont val="Calibri"/>
        <scheme val="minor"/>
      </rPr>
      <t>s   o</t>
    </r>
    <r>
      <rPr>
        <sz val="8"/>
        <color rgb="FF414141"/>
        <rFont val="Calibri"/>
        <scheme val="minor"/>
      </rPr>
      <t>bje</t>
    </r>
    <r>
      <rPr>
        <sz val="8"/>
        <color rgb="FF333333"/>
        <rFont val="Calibri"/>
        <scheme val="minor"/>
      </rPr>
      <t>t</t>
    </r>
    <r>
      <rPr>
        <sz val="8"/>
        <color rgb="FF525252"/>
        <rFont val="Calibri"/>
        <scheme val="minor"/>
      </rPr>
      <t xml:space="preserve">o   de   </t>
    </r>
    <r>
      <rPr>
        <sz val="8"/>
        <color rgb="FF414141"/>
        <rFont val="Calibri"/>
        <scheme val="minor"/>
      </rPr>
      <t>l</t>
    </r>
    <r>
      <rPr>
        <sz val="8"/>
        <color rgb="FF525252"/>
        <rFont val="Calibri"/>
        <scheme val="minor"/>
      </rPr>
      <t>a   p</t>
    </r>
    <r>
      <rPr>
        <sz val="8"/>
        <color rgb="FF414141"/>
        <rFont val="Calibri"/>
        <scheme val="minor"/>
      </rPr>
      <t>r</t>
    </r>
    <r>
      <rPr>
        <sz val="8"/>
        <color rgb="FF525252"/>
        <rFont val="Calibri"/>
        <scheme val="minor"/>
      </rPr>
      <t>ese</t>
    </r>
    <r>
      <rPr>
        <sz val="8"/>
        <color rgb="FF414141"/>
        <rFont val="Calibri"/>
        <scheme val="minor"/>
      </rPr>
      <t>nt</t>
    </r>
    <r>
      <rPr>
        <sz val="8"/>
        <color rgb="FF636363"/>
        <rFont val="Calibri"/>
        <scheme val="minor"/>
      </rPr>
      <t xml:space="preserve">e   </t>
    </r>
    <r>
      <rPr>
        <sz val="8"/>
        <color rgb="FF525252"/>
        <rFont val="Calibri"/>
        <scheme val="minor"/>
      </rPr>
      <t>c</t>
    </r>
    <r>
      <rPr>
        <sz val="8"/>
        <color rgb="FF636363"/>
        <rFont val="Calibri"/>
        <scheme val="minor"/>
      </rPr>
      <t>o</t>
    </r>
    <r>
      <rPr>
        <sz val="8"/>
        <color rgb="FF525252"/>
        <rFont val="Calibri"/>
        <scheme val="minor"/>
      </rPr>
      <t>n</t>
    </r>
    <r>
      <rPr>
        <sz val="8"/>
        <color rgb="FF414141"/>
        <rFont val="Calibri"/>
        <scheme val="minor"/>
      </rPr>
      <t>tr</t>
    </r>
    <r>
      <rPr>
        <sz val="8"/>
        <color rgb="FF525252"/>
        <rFont val="Calibri"/>
        <scheme val="minor"/>
      </rPr>
      <t>a</t>
    </r>
    <r>
      <rPr>
        <sz val="8"/>
        <color rgb="FF636363"/>
        <rFont val="Calibri"/>
        <scheme val="minor"/>
      </rPr>
      <t>t</t>
    </r>
    <r>
      <rPr>
        <sz val="8"/>
        <color rgb="FF525252"/>
        <rFont val="Calibri"/>
        <scheme val="minor"/>
      </rPr>
      <t>ac</t>
    </r>
    <r>
      <rPr>
        <sz val="8"/>
        <color rgb="FF414141"/>
        <rFont val="Calibri"/>
        <scheme val="minor"/>
      </rPr>
      <t>i</t>
    </r>
    <r>
      <rPr>
        <sz val="8"/>
        <color rgb="FF525252"/>
        <rFont val="Calibri"/>
        <scheme val="minor"/>
      </rPr>
      <t>ó</t>
    </r>
    <r>
      <rPr>
        <sz val="8"/>
        <color rgb="FF414141"/>
        <rFont val="Calibri"/>
        <scheme val="minor"/>
      </rPr>
      <t xml:space="preserve">n  </t>
    </r>
    <r>
      <rPr>
        <sz val="8"/>
        <color rgb="FF636363"/>
        <rFont val="Calibri"/>
        <scheme val="minor"/>
      </rPr>
      <t>t</t>
    </r>
    <r>
      <rPr>
        <sz val="8"/>
        <color rgb="FF525252"/>
        <rFont val="Calibri"/>
        <scheme val="minor"/>
      </rPr>
      <t>en</t>
    </r>
    <r>
      <rPr>
        <sz val="8"/>
        <color rgb="FF333333"/>
        <rFont val="Calibri"/>
        <scheme val="minor"/>
      </rPr>
      <t>i</t>
    </r>
    <r>
      <rPr>
        <sz val="8"/>
        <color rgb="FF525252"/>
        <rFont val="Calibri"/>
        <scheme val="minor"/>
      </rPr>
      <t>e</t>
    </r>
    <r>
      <rPr>
        <sz val="8"/>
        <color rgb="FF414141"/>
        <rFont val="Calibri"/>
        <scheme val="minor"/>
      </rPr>
      <t>n</t>
    </r>
    <r>
      <rPr>
        <sz val="8"/>
        <color rgb="FF525252"/>
        <rFont val="Calibri"/>
        <scheme val="minor"/>
      </rPr>
      <t>d</t>
    </r>
    <r>
      <rPr>
        <sz val="8"/>
        <color rgb="FF636363"/>
        <rFont val="Calibri"/>
        <scheme val="minor"/>
      </rPr>
      <t xml:space="preserve">o  </t>
    </r>
    <r>
      <rPr>
        <sz val="8"/>
        <color rgb="FF525252"/>
        <rFont val="Calibri"/>
        <scheme val="minor"/>
      </rPr>
      <t>e</t>
    </r>
    <r>
      <rPr>
        <sz val="8"/>
        <color rgb="FF414141"/>
        <rFont val="Calibri"/>
        <scheme val="minor"/>
      </rPr>
      <t xml:space="preserve">n  </t>
    </r>
    <r>
      <rPr>
        <sz val="8"/>
        <color rgb="FF525252"/>
        <rFont val="Calibri"/>
        <scheme val="minor"/>
      </rPr>
      <t>cuen</t>
    </r>
    <r>
      <rPr>
        <sz val="8"/>
        <color rgb="FF414141"/>
        <rFont val="Calibri"/>
        <scheme val="minor"/>
      </rPr>
      <t>t</t>
    </r>
    <r>
      <rPr>
        <sz val="8"/>
        <color rgb="FF525252"/>
        <rFont val="Calibri"/>
        <scheme val="minor"/>
      </rPr>
      <t xml:space="preserve">a  las   </t>
    </r>
    <r>
      <rPr>
        <sz val="8"/>
        <color rgb="FF636363"/>
        <rFont val="Calibri"/>
        <scheme val="minor"/>
      </rPr>
      <t>c</t>
    </r>
    <r>
      <rPr>
        <sz val="8"/>
        <color rgb="FF525252"/>
        <rFont val="Calibri"/>
        <scheme val="minor"/>
      </rPr>
      <t>ondic</t>
    </r>
    <r>
      <rPr>
        <sz val="8"/>
        <color rgb="FF333333"/>
        <rFont val="Calibri"/>
        <scheme val="minor"/>
      </rPr>
      <t>i</t>
    </r>
    <r>
      <rPr>
        <sz val="8"/>
        <color rgb="FF525252"/>
        <rFont val="Calibri"/>
        <scheme val="minor"/>
      </rPr>
      <t>on</t>
    </r>
    <r>
      <rPr>
        <sz val="8"/>
        <color rgb="FF414141"/>
        <rFont val="Calibri"/>
        <scheme val="minor"/>
      </rPr>
      <t xml:space="preserve">es  y </t>
    </r>
    <r>
      <rPr>
        <sz val="8"/>
        <color rgb="FF131313"/>
        <rFont val="Calibri"/>
        <scheme val="minor"/>
      </rPr>
      <t>r</t>
    </r>
    <r>
      <rPr>
        <sz val="8"/>
        <color rgb="FF525252"/>
        <rFont val="Calibri"/>
        <scheme val="minor"/>
      </rPr>
      <t>e</t>
    </r>
    <r>
      <rPr>
        <sz val="8"/>
        <color rgb="FF333333"/>
        <rFont val="Calibri"/>
        <scheme val="minor"/>
      </rPr>
      <t>q</t>
    </r>
    <r>
      <rPr>
        <sz val="8"/>
        <color rgb="FF525252"/>
        <rFont val="Calibri"/>
        <scheme val="minor"/>
      </rPr>
      <t>u</t>
    </r>
    <r>
      <rPr>
        <sz val="8"/>
        <color rgb="FF414141"/>
        <rFont val="Calibri"/>
        <scheme val="minor"/>
      </rPr>
      <t>is</t>
    </r>
    <r>
      <rPr>
        <sz val="8"/>
        <color rgb="FF232323"/>
        <rFont val="Calibri"/>
        <scheme val="minor"/>
      </rPr>
      <t>i</t>
    </r>
    <r>
      <rPr>
        <sz val="8"/>
        <color rgb="FF525252"/>
        <rFont val="Calibri"/>
        <scheme val="minor"/>
      </rPr>
      <t>t</t>
    </r>
    <r>
      <rPr>
        <sz val="8"/>
        <color rgb="FF333333"/>
        <rFont val="Calibri"/>
        <scheme val="minor"/>
      </rPr>
      <t>o</t>
    </r>
    <r>
      <rPr>
        <sz val="8"/>
        <color rgb="FF414141"/>
        <rFont val="Calibri"/>
        <scheme val="minor"/>
      </rPr>
      <t xml:space="preserve">s </t>
    </r>
    <r>
      <rPr>
        <sz val="8"/>
        <color rgb="FF232323"/>
        <rFont val="Calibri"/>
        <scheme val="minor"/>
      </rPr>
      <t>t</t>
    </r>
    <r>
      <rPr>
        <sz val="8"/>
        <color rgb="FF414141"/>
        <rFont val="Calibri"/>
        <scheme val="minor"/>
      </rPr>
      <t>é</t>
    </r>
    <r>
      <rPr>
        <sz val="8"/>
        <color rgb="FF525252"/>
        <rFont val="Calibri"/>
        <scheme val="minor"/>
      </rPr>
      <t>c</t>
    </r>
    <r>
      <rPr>
        <sz val="8"/>
        <color rgb="FF414141"/>
        <rFont val="Calibri"/>
        <scheme val="minor"/>
      </rPr>
      <t>n</t>
    </r>
    <r>
      <rPr>
        <sz val="8"/>
        <color rgb="FF131313"/>
        <rFont val="Calibri"/>
        <scheme val="minor"/>
      </rPr>
      <t>i</t>
    </r>
    <r>
      <rPr>
        <sz val="8"/>
        <color rgb="FF525252"/>
        <rFont val="Calibri"/>
        <scheme val="minor"/>
      </rPr>
      <t>c</t>
    </r>
    <r>
      <rPr>
        <sz val="8"/>
        <color rgb="FF414141"/>
        <rFont val="Calibri"/>
        <scheme val="minor"/>
      </rPr>
      <t>o</t>
    </r>
    <r>
      <rPr>
        <sz val="8"/>
        <color rgb="FF525252"/>
        <rFont val="Calibri"/>
        <scheme val="minor"/>
      </rPr>
      <t xml:space="preserve">s  </t>
    </r>
    <r>
      <rPr>
        <sz val="8"/>
        <color rgb="FF414141"/>
        <rFont val="Calibri"/>
        <scheme val="minor"/>
      </rPr>
      <t xml:space="preserve">y </t>
    </r>
    <r>
      <rPr>
        <sz val="8"/>
        <color rgb="FF232323"/>
        <rFont val="Calibri"/>
        <scheme val="minor"/>
      </rPr>
      <t>l</t>
    </r>
    <r>
      <rPr>
        <sz val="8"/>
        <color rgb="FF525252"/>
        <rFont val="Calibri"/>
        <scheme val="minor"/>
      </rPr>
      <t>ega</t>
    </r>
    <r>
      <rPr>
        <sz val="8"/>
        <color rgb="FF131313"/>
        <rFont val="Calibri"/>
        <scheme val="minor"/>
      </rPr>
      <t>l</t>
    </r>
    <r>
      <rPr>
        <sz val="8"/>
        <color rgb="FF525252"/>
        <rFont val="Calibri"/>
        <scheme val="minor"/>
      </rPr>
      <t xml:space="preserve">es  </t>
    </r>
    <r>
      <rPr>
        <sz val="8"/>
        <color rgb="FF414141"/>
        <rFont val="Calibri"/>
        <scheme val="minor"/>
      </rPr>
      <t>p</t>
    </r>
    <r>
      <rPr>
        <sz val="8"/>
        <color rgb="FF525252"/>
        <rFont val="Calibri"/>
        <scheme val="minor"/>
      </rPr>
      <t>rev</t>
    </r>
    <r>
      <rPr>
        <sz val="8"/>
        <color rgb="FF333333"/>
        <rFont val="Calibri"/>
        <scheme val="minor"/>
      </rPr>
      <t>i</t>
    </r>
    <r>
      <rPr>
        <sz val="8"/>
        <color rgb="FF414141"/>
        <rFont val="Calibri"/>
        <scheme val="minor"/>
      </rPr>
      <t>st</t>
    </r>
    <r>
      <rPr>
        <sz val="8"/>
        <color rgb="FF525252"/>
        <rFont val="Calibri"/>
        <scheme val="minor"/>
      </rPr>
      <t>o</t>
    </r>
    <r>
      <rPr>
        <sz val="8"/>
        <color rgb="FF414141"/>
        <rFont val="Calibri"/>
        <scheme val="minor"/>
      </rPr>
      <t>s</t>
    </r>
    <r>
      <rPr>
        <sz val="8"/>
        <color rgb="FF333333"/>
        <rFont val="Calibri"/>
        <scheme val="minor"/>
      </rPr>
      <t xml:space="preserve">;  </t>
    </r>
    <r>
      <rPr>
        <sz val="8"/>
        <color rgb="FF525252"/>
        <rFont val="Calibri"/>
        <scheme val="minor"/>
      </rPr>
      <t xml:space="preserve">y </t>
    </r>
    <r>
      <rPr>
        <sz val="8"/>
        <color rgb="FF333333"/>
        <rFont val="Calibri"/>
        <scheme val="minor"/>
      </rPr>
      <t>d</t>
    </r>
    <r>
      <rPr>
        <sz val="8"/>
        <color rgb="FF414141"/>
        <rFont val="Calibri"/>
        <scheme val="minor"/>
      </rPr>
      <t>e a</t>
    </r>
    <r>
      <rPr>
        <sz val="8"/>
        <color rgb="FF525252"/>
        <rFont val="Calibri"/>
        <scheme val="minor"/>
      </rPr>
      <t>cue</t>
    </r>
    <r>
      <rPr>
        <sz val="8"/>
        <color rgb="FF414141"/>
        <rFont val="Calibri"/>
        <scheme val="minor"/>
      </rPr>
      <t>r</t>
    </r>
    <r>
      <rPr>
        <sz val="8"/>
        <color rgb="FF525252"/>
        <rFont val="Calibri"/>
        <scheme val="minor"/>
      </rPr>
      <t>do  con  la  d</t>
    </r>
    <r>
      <rPr>
        <sz val="8"/>
        <color rgb="FF414141"/>
        <rFont val="Calibri"/>
        <scheme val="minor"/>
      </rPr>
      <t>i</t>
    </r>
    <r>
      <rPr>
        <sz val="8"/>
        <color rgb="FF525252"/>
        <rFont val="Calibri"/>
        <scheme val="minor"/>
      </rPr>
      <t>s</t>
    </r>
    <r>
      <rPr>
        <sz val="8"/>
        <color rgb="FF333333"/>
        <rFont val="Calibri"/>
        <scheme val="minor"/>
      </rPr>
      <t>t</t>
    </r>
    <r>
      <rPr>
        <sz val="8"/>
        <color rgb="FF525252"/>
        <rFont val="Calibri"/>
        <scheme val="minor"/>
      </rPr>
      <t>r</t>
    </r>
    <r>
      <rPr>
        <sz val="8"/>
        <color rgb="FF333333"/>
        <rFont val="Calibri"/>
        <scheme val="minor"/>
      </rPr>
      <t>i</t>
    </r>
    <r>
      <rPr>
        <sz val="8"/>
        <color rgb="FF525252"/>
        <rFont val="Calibri"/>
        <scheme val="minor"/>
      </rPr>
      <t>bució</t>
    </r>
    <r>
      <rPr>
        <sz val="8"/>
        <color rgb="FF636363"/>
        <rFont val="Calibri"/>
        <scheme val="minor"/>
      </rPr>
      <t xml:space="preserve">n  </t>
    </r>
    <r>
      <rPr>
        <sz val="8"/>
        <color rgb="FF525252"/>
        <rFont val="Calibri"/>
        <scheme val="minor"/>
      </rPr>
      <t xml:space="preserve">que  </t>
    </r>
    <r>
      <rPr>
        <sz val="8"/>
        <color rgb="FF414141"/>
        <rFont val="Calibri"/>
        <scheme val="minor"/>
      </rPr>
      <t xml:space="preserve">se </t>
    </r>
    <r>
      <rPr>
        <sz val="8"/>
        <color rgb="FF525252"/>
        <rFont val="Calibri"/>
        <scheme val="minor"/>
      </rPr>
      <t>in</t>
    </r>
    <r>
      <rPr>
        <sz val="8"/>
        <color rgb="FF414141"/>
        <rFont val="Calibri"/>
        <scheme val="minor"/>
      </rPr>
      <t>d</t>
    </r>
    <r>
      <rPr>
        <sz val="8"/>
        <color rgb="FF232323"/>
        <rFont val="Calibri"/>
        <scheme val="minor"/>
      </rPr>
      <t>i</t>
    </r>
    <r>
      <rPr>
        <sz val="8"/>
        <color rgb="FF525252"/>
        <rFont val="Calibri"/>
        <scheme val="minor"/>
      </rPr>
      <t>que</t>
    </r>
    <r>
      <rPr>
        <sz val="8"/>
        <color rgb="FF333333"/>
        <rFont val="Calibri"/>
        <scheme val="minor"/>
      </rPr>
      <t xml:space="preserve">.  </t>
    </r>
    <r>
      <rPr>
        <sz val="8"/>
        <color rgb="FF525252"/>
        <rFont val="Calibri"/>
        <scheme val="minor"/>
      </rPr>
      <t>2</t>
    </r>
    <r>
      <rPr>
        <sz val="8"/>
        <color rgb="FF333333"/>
        <rFont val="Calibri"/>
        <scheme val="minor"/>
      </rPr>
      <t>.</t>
    </r>
    <r>
      <rPr>
        <sz val="8"/>
        <color rgb="FF131313"/>
        <rFont val="Calibri"/>
        <scheme val="minor"/>
      </rPr>
      <t xml:space="preserve">- </t>
    </r>
    <r>
      <rPr>
        <sz val="8"/>
        <color rgb="FF525252"/>
        <rFont val="Calibri"/>
        <scheme val="minor"/>
      </rPr>
      <t>C</t>
    </r>
    <r>
      <rPr>
        <sz val="8"/>
        <color rgb="FF414141"/>
        <rFont val="Calibri"/>
        <scheme val="minor"/>
      </rPr>
      <t>u</t>
    </r>
    <r>
      <rPr>
        <sz val="8"/>
        <color rgb="FF333333"/>
        <rFont val="Calibri"/>
        <scheme val="minor"/>
      </rPr>
      <t xml:space="preserve">mplir </t>
    </r>
    <r>
      <rPr>
        <sz val="8"/>
        <color rgb="FF414141"/>
        <rFont val="Calibri"/>
        <scheme val="minor"/>
      </rPr>
      <t>a cab</t>
    </r>
    <r>
      <rPr>
        <sz val="8"/>
        <color rgb="FF525252"/>
        <rFont val="Calibri"/>
        <scheme val="minor"/>
      </rPr>
      <t>a</t>
    </r>
    <r>
      <rPr>
        <sz val="8"/>
        <color rgb="FF414141"/>
        <rFont val="Calibri"/>
        <scheme val="minor"/>
      </rPr>
      <t>li</t>
    </r>
    <r>
      <rPr>
        <sz val="8"/>
        <color rgb="FF525252"/>
        <rFont val="Calibri"/>
        <scheme val="minor"/>
      </rPr>
      <t>da</t>
    </r>
    <r>
      <rPr>
        <sz val="8"/>
        <color rgb="FF414141"/>
        <rFont val="Calibri"/>
        <scheme val="minor"/>
      </rPr>
      <t xml:space="preserve">d </t>
    </r>
    <r>
      <rPr>
        <sz val="8"/>
        <color rgb="FF525252"/>
        <rFont val="Calibri"/>
        <scheme val="minor"/>
      </rPr>
      <t>co</t>
    </r>
    <r>
      <rPr>
        <sz val="8"/>
        <color rgb="FF333333"/>
        <rFont val="Calibri"/>
        <scheme val="minor"/>
      </rPr>
      <t>n  l</t>
    </r>
    <r>
      <rPr>
        <sz val="8"/>
        <color rgb="FF414141"/>
        <rFont val="Calibri"/>
        <scheme val="minor"/>
      </rPr>
      <t>o</t>
    </r>
    <r>
      <rPr>
        <sz val="8"/>
        <color rgb="FF525252"/>
        <rFont val="Calibri"/>
        <scheme val="minor"/>
      </rPr>
      <t xml:space="preserve">s </t>
    </r>
    <r>
      <rPr>
        <sz val="8"/>
        <color rgb="FF333333"/>
        <rFont val="Calibri"/>
        <scheme val="minor"/>
      </rPr>
      <t>t</t>
    </r>
    <r>
      <rPr>
        <sz val="8"/>
        <color rgb="FF525252"/>
        <rFont val="Calibri"/>
        <scheme val="minor"/>
      </rPr>
      <t>u</t>
    </r>
    <r>
      <rPr>
        <sz val="8"/>
        <color rgb="FF333333"/>
        <rFont val="Calibri"/>
        <scheme val="minor"/>
      </rPr>
      <t>r</t>
    </r>
    <r>
      <rPr>
        <sz val="8"/>
        <color rgb="FF414141"/>
        <rFont val="Calibri"/>
        <scheme val="minor"/>
      </rPr>
      <t>n</t>
    </r>
    <r>
      <rPr>
        <sz val="8"/>
        <color rgb="FF333333"/>
        <rFont val="Calibri"/>
        <scheme val="minor"/>
      </rPr>
      <t>o</t>
    </r>
    <r>
      <rPr>
        <sz val="8"/>
        <color rgb="FF414141"/>
        <rFont val="Calibri"/>
        <scheme val="minor"/>
      </rPr>
      <t xml:space="preserve">s </t>
    </r>
    <r>
      <rPr>
        <sz val="8"/>
        <color rgb="FF525252"/>
        <rFont val="Calibri"/>
        <scheme val="minor"/>
      </rPr>
      <t>se</t>
    </r>
    <r>
      <rPr>
        <sz val="8"/>
        <color rgb="FF414141"/>
        <rFont val="Calibri"/>
        <scheme val="minor"/>
      </rPr>
      <t>ña</t>
    </r>
    <r>
      <rPr>
        <sz val="8"/>
        <color rgb="FF333333"/>
        <rFont val="Calibri"/>
        <scheme val="minor"/>
      </rPr>
      <t>l</t>
    </r>
    <r>
      <rPr>
        <sz val="8"/>
        <color rgb="FF414141"/>
        <rFont val="Calibri"/>
        <scheme val="minor"/>
      </rPr>
      <t>ado</t>
    </r>
    <r>
      <rPr>
        <sz val="8"/>
        <color rgb="FF525252"/>
        <rFont val="Calibri"/>
        <scheme val="minor"/>
      </rPr>
      <t>s  par</t>
    </r>
    <r>
      <rPr>
        <sz val="8"/>
        <color rgb="FF333333"/>
        <rFont val="Calibri"/>
        <scheme val="minor"/>
      </rPr>
      <t xml:space="preserve">a </t>
    </r>
    <r>
      <rPr>
        <sz val="8"/>
        <color rgb="FF232323"/>
        <rFont val="Calibri"/>
        <scheme val="minor"/>
      </rPr>
      <t>l</t>
    </r>
    <r>
      <rPr>
        <sz val="8"/>
        <color rgb="FF333333"/>
        <rFont val="Calibri"/>
        <scheme val="minor"/>
      </rPr>
      <t>a</t>
    </r>
    <r>
      <rPr>
        <sz val="8"/>
        <color rgb="FF525252"/>
        <rFont val="Calibri"/>
        <scheme val="minor"/>
      </rPr>
      <t xml:space="preserve">s  </t>
    </r>
    <r>
      <rPr>
        <sz val="8"/>
        <color rgb="FF333333"/>
        <rFont val="Calibri"/>
        <scheme val="minor"/>
      </rPr>
      <t>d</t>
    </r>
    <r>
      <rPr>
        <sz val="8"/>
        <color rgb="FF525252"/>
        <rFont val="Calibri"/>
        <scheme val="minor"/>
      </rPr>
      <t>ive</t>
    </r>
    <r>
      <rPr>
        <sz val="8"/>
        <color rgb="FF414141"/>
        <rFont val="Calibri"/>
        <scheme val="minor"/>
      </rPr>
      <t>r</t>
    </r>
    <r>
      <rPr>
        <sz val="8"/>
        <color rgb="FF525252"/>
        <rFont val="Calibri"/>
        <scheme val="minor"/>
      </rPr>
      <t>sas</t>
    </r>
    <r>
      <rPr>
        <sz val="8"/>
        <color rgb="FF9F9F9F"/>
        <rFont val="Calibri"/>
        <scheme val="minor"/>
      </rPr>
      <t>\</t>
    </r>
    <r>
      <rPr>
        <sz val="8"/>
        <color rgb="FF414141"/>
        <rFont val="Calibri"/>
        <scheme val="minor"/>
      </rPr>
      <t>á</t>
    </r>
    <r>
      <rPr>
        <sz val="8"/>
        <color rgb="FF525252"/>
        <rFont val="Calibri"/>
        <scheme val="minor"/>
      </rPr>
      <t>r</t>
    </r>
    <r>
      <rPr>
        <sz val="8"/>
        <color rgb="FF414141"/>
        <rFont val="Calibri"/>
        <scheme val="minor"/>
      </rPr>
      <t>e</t>
    </r>
    <r>
      <rPr>
        <sz val="8"/>
        <color rgb="FF525252"/>
        <rFont val="Calibri"/>
        <scheme val="minor"/>
      </rPr>
      <t>a</t>
    </r>
    <r>
      <rPr>
        <sz val="8"/>
        <color rgb="FF414141"/>
        <rFont val="Calibri"/>
        <scheme val="minor"/>
      </rPr>
      <t>s</t>
    </r>
    <r>
      <rPr>
        <sz val="8"/>
        <color rgb="FF131313"/>
        <rFont val="Calibri"/>
        <scheme val="minor"/>
      </rPr>
      <t xml:space="preserve">.  </t>
    </r>
    <r>
      <rPr>
        <sz val="8"/>
        <color rgb="FF636363"/>
        <rFont val="Calibri"/>
        <scheme val="minor"/>
      </rPr>
      <t>3</t>
    </r>
    <r>
      <rPr>
        <sz val="8"/>
        <color rgb="FF525252"/>
        <rFont val="Calibri"/>
        <scheme val="minor"/>
      </rPr>
      <t>.-  Brind</t>
    </r>
    <r>
      <rPr>
        <sz val="8"/>
        <color rgb="FF414141"/>
        <rFont val="Calibri"/>
        <scheme val="minor"/>
      </rPr>
      <t>a</t>
    </r>
    <r>
      <rPr>
        <sz val="8"/>
        <color rgb="FF525252"/>
        <rFont val="Calibri"/>
        <scheme val="minor"/>
      </rPr>
      <t xml:space="preserve">r </t>
    </r>
    <r>
      <rPr>
        <sz val="8"/>
        <color rgb="FF333333"/>
        <rFont val="Calibri"/>
        <scheme val="minor"/>
      </rPr>
      <t>p</t>
    </r>
    <r>
      <rPr>
        <sz val="8"/>
        <color rgb="FF414141"/>
        <rFont val="Calibri"/>
        <scheme val="minor"/>
      </rPr>
      <t>r</t>
    </r>
    <r>
      <rPr>
        <sz val="8"/>
        <color rgb="FF525252"/>
        <rFont val="Calibri"/>
        <scheme val="minor"/>
      </rPr>
      <t>ot</t>
    </r>
    <r>
      <rPr>
        <sz val="8"/>
        <color rgb="FF414141"/>
        <rFont val="Calibri"/>
        <scheme val="minor"/>
      </rPr>
      <t>ecc</t>
    </r>
    <r>
      <rPr>
        <sz val="8"/>
        <color rgb="FF333333"/>
        <rFont val="Calibri"/>
        <scheme val="minor"/>
      </rPr>
      <t>i</t>
    </r>
    <r>
      <rPr>
        <sz val="8"/>
        <color rgb="FF525252"/>
        <rFont val="Calibri"/>
        <scheme val="minor"/>
      </rPr>
      <t>ó</t>
    </r>
    <r>
      <rPr>
        <sz val="8"/>
        <color rgb="FF414141"/>
        <rFont val="Calibri"/>
        <scheme val="minor"/>
      </rPr>
      <t xml:space="preserve">n </t>
    </r>
    <r>
      <rPr>
        <sz val="8"/>
        <color rgb="FF333333"/>
        <rFont val="Calibri"/>
        <scheme val="minor"/>
      </rPr>
      <t>a  la</t>
    </r>
    <r>
      <rPr>
        <sz val="8"/>
        <color rgb="FF414141"/>
        <rFont val="Calibri"/>
        <scheme val="minor"/>
      </rPr>
      <t xml:space="preserve">s  </t>
    </r>
    <r>
      <rPr>
        <sz val="8"/>
        <color rgb="FF131313"/>
        <rFont val="Calibri"/>
        <scheme val="minor"/>
      </rPr>
      <t>i</t>
    </r>
    <r>
      <rPr>
        <sz val="8"/>
        <color rgb="FF232323"/>
        <rFont val="Calibri"/>
        <scheme val="minor"/>
      </rPr>
      <t>n</t>
    </r>
    <r>
      <rPr>
        <sz val="8"/>
        <color rgb="FF414141"/>
        <rFont val="Calibri"/>
        <scheme val="minor"/>
      </rPr>
      <t>s</t>
    </r>
    <r>
      <rPr>
        <sz val="8"/>
        <color rgb="FF333333"/>
        <rFont val="Calibri"/>
        <scheme val="minor"/>
      </rPr>
      <t>t</t>
    </r>
    <r>
      <rPr>
        <sz val="8"/>
        <color rgb="FF414141"/>
        <rFont val="Calibri"/>
        <scheme val="minor"/>
      </rPr>
      <t>a</t>
    </r>
    <r>
      <rPr>
        <sz val="8"/>
        <color rgb="FF000000"/>
        <rFont val="Calibri"/>
        <scheme val="minor"/>
      </rPr>
      <t>l</t>
    </r>
    <r>
      <rPr>
        <sz val="8"/>
        <color rgb="FF414141"/>
        <rFont val="Calibri"/>
        <scheme val="minor"/>
      </rPr>
      <t>a</t>
    </r>
    <r>
      <rPr>
        <sz val="8"/>
        <color rgb="FF525252"/>
        <rFont val="Calibri"/>
        <scheme val="minor"/>
      </rPr>
      <t>ci</t>
    </r>
    <r>
      <rPr>
        <sz val="8"/>
        <color rgb="FF414141"/>
        <rFont val="Calibri"/>
        <scheme val="minor"/>
      </rPr>
      <t>on</t>
    </r>
    <r>
      <rPr>
        <sz val="8"/>
        <color rgb="FF333333"/>
        <rFont val="Calibri"/>
        <scheme val="minor"/>
      </rPr>
      <t>e</t>
    </r>
    <r>
      <rPr>
        <sz val="8"/>
        <color rgb="FF525252"/>
        <rFont val="Calibri"/>
        <scheme val="minor"/>
      </rPr>
      <t>s</t>
    </r>
    <r>
      <rPr>
        <sz val="8"/>
        <color rgb="FF333333"/>
        <rFont val="Calibri"/>
        <scheme val="minor"/>
      </rPr>
      <t xml:space="preserve">,  </t>
    </r>
    <r>
      <rPr>
        <sz val="8"/>
        <color rgb="FF636363"/>
        <rFont val="Calibri"/>
        <scheme val="minor"/>
      </rPr>
      <t>l</t>
    </r>
    <r>
      <rPr>
        <sz val="8"/>
        <color rgb="FF414141"/>
        <rFont val="Calibri"/>
        <scheme val="minor"/>
      </rPr>
      <t>a</t>
    </r>
    <r>
      <rPr>
        <sz val="8"/>
        <color rgb="FF525252"/>
        <rFont val="Calibri"/>
        <scheme val="minor"/>
      </rPr>
      <t>s  p</t>
    </r>
    <r>
      <rPr>
        <sz val="8"/>
        <color rgb="FF333333"/>
        <rFont val="Calibri"/>
        <scheme val="minor"/>
      </rPr>
      <t>e</t>
    </r>
    <r>
      <rPr>
        <sz val="8"/>
        <color rgb="FF525252"/>
        <rFont val="Calibri"/>
        <scheme val="minor"/>
      </rPr>
      <t>r</t>
    </r>
    <r>
      <rPr>
        <sz val="8"/>
        <color rgb="FF414141"/>
        <rFont val="Calibri"/>
        <scheme val="minor"/>
      </rPr>
      <t xml:space="preserve">sonas </t>
    </r>
    <r>
      <rPr>
        <sz val="8"/>
        <color rgb="FF525252"/>
        <rFont val="Calibri"/>
        <scheme val="minor"/>
      </rPr>
      <t>y  l</t>
    </r>
    <r>
      <rPr>
        <sz val="8"/>
        <color rgb="FF414141"/>
        <rFont val="Calibri"/>
        <scheme val="minor"/>
      </rPr>
      <t>o</t>
    </r>
    <r>
      <rPr>
        <sz val="8"/>
        <color rgb="FF525252"/>
        <rFont val="Calibri"/>
        <scheme val="minor"/>
      </rPr>
      <t xml:space="preserve">s  </t>
    </r>
    <r>
      <rPr>
        <sz val="8"/>
        <color rgb="FF414141"/>
        <rFont val="Calibri"/>
        <scheme val="minor"/>
      </rPr>
      <t>b</t>
    </r>
    <r>
      <rPr>
        <sz val="8"/>
        <color rgb="FF525252"/>
        <rFont val="Calibri"/>
        <scheme val="minor"/>
      </rPr>
      <t>ie</t>
    </r>
    <r>
      <rPr>
        <sz val="8"/>
        <color rgb="FF414141"/>
        <rFont val="Calibri"/>
        <scheme val="minor"/>
      </rPr>
      <t>n</t>
    </r>
    <r>
      <rPr>
        <sz val="8"/>
        <color rgb="FF525252"/>
        <rFont val="Calibri"/>
        <scheme val="minor"/>
      </rPr>
      <t>es   e</t>
    </r>
    <r>
      <rPr>
        <sz val="8"/>
        <color rgb="FF333333"/>
        <rFont val="Calibri"/>
        <scheme val="minor"/>
      </rPr>
      <t xml:space="preserve">n  </t>
    </r>
    <r>
      <rPr>
        <sz val="8"/>
        <color rgb="FF414141"/>
        <rFont val="Calibri"/>
        <scheme val="minor"/>
      </rPr>
      <t>la</t>
    </r>
    <r>
      <rPr>
        <sz val="8"/>
        <color rgb="FF525252"/>
        <rFont val="Calibri"/>
        <scheme val="minor"/>
      </rPr>
      <t xml:space="preserve">s  </t>
    </r>
    <r>
      <rPr>
        <sz val="8"/>
        <color rgb="FF414141"/>
        <rFont val="Calibri"/>
        <scheme val="minor"/>
      </rPr>
      <t>área</t>
    </r>
    <r>
      <rPr>
        <sz val="8"/>
        <color rgb="FF525252"/>
        <rFont val="Calibri"/>
        <scheme val="minor"/>
      </rPr>
      <t xml:space="preserve">s  en  que  se  </t>
    </r>
    <r>
      <rPr>
        <sz val="8"/>
        <color rgb="FF414141"/>
        <rFont val="Calibri"/>
        <scheme val="minor"/>
      </rPr>
      <t>des</t>
    </r>
    <r>
      <rPr>
        <sz val="8"/>
        <color rgb="FF525252"/>
        <rFont val="Calibri"/>
        <scheme val="minor"/>
      </rPr>
      <t>emp</t>
    </r>
    <r>
      <rPr>
        <sz val="8"/>
        <color rgb="FF333333"/>
        <rFont val="Calibri"/>
        <scheme val="minor"/>
      </rPr>
      <t>e</t>
    </r>
    <r>
      <rPr>
        <sz val="8"/>
        <color rgb="FF525252"/>
        <rFont val="Calibri"/>
        <scheme val="minor"/>
      </rPr>
      <t>ñ</t>
    </r>
    <r>
      <rPr>
        <sz val="8"/>
        <color rgb="FF414141"/>
        <rFont val="Calibri"/>
        <scheme val="minor"/>
      </rPr>
      <t>e</t>
    </r>
    <r>
      <rPr>
        <sz val="8"/>
        <color rgb="FF232323"/>
        <rFont val="Calibri"/>
        <scheme val="minor"/>
      </rPr>
      <t>n</t>
    </r>
    <r>
      <rPr>
        <sz val="8"/>
        <color rgb="FF414141"/>
        <rFont val="Calibri"/>
        <scheme val="minor"/>
      </rPr>
      <t xml:space="preserve">.   </t>
    </r>
    <r>
      <rPr>
        <sz val="8"/>
        <color rgb="FF333333"/>
        <rFont val="Calibri"/>
        <scheme val="minor"/>
      </rPr>
      <t>4</t>
    </r>
    <r>
      <rPr>
        <sz val="8"/>
        <color rgb="FF414141"/>
        <rFont val="Calibri"/>
        <scheme val="minor"/>
      </rPr>
      <t>.</t>
    </r>
    <r>
      <rPr>
        <sz val="8"/>
        <color rgb="FF131313"/>
        <rFont val="Calibri"/>
        <scheme val="minor"/>
      </rPr>
      <t xml:space="preserve">- </t>
    </r>
    <r>
      <rPr>
        <sz val="8"/>
        <color rgb="FF414141"/>
        <rFont val="Calibri"/>
        <scheme val="minor"/>
      </rPr>
      <t>G</t>
    </r>
    <r>
      <rPr>
        <sz val="8"/>
        <color rgb="FF333333"/>
        <rFont val="Calibri"/>
        <scheme val="minor"/>
      </rPr>
      <t>a</t>
    </r>
    <r>
      <rPr>
        <sz val="8"/>
        <color rgb="FF414141"/>
        <rFont val="Calibri"/>
        <scheme val="minor"/>
      </rPr>
      <t>rant</t>
    </r>
    <r>
      <rPr>
        <sz val="8"/>
        <color rgb="FF333333"/>
        <rFont val="Calibri"/>
        <scheme val="minor"/>
      </rPr>
      <t>i</t>
    </r>
    <r>
      <rPr>
        <sz val="8"/>
        <color rgb="FF414141"/>
        <rFont val="Calibri"/>
        <scheme val="minor"/>
      </rPr>
      <t>za</t>
    </r>
    <r>
      <rPr>
        <sz val="8"/>
        <color rgb="FF232323"/>
        <rFont val="Calibri"/>
        <scheme val="minor"/>
      </rPr>
      <t xml:space="preserve">r </t>
    </r>
    <r>
      <rPr>
        <sz val="8"/>
        <color rgb="FF525252"/>
        <rFont val="Calibri"/>
        <scheme val="minor"/>
      </rPr>
      <t xml:space="preserve">y  </t>
    </r>
    <r>
      <rPr>
        <sz val="8"/>
        <color rgb="FF414141"/>
        <rFont val="Calibri"/>
        <scheme val="minor"/>
      </rPr>
      <t>pre</t>
    </r>
    <r>
      <rPr>
        <sz val="8"/>
        <color rgb="FF525252"/>
        <rFont val="Calibri"/>
        <scheme val="minor"/>
      </rPr>
      <t>s</t>
    </r>
    <r>
      <rPr>
        <sz val="8"/>
        <color rgb="FF333333"/>
        <rFont val="Calibri"/>
        <scheme val="minor"/>
      </rPr>
      <t>tar l</t>
    </r>
    <r>
      <rPr>
        <sz val="8"/>
        <color rgb="FF525252"/>
        <rFont val="Calibri"/>
        <scheme val="minor"/>
      </rPr>
      <t>o</t>
    </r>
    <r>
      <rPr>
        <sz val="8"/>
        <color rgb="FF333333"/>
        <rFont val="Calibri"/>
        <scheme val="minor"/>
      </rPr>
      <t xml:space="preserve">s  </t>
    </r>
    <r>
      <rPr>
        <sz val="8"/>
        <color rgb="FF525252"/>
        <rFont val="Calibri"/>
        <scheme val="minor"/>
      </rPr>
      <t>s</t>
    </r>
    <r>
      <rPr>
        <sz val="8"/>
        <color rgb="FF414141"/>
        <rFont val="Calibri"/>
        <scheme val="minor"/>
      </rPr>
      <t>e</t>
    </r>
    <r>
      <rPr>
        <sz val="8"/>
        <color rgb="FF525252"/>
        <rFont val="Calibri"/>
        <scheme val="minor"/>
      </rPr>
      <t>r</t>
    </r>
    <r>
      <rPr>
        <sz val="8"/>
        <color rgb="FF414141"/>
        <rFont val="Calibri"/>
        <scheme val="minor"/>
      </rPr>
      <t>v</t>
    </r>
    <r>
      <rPr>
        <sz val="8"/>
        <color rgb="FF232323"/>
        <rFont val="Calibri"/>
        <scheme val="minor"/>
      </rPr>
      <t>i</t>
    </r>
    <r>
      <rPr>
        <sz val="8"/>
        <color rgb="FF525252"/>
        <rFont val="Calibri"/>
        <scheme val="minor"/>
      </rPr>
      <t>c</t>
    </r>
    <r>
      <rPr>
        <sz val="8"/>
        <color rgb="FF333333"/>
        <rFont val="Calibri"/>
        <scheme val="minor"/>
      </rPr>
      <t>i</t>
    </r>
    <r>
      <rPr>
        <sz val="8"/>
        <color rgb="FF414141"/>
        <rFont val="Calibri"/>
        <scheme val="minor"/>
      </rPr>
      <t>os c</t>
    </r>
    <r>
      <rPr>
        <sz val="8"/>
        <color rgb="FF333333"/>
        <rFont val="Calibri"/>
        <scheme val="minor"/>
      </rPr>
      <t xml:space="preserve">on  </t>
    </r>
    <r>
      <rPr>
        <sz val="8"/>
        <color rgb="FF414141"/>
        <rFont val="Calibri"/>
        <scheme val="minor"/>
      </rPr>
      <t>per</t>
    </r>
    <r>
      <rPr>
        <sz val="8"/>
        <color rgb="FF525252"/>
        <rFont val="Calibri"/>
        <scheme val="minor"/>
      </rPr>
      <t>s</t>
    </r>
    <r>
      <rPr>
        <sz val="8"/>
        <color rgb="FF414141"/>
        <rFont val="Calibri"/>
        <scheme val="minor"/>
      </rPr>
      <t>ona</t>
    </r>
    <r>
      <rPr>
        <sz val="8"/>
        <color rgb="FF232323"/>
        <rFont val="Calibri"/>
        <scheme val="minor"/>
      </rPr>
      <t xml:space="preserve">l  </t>
    </r>
    <r>
      <rPr>
        <sz val="8"/>
        <color rgb="FF414141"/>
        <rFont val="Calibri"/>
        <scheme val="minor"/>
      </rPr>
      <t>ca</t>
    </r>
    <r>
      <rPr>
        <sz val="8"/>
        <color rgb="FF232323"/>
        <rFont val="Calibri"/>
        <scheme val="minor"/>
      </rPr>
      <t>l</t>
    </r>
    <r>
      <rPr>
        <sz val="8"/>
        <color rgb="FF636363"/>
        <rFont val="Calibri"/>
        <scheme val="minor"/>
      </rPr>
      <t>i</t>
    </r>
    <r>
      <rPr>
        <sz val="8"/>
        <color rgb="FF333333"/>
        <rFont val="Calibri"/>
        <scheme val="minor"/>
      </rPr>
      <t>f</t>
    </r>
    <r>
      <rPr>
        <sz val="8"/>
        <color rgb="FF232323"/>
        <rFont val="Calibri"/>
        <scheme val="minor"/>
      </rPr>
      <t>i</t>
    </r>
    <r>
      <rPr>
        <sz val="8"/>
        <color rgb="FF525252"/>
        <rFont val="Calibri"/>
        <scheme val="minor"/>
      </rPr>
      <t>c</t>
    </r>
    <r>
      <rPr>
        <sz val="8"/>
        <color rgb="FF333333"/>
        <rFont val="Calibri"/>
        <scheme val="minor"/>
      </rPr>
      <t>a</t>
    </r>
    <r>
      <rPr>
        <sz val="8"/>
        <color rgb="FF414141"/>
        <rFont val="Calibri"/>
        <scheme val="minor"/>
      </rPr>
      <t>d</t>
    </r>
    <r>
      <rPr>
        <sz val="8"/>
        <color rgb="FF525252"/>
        <rFont val="Calibri"/>
        <scheme val="minor"/>
      </rPr>
      <t xml:space="preserve">o  </t>
    </r>
    <r>
      <rPr>
        <sz val="8"/>
        <color rgb="FF414141"/>
        <rFont val="Calibri"/>
        <scheme val="minor"/>
      </rPr>
      <t xml:space="preserve">e  </t>
    </r>
    <r>
      <rPr>
        <sz val="8"/>
        <color rgb="FF525252"/>
        <rFont val="Calibri"/>
        <scheme val="minor"/>
      </rPr>
      <t>j</t>
    </r>
    <r>
      <rPr>
        <sz val="8"/>
        <color rgb="FF414141"/>
        <rFont val="Calibri"/>
        <scheme val="minor"/>
      </rPr>
      <t>d</t>
    </r>
    <r>
      <rPr>
        <sz val="8"/>
        <color rgb="FF525252"/>
        <rFont val="Calibri"/>
        <scheme val="minor"/>
      </rPr>
      <t>ón</t>
    </r>
    <r>
      <rPr>
        <sz val="8"/>
        <color rgb="FF333333"/>
        <rFont val="Calibri"/>
        <scheme val="minor"/>
      </rPr>
      <t>e</t>
    </r>
    <r>
      <rPr>
        <sz val="8"/>
        <color rgb="FF525252"/>
        <rFont val="Calibri"/>
        <scheme val="minor"/>
      </rPr>
      <t>o  y co</t>
    </r>
    <r>
      <rPr>
        <sz val="8"/>
        <color rgb="FF414141"/>
        <rFont val="Calibri"/>
        <scheme val="minor"/>
      </rPr>
      <t xml:space="preserve">n   </t>
    </r>
    <r>
      <rPr>
        <sz val="8"/>
        <color rgb="FF525252"/>
        <rFont val="Calibri"/>
        <scheme val="minor"/>
      </rPr>
      <t>l</t>
    </r>
    <r>
      <rPr>
        <sz val="8"/>
        <color rgb="FF333333"/>
        <rFont val="Calibri"/>
        <scheme val="minor"/>
      </rPr>
      <t xml:space="preserve">a  </t>
    </r>
    <r>
      <rPr>
        <sz val="8"/>
        <color rgb="FF525252"/>
        <rFont val="Calibri"/>
        <scheme val="minor"/>
      </rPr>
      <t>e</t>
    </r>
    <r>
      <rPr>
        <sz val="8"/>
        <color rgb="FF414141"/>
        <rFont val="Calibri"/>
        <scheme val="minor"/>
      </rPr>
      <t>x</t>
    </r>
    <r>
      <rPr>
        <sz val="8"/>
        <color rgb="FF333333"/>
        <rFont val="Calibri"/>
        <scheme val="minor"/>
      </rPr>
      <t>p</t>
    </r>
    <r>
      <rPr>
        <sz val="8"/>
        <color rgb="FF636363"/>
        <rFont val="Calibri"/>
        <scheme val="minor"/>
      </rPr>
      <t>e</t>
    </r>
    <r>
      <rPr>
        <sz val="8"/>
        <color rgb="FF414141"/>
        <rFont val="Calibri"/>
        <scheme val="minor"/>
      </rPr>
      <t>r</t>
    </r>
    <r>
      <rPr>
        <sz val="8"/>
        <color rgb="FF333333"/>
        <rFont val="Calibri"/>
        <scheme val="minor"/>
      </rPr>
      <t>i</t>
    </r>
    <r>
      <rPr>
        <sz val="8"/>
        <color rgb="FF414141"/>
        <rFont val="Calibri"/>
        <scheme val="minor"/>
      </rPr>
      <t>en</t>
    </r>
    <r>
      <rPr>
        <sz val="8"/>
        <color rgb="FF525252"/>
        <rFont val="Calibri"/>
        <scheme val="minor"/>
      </rPr>
      <t>c</t>
    </r>
    <r>
      <rPr>
        <sz val="8"/>
        <color rgb="FF333333"/>
        <rFont val="Calibri"/>
        <scheme val="minor"/>
      </rPr>
      <t>i</t>
    </r>
    <r>
      <rPr>
        <sz val="8"/>
        <color rgb="FF414141"/>
        <rFont val="Calibri"/>
        <scheme val="minor"/>
      </rPr>
      <t>a ne</t>
    </r>
    <r>
      <rPr>
        <sz val="8"/>
        <color rgb="FF333333"/>
        <rFont val="Calibri"/>
        <scheme val="minor"/>
      </rPr>
      <t>ce</t>
    </r>
    <r>
      <rPr>
        <sz val="8"/>
        <color rgb="FF414141"/>
        <rFont val="Calibri"/>
        <scheme val="minor"/>
      </rPr>
      <t>sar</t>
    </r>
    <r>
      <rPr>
        <sz val="8"/>
        <color rgb="FF232323"/>
        <rFont val="Calibri"/>
        <scheme val="minor"/>
      </rPr>
      <t>i</t>
    </r>
    <r>
      <rPr>
        <sz val="8"/>
        <color rgb="FF525252"/>
        <rFont val="Calibri"/>
        <scheme val="minor"/>
      </rPr>
      <t xml:space="preserve">a </t>
    </r>
    <r>
      <rPr>
        <sz val="8"/>
        <color rgb="FF333333"/>
        <rFont val="Calibri"/>
        <scheme val="minor"/>
      </rPr>
      <t>p</t>
    </r>
    <r>
      <rPr>
        <sz val="8"/>
        <color rgb="FF414141"/>
        <rFont val="Calibri"/>
        <scheme val="minor"/>
      </rPr>
      <t>a</t>
    </r>
    <r>
      <rPr>
        <sz val="8"/>
        <color rgb="FF333333"/>
        <rFont val="Calibri"/>
        <scheme val="minor"/>
      </rPr>
      <t>r</t>
    </r>
    <r>
      <rPr>
        <sz val="8"/>
        <color rgb="FF525252"/>
        <rFont val="Calibri"/>
        <scheme val="minor"/>
      </rPr>
      <t>a  e</t>
    </r>
    <r>
      <rPr>
        <sz val="8"/>
        <color rgb="FF333333"/>
        <rFont val="Calibri"/>
        <scheme val="minor"/>
      </rPr>
      <t xml:space="preserve">l  </t>
    </r>
    <r>
      <rPr>
        <sz val="8"/>
        <color rgb="FF414141"/>
        <rFont val="Calibri"/>
        <scheme val="minor"/>
      </rPr>
      <t>d</t>
    </r>
    <r>
      <rPr>
        <sz val="8"/>
        <color rgb="FF525252"/>
        <rFont val="Calibri"/>
        <scheme val="minor"/>
      </rPr>
      <t>esempeño del  puesto asignado. Garantizar:  que  el  personal  de  servicio tenga  por lo  menos un  nivel  académico  de  bachillerato y demás de  los  requisitos  exigidos por la  Superintendencia  de  Vigilancia.</t>
    </r>
  </si>
  <si>
    <r>
      <t>L</t>
    </r>
    <r>
      <rPr>
        <sz val="8"/>
        <color rgb="FF181818"/>
        <rFont val="Calibri"/>
        <scheme val="minor"/>
      </rPr>
      <t>EÓN   GRAF</t>
    </r>
    <r>
      <rPr>
        <sz val="8"/>
        <color rgb="FF020202"/>
        <rFont val="Calibri"/>
        <scheme val="minor"/>
      </rPr>
      <t>I</t>
    </r>
    <r>
      <rPr>
        <sz val="8"/>
        <color rgb="FF181818"/>
        <rFont val="Calibri"/>
        <scheme val="minor"/>
      </rPr>
      <t>CAS  S</t>
    </r>
    <r>
      <rPr>
        <sz val="8"/>
        <color rgb="FF323232"/>
        <rFont val="Calibri"/>
        <scheme val="minor"/>
      </rPr>
      <t>.</t>
    </r>
    <r>
      <rPr>
        <sz val="8"/>
        <color rgb="FF181818"/>
        <rFont val="Calibri"/>
        <scheme val="minor"/>
      </rPr>
      <t xml:space="preserve">A.S.   </t>
    </r>
    <r>
      <rPr>
        <sz val="8"/>
        <color rgb="FF323232"/>
        <rFont val="Calibri"/>
        <scheme val="minor"/>
      </rPr>
      <t>pe</t>
    </r>
    <r>
      <rPr>
        <sz val="8"/>
        <color rgb="FF181818"/>
        <rFont val="Calibri"/>
        <scheme val="minor"/>
      </rPr>
      <t>r</t>
    </r>
    <r>
      <rPr>
        <sz val="8"/>
        <color rgb="FF323232"/>
        <rFont val="Calibri"/>
        <scheme val="minor"/>
      </rPr>
      <t xml:space="preserve">sona  </t>
    </r>
    <r>
      <rPr>
        <sz val="8"/>
        <color rgb="FF5E5E5E"/>
        <rFont val="Calibri"/>
        <scheme val="minor"/>
      </rPr>
      <t>j</t>
    </r>
    <r>
      <rPr>
        <sz val="8"/>
        <color rgb="FF181818"/>
        <rFont val="Calibri"/>
        <scheme val="minor"/>
      </rPr>
      <t>ur</t>
    </r>
    <r>
      <rPr>
        <sz val="8"/>
        <color rgb="FF323232"/>
        <rFont val="Calibri"/>
        <scheme val="minor"/>
      </rPr>
      <t>í</t>
    </r>
    <r>
      <rPr>
        <sz val="8"/>
        <color rgb="FF181818"/>
        <rFont val="Calibri"/>
        <scheme val="minor"/>
      </rPr>
      <t>di</t>
    </r>
    <r>
      <rPr>
        <sz val="8"/>
        <color rgb="FF323232"/>
        <rFont val="Calibri"/>
        <scheme val="minor"/>
      </rPr>
      <t>c</t>
    </r>
    <r>
      <rPr>
        <sz val="8"/>
        <color rgb="FF181818"/>
        <rFont val="Calibri"/>
        <scheme val="minor"/>
      </rPr>
      <t xml:space="preserve">a  </t>
    </r>
    <r>
      <rPr>
        <sz val="8"/>
        <color rgb="FF323232"/>
        <rFont val="Calibri"/>
        <scheme val="minor"/>
      </rPr>
      <t>co</t>
    </r>
    <r>
      <rPr>
        <sz val="8"/>
        <color rgb="FF181818"/>
        <rFont val="Calibri"/>
        <scheme val="minor"/>
      </rPr>
      <t xml:space="preserve">n  </t>
    </r>
    <r>
      <rPr>
        <sz val="8"/>
        <color rgb="FF484848"/>
        <rFont val="Calibri"/>
        <scheme val="minor"/>
      </rPr>
      <t>N</t>
    </r>
    <r>
      <rPr>
        <sz val="8"/>
        <color rgb="FF020202"/>
        <rFont val="Calibri"/>
        <scheme val="minor"/>
      </rPr>
      <t>I</t>
    </r>
    <r>
      <rPr>
        <sz val="8"/>
        <color rgb="FF181818"/>
        <rFont val="Calibri"/>
        <scheme val="minor"/>
      </rPr>
      <t>T</t>
    </r>
    <r>
      <rPr>
        <sz val="8"/>
        <color rgb="FF323232"/>
        <rFont val="Calibri"/>
        <scheme val="minor"/>
      </rPr>
      <t xml:space="preserve">.  </t>
    </r>
    <r>
      <rPr>
        <sz val="8"/>
        <color rgb="FF181818"/>
        <rFont val="Calibri"/>
        <scheme val="minor"/>
      </rPr>
      <t>N</t>
    </r>
    <r>
      <rPr>
        <sz val="8"/>
        <color rgb="FF323232"/>
        <rFont val="Calibri"/>
        <scheme val="minor"/>
      </rPr>
      <t>o</t>
    </r>
    <r>
      <rPr>
        <sz val="8"/>
        <color rgb="FF181818"/>
        <rFont val="Calibri"/>
        <scheme val="minor"/>
      </rPr>
      <t xml:space="preserve">.  </t>
    </r>
    <r>
      <rPr>
        <sz val="8"/>
        <color rgb="FF323232"/>
        <rFont val="Calibri"/>
        <scheme val="minor"/>
      </rPr>
      <t>809.012</t>
    </r>
    <r>
      <rPr>
        <sz val="8"/>
        <color rgb="FF484848"/>
        <rFont val="Calibri"/>
        <scheme val="minor"/>
      </rPr>
      <t>.</t>
    </r>
    <r>
      <rPr>
        <sz val="8"/>
        <color rgb="FF323232"/>
        <rFont val="Calibri"/>
        <scheme val="minor"/>
      </rPr>
      <t>539</t>
    </r>
    <r>
      <rPr>
        <sz val="8"/>
        <color rgb="FF181818"/>
        <rFont val="Calibri"/>
        <scheme val="minor"/>
      </rPr>
      <t xml:space="preserve">-4,  </t>
    </r>
    <r>
      <rPr>
        <sz val="8"/>
        <color rgb="FF484848"/>
        <rFont val="Calibri"/>
        <scheme val="minor"/>
      </rPr>
      <t>re</t>
    </r>
    <r>
      <rPr>
        <sz val="8"/>
        <color rgb="FF323232"/>
        <rFont val="Calibri"/>
        <scheme val="minor"/>
      </rPr>
      <t>p</t>
    </r>
    <r>
      <rPr>
        <sz val="8"/>
        <color rgb="FF181818"/>
        <rFont val="Calibri"/>
        <scheme val="minor"/>
      </rPr>
      <t>resent</t>
    </r>
    <r>
      <rPr>
        <sz val="8"/>
        <color rgb="FF323232"/>
        <rFont val="Calibri"/>
        <scheme val="minor"/>
      </rPr>
      <t>ada egalmente  por  el  señor  EDISON    SANTIAGO   ROMERO  ESCALANTE,   portador  de   la  C.  C. No.93.389.663  de  !bagué</t>
    </r>
  </si>
  <si>
    <r>
      <t xml:space="preserve">CONTRATAR  EL  SERVICIO  DE APOYO  LOGÍSTICO  COMO  PARTE INTEGRAL  DE  LAS  ESTRATEGIAS   Y  ACTIVIDADES  DE  </t>
    </r>
    <r>
      <rPr>
        <sz val="8"/>
        <color rgb="FF2E2E2E"/>
        <rFont val="Calibri"/>
        <scheme val="minor"/>
      </rPr>
      <t>I</t>
    </r>
    <r>
      <rPr>
        <sz val="8"/>
        <color rgb="FF070707"/>
        <rFont val="Calibri"/>
        <scheme val="minor"/>
      </rPr>
      <t>NTERVENCIONES  COLECTIVAS PARA  LOS  DIFERENTES  COMPONENTES   DEL  PIC 2021  QUE  ADELANTA  LA  UNIDAD  DE SALUD  DE !BAGUÉ  U.S.I. ESE</t>
    </r>
    <r>
      <rPr>
        <sz val="8"/>
        <color rgb="FF2E2E2E"/>
        <rFont val="Calibri"/>
        <scheme val="minor"/>
      </rPr>
      <t xml:space="preserve">, </t>
    </r>
    <r>
      <rPr>
        <sz val="8"/>
        <color rgb="FF070707"/>
        <rFont val="Calibri"/>
        <scheme val="minor"/>
      </rPr>
      <t>EN CUMPLIMIENTO A LAS OBLIGACIONES DEL CONTRATO INTERADMINISTRATIVO  No</t>
    </r>
    <r>
      <rPr>
        <sz val="8"/>
        <color rgb="FF2E2E2E"/>
        <rFont val="Calibri"/>
        <scheme val="minor"/>
      </rPr>
      <t>.</t>
    </r>
    <r>
      <rPr>
        <sz val="8"/>
        <color rgb="FF070707"/>
        <rFont val="Calibri"/>
        <scheme val="minor"/>
      </rPr>
      <t>1832  DE  FECHA  14  DE  JULIO   DE  2021</t>
    </r>
    <r>
      <rPr>
        <sz val="8"/>
        <color rgb="FF2E2E2E"/>
        <rFont val="Calibri"/>
        <scheme val="minor"/>
      </rPr>
      <t xml:space="preserve">,  </t>
    </r>
    <r>
      <rPr>
        <sz val="8"/>
        <color rgb="FF070707"/>
        <rFont val="Calibri"/>
        <scheme val="minor"/>
      </rPr>
      <t>SUSCRITO  CON  LA SECRETARÍA   DE  SALUD   MUNICIPAL</t>
    </r>
  </si>
  <si>
    <t>DESDE 24 DE OCTUBRE AL 23 DE DICIEMBRE DE 2021</t>
  </si>
  <si>
    <r>
      <t>Pa</t>
    </r>
    <r>
      <rPr>
        <sz val="8"/>
        <color rgb="FF3A3A3A"/>
        <rFont val="Calibri"/>
        <scheme val="minor"/>
      </rPr>
      <t>r</t>
    </r>
    <r>
      <rPr>
        <sz val="8"/>
        <color rgb="FF282828"/>
        <rFont val="Calibri"/>
        <scheme val="minor"/>
      </rPr>
      <t xml:space="preserve">a </t>
    </r>
    <r>
      <rPr>
        <sz val="8"/>
        <color rgb="FF3A3A3A"/>
        <rFont val="Calibri"/>
        <scheme val="minor"/>
      </rPr>
      <t>e</t>
    </r>
    <r>
      <rPr>
        <sz val="8"/>
        <color rgb="FF4F4F4F"/>
        <rFont val="Calibri"/>
        <scheme val="minor"/>
      </rPr>
      <t xml:space="preserve">l </t>
    </r>
    <r>
      <rPr>
        <sz val="8"/>
        <color rgb="FF3A3A3A"/>
        <rFont val="Calibri"/>
        <scheme val="minor"/>
      </rPr>
      <t>c</t>
    </r>
    <r>
      <rPr>
        <sz val="8"/>
        <color rgb="FF282828"/>
        <rFont val="Calibri"/>
        <scheme val="minor"/>
      </rPr>
      <t>u</t>
    </r>
    <r>
      <rPr>
        <sz val="8"/>
        <color rgb="FF3A3A3A"/>
        <rFont val="Calibri"/>
        <scheme val="minor"/>
      </rPr>
      <t>m</t>
    </r>
    <r>
      <rPr>
        <sz val="8"/>
        <color rgb="FF282828"/>
        <rFont val="Calibri"/>
        <scheme val="minor"/>
      </rPr>
      <t>p</t>
    </r>
    <r>
      <rPr>
        <sz val="8"/>
        <color rgb="FF4F4F4F"/>
        <rFont val="Calibri"/>
        <scheme val="minor"/>
      </rPr>
      <t>l</t>
    </r>
    <r>
      <rPr>
        <sz val="8"/>
        <color rgb="FF161616"/>
        <rFont val="Calibri"/>
        <scheme val="minor"/>
      </rPr>
      <t>i</t>
    </r>
    <r>
      <rPr>
        <sz val="8"/>
        <color rgb="FF3A3A3A"/>
        <rFont val="Calibri"/>
        <scheme val="minor"/>
      </rPr>
      <t>m</t>
    </r>
    <r>
      <rPr>
        <sz val="8"/>
        <color rgb="FF161616"/>
        <rFont val="Calibri"/>
        <scheme val="minor"/>
      </rPr>
      <t>i</t>
    </r>
    <r>
      <rPr>
        <sz val="8"/>
        <color rgb="FF3A3A3A"/>
        <rFont val="Calibri"/>
        <scheme val="minor"/>
      </rPr>
      <t>e</t>
    </r>
    <r>
      <rPr>
        <sz val="8"/>
        <color rgb="FF282828"/>
        <rFont val="Calibri"/>
        <scheme val="minor"/>
      </rPr>
      <t>nt</t>
    </r>
    <r>
      <rPr>
        <sz val="8"/>
        <color rgb="FF3A3A3A"/>
        <rFont val="Calibri"/>
        <scheme val="minor"/>
      </rPr>
      <t xml:space="preserve">o </t>
    </r>
    <r>
      <rPr>
        <sz val="8"/>
        <color rgb="FF161616"/>
        <rFont val="Calibri"/>
        <scheme val="minor"/>
      </rPr>
      <t>d</t>
    </r>
    <r>
      <rPr>
        <sz val="8"/>
        <color rgb="FF3A3A3A"/>
        <rFont val="Calibri"/>
        <scheme val="minor"/>
      </rPr>
      <t xml:space="preserve">e </t>
    </r>
    <r>
      <rPr>
        <sz val="8"/>
        <color rgb="FF4F4F4F"/>
        <rFont val="Calibri"/>
        <scheme val="minor"/>
      </rPr>
      <t>l</t>
    </r>
    <r>
      <rPr>
        <sz val="8"/>
        <color rgb="FF3A3A3A"/>
        <rFont val="Calibri"/>
        <scheme val="minor"/>
      </rPr>
      <t>a ac</t>
    </r>
    <r>
      <rPr>
        <sz val="8"/>
        <color rgb="FF4F4F4F"/>
        <rFont val="Calibri"/>
        <scheme val="minor"/>
      </rPr>
      <t>t</t>
    </r>
    <r>
      <rPr>
        <sz val="8"/>
        <color rgb="FF161616"/>
        <rFont val="Calibri"/>
        <scheme val="minor"/>
      </rPr>
      <t>i</t>
    </r>
    <r>
      <rPr>
        <sz val="8"/>
        <color rgb="FF282828"/>
        <rFont val="Calibri"/>
        <scheme val="minor"/>
      </rPr>
      <t>v</t>
    </r>
    <r>
      <rPr>
        <sz val="8"/>
        <color rgb="FF070707"/>
        <rFont val="Calibri"/>
        <scheme val="minor"/>
      </rPr>
      <t>i</t>
    </r>
    <r>
      <rPr>
        <sz val="8"/>
        <color rgb="FF3A3A3A"/>
        <rFont val="Calibri"/>
        <scheme val="minor"/>
      </rPr>
      <t>da</t>
    </r>
    <r>
      <rPr>
        <sz val="8"/>
        <color rgb="FF282828"/>
        <rFont val="Calibri"/>
        <scheme val="minor"/>
      </rPr>
      <t>d y  d</t>
    </r>
    <r>
      <rPr>
        <sz val="8"/>
        <color rgb="FF3A3A3A"/>
        <rFont val="Calibri"/>
        <scheme val="minor"/>
      </rPr>
      <t>escr</t>
    </r>
    <r>
      <rPr>
        <sz val="8"/>
        <color rgb="FF282828"/>
        <rFont val="Calibri"/>
        <scheme val="minor"/>
      </rPr>
      <t>ip</t>
    </r>
    <r>
      <rPr>
        <sz val="8"/>
        <color rgb="FF3A3A3A"/>
        <rFont val="Calibri"/>
        <scheme val="minor"/>
      </rPr>
      <t>c</t>
    </r>
    <r>
      <rPr>
        <sz val="8"/>
        <color rgb="FF161616"/>
        <rFont val="Calibri"/>
        <scheme val="minor"/>
      </rPr>
      <t>i</t>
    </r>
    <r>
      <rPr>
        <sz val="8"/>
        <color rgb="FF282828"/>
        <rFont val="Calibri"/>
        <scheme val="minor"/>
      </rPr>
      <t>ón  d</t>
    </r>
    <r>
      <rPr>
        <sz val="8"/>
        <color rgb="FF3A3A3A"/>
        <rFont val="Calibri"/>
        <scheme val="minor"/>
      </rPr>
      <t>e</t>
    </r>
    <r>
      <rPr>
        <sz val="8"/>
        <color rgb="FF282828"/>
        <rFont val="Calibri"/>
        <scheme val="minor"/>
      </rPr>
      <t xml:space="preserve">l    </t>
    </r>
    <r>
      <rPr>
        <sz val="8"/>
        <color rgb="FF3A3A3A"/>
        <rFont val="Calibri"/>
        <scheme val="minor"/>
      </rPr>
      <t>ítem  6.</t>
    </r>
    <r>
      <rPr>
        <sz val="8"/>
        <color rgb="FF4F4F4F"/>
        <rFont val="Calibri"/>
        <scheme val="minor"/>
      </rPr>
      <t>2</t>
    </r>
    <r>
      <rPr>
        <sz val="8"/>
        <color rgb="FF282828"/>
        <rFont val="Calibri"/>
        <scheme val="minor"/>
      </rPr>
      <t xml:space="preserve">.1  </t>
    </r>
    <r>
      <rPr>
        <sz val="8"/>
        <color rgb="FF3A3A3A"/>
        <rFont val="Calibri"/>
        <scheme val="minor"/>
      </rPr>
      <t>re</t>
    </r>
    <r>
      <rPr>
        <sz val="8"/>
        <color rgb="FF5E5E5E"/>
        <rFont val="Calibri"/>
        <scheme val="minor"/>
      </rPr>
      <t>l</t>
    </r>
    <r>
      <rPr>
        <sz val="8"/>
        <color rgb="FF3A3A3A"/>
        <rFont val="Calibri"/>
        <scheme val="minor"/>
      </rPr>
      <t>ac</t>
    </r>
    <r>
      <rPr>
        <sz val="8"/>
        <color rgb="FF070707"/>
        <rFont val="Calibri"/>
        <scheme val="minor"/>
      </rPr>
      <t>i</t>
    </r>
    <r>
      <rPr>
        <sz val="8"/>
        <color rgb="FF3A3A3A"/>
        <rFont val="Calibri"/>
        <scheme val="minor"/>
      </rPr>
      <t>o</t>
    </r>
    <r>
      <rPr>
        <sz val="8"/>
        <color rgb="FF282828"/>
        <rFont val="Calibri"/>
        <scheme val="minor"/>
      </rPr>
      <t>n</t>
    </r>
    <r>
      <rPr>
        <sz val="8"/>
        <color rgb="FF3A3A3A"/>
        <rFont val="Calibri"/>
        <scheme val="minor"/>
      </rPr>
      <t>a</t>
    </r>
    <r>
      <rPr>
        <sz val="8"/>
        <color rgb="FF282828"/>
        <rFont val="Calibri"/>
        <scheme val="minor"/>
      </rPr>
      <t>d</t>
    </r>
    <r>
      <rPr>
        <sz val="8"/>
        <color rgb="FF3A3A3A"/>
        <rFont val="Calibri"/>
        <scheme val="minor"/>
      </rPr>
      <t>o  en e</t>
    </r>
    <r>
      <rPr>
        <sz val="8"/>
        <color rgb="FF4F4F4F"/>
        <rFont val="Calibri"/>
        <scheme val="minor"/>
      </rPr>
      <t xml:space="preserve">l </t>
    </r>
    <r>
      <rPr>
        <sz val="8"/>
        <color rgb="FF3A3A3A"/>
        <rFont val="Calibri"/>
        <scheme val="minor"/>
      </rPr>
      <t>c</t>
    </r>
    <r>
      <rPr>
        <sz val="8"/>
        <color rgb="FF282828"/>
        <rFont val="Calibri"/>
        <scheme val="minor"/>
      </rPr>
      <t>u</t>
    </r>
    <r>
      <rPr>
        <sz val="8"/>
        <color rgb="FF3A3A3A"/>
        <rFont val="Calibri"/>
        <scheme val="minor"/>
      </rPr>
      <t>a</t>
    </r>
    <r>
      <rPr>
        <sz val="8"/>
        <color rgb="FF282828"/>
        <rFont val="Calibri"/>
        <scheme val="minor"/>
      </rPr>
      <t>dr</t>
    </r>
    <r>
      <rPr>
        <sz val="8"/>
        <color rgb="FF3A3A3A"/>
        <rFont val="Calibri"/>
        <scheme val="minor"/>
      </rPr>
      <t>o  t</t>
    </r>
    <r>
      <rPr>
        <sz val="8"/>
        <color rgb="FF4F4F4F"/>
        <rFont val="Calibri"/>
        <scheme val="minor"/>
      </rPr>
      <t>é</t>
    </r>
    <r>
      <rPr>
        <sz val="8"/>
        <color rgb="FF3A3A3A"/>
        <rFont val="Calibri"/>
        <scheme val="minor"/>
      </rPr>
      <t>cn</t>
    </r>
    <r>
      <rPr>
        <sz val="8"/>
        <color rgb="FF070707"/>
        <rFont val="Calibri"/>
        <scheme val="minor"/>
      </rPr>
      <t>i</t>
    </r>
    <r>
      <rPr>
        <sz val="8"/>
        <color rgb="FF3A3A3A"/>
        <rFont val="Calibri"/>
        <scheme val="minor"/>
      </rPr>
      <t>co  debe</t>
    </r>
    <r>
      <rPr>
        <sz val="8"/>
        <color rgb="FF161616"/>
        <rFont val="Calibri"/>
        <scheme val="minor"/>
      </rPr>
      <t>r</t>
    </r>
    <r>
      <rPr>
        <sz val="8"/>
        <color rgb="FF3A3A3A"/>
        <rFont val="Calibri"/>
        <scheme val="minor"/>
      </rPr>
      <t xml:space="preserve">á  </t>
    </r>
    <r>
      <rPr>
        <sz val="8"/>
        <color rgb="FF161616"/>
        <rFont val="Calibri"/>
        <scheme val="minor"/>
      </rPr>
      <t>r</t>
    </r>
    <r>
      <rPr>
        <sz val="8"/>
        <color rgb="FF3A3A3A"/>
        <rFont val="Calibri"/>
        <scheme val="minor"/>
      </rPr>
      <t>e</t>
    </r>
    <r>
      <rPr>
        <sz val="8"/>
        <color rgb="FF4F4F4F"/>
        <rFont val="Calibri"/>
        <scheme val="minor"/>
      </rPr>
      <t>a</t>
    </r>
    <r>
      <rPr>
        <sz val="8"/>
        <color rgb="FF070707"/>
        <rFont val="Calibri"/>
        <scheme val="minor"/>
      </rPr>
      <t>l</t>
    </r>
    <r>
      <rPr>
        <sz val="8"/>
        <color rgb="FF3A3A3A"/>
        <rFont val="Calibri"/>
        <scheme val="minor"/>
      </rPr>
      <t>iza</t>
    </r>
    <r>
      <rPr>
        <sz val="8"/>
        <color rgb="FF282828"/>
        <rFont val="Calibri"/>
        <scheme val="minor"/>
      </rPr>
      <t xml:space="preserve">r  </t>
    </r>
    <r>
      <rPr>
        <sz val="8"/>
        <color rgb="FF070707"/>
        <rFont val="Calibri"/>
        <scheme val="minor"/>
      </rPr>
      <t>l</t>
    </r>
    <r>
      <rPr>
        <sz val="8"/>
        <color rgb="FF3A3A3A"/>
        <rFont val="Calibri"/>
        <scheme val="minor"/>
      </rPr>
      <t>o  sig</t>
    </r>
    <r>
      <rPr>
        <sz val="8"/>
        <color rgb="FF161616"/>
        <rFont val="Calibri"/>
        <scheme val="minor"/>
      </rPr>
      <t>ui</t>
    </r>
    <r>
      <rPr>
        <sz val="8"/>
        <color rgb="FF3A3A3A"/>
        <rFont val="Calibri"/>
        <scheme val="minor"/>
      </rPr>
      <t>e</t>
    </r>
    <r>
      <rPr>
        <sz val="8"/>
        <color rgb="FF161616"/>
        <rFont val="Calibri"/>
        <scheme val="minor"/>
      </rPr>
      <t>nt</t>
    </r>
    <r>
      <rPr>
        <sz val="8"/>
        <color rgb="FF3A3A3A"/>
        <rFont val="Calibri"/>
        <scheme val="minor"/>
      </rPr>
      <t>e</t>
    </r>
    <r>
      <rPr>
        <sz val="8"/>
        <color rgb="FF282828"/>
        <rFont val="Calibri"/>
        <scheme val="minor"/>
      </rPr>
      <t xml:space="preserve">:     </t>
    </r>
    <r>
      <rPr>
        <sz val="8"/>
        <color rgb="FF3A3A3A"/>
        <rFont val="Calibri"/>
        <scheme val="minor"/>
      </rPr>
      <t xml:space="preserve">A) </t>
    </r>
    <r>
      <rPr>
        <sz val="8"/>
        <color rgb="FF282828"/>
        <rFont val="Calibri"/>
        <scheme val="minor"/>
      </rPr>
      <t>P</t>
    </r>
    <r>
      <rPr>
        <sz val="8"/>
        <color rgb="FF161616"/>
        <rFont val="Calibri"/>
        <scheme val="minor"/>
      </rPr>
      <t>r</t>
    </r>
    <r>
      <rPr>
        <sz val="8"/>
        <color rgb="FF4F4F4F"/>
        <rFont val="Calibri"/>
        <scheme val="minor"/>
      </rPr>
      <t>e</t>
    </r>
    <r>
      <rPr>
        <sz val="8"/>
        <color rgb="FF3A3A3A"/>
        <rFont val="Calibri"/>
        <scheme val="minor"/>
      </rPr>
      <t>s</t>
    </r>
    <r>
      <rPr>
        <sz val="8"/>
        <color rgb="FF4F4F4F"/>
        <rFont val="Calibri"/>
        <scheme val="minor"/>
      </rPr>
      <t>e</t>
    </r>
    <r>
      <rPr>
        <sz val="8"/>
        <color rgb="FF282828"/>
        <rFont val="Calibri"/>
        <scheme val="minor"/>
      </rPr>
      <t>n</t>
    </r>
    <r>
      <rPr>
        <sz val="8"/>
        <color rgb="FF161616"/>
        <rFont val="Calibri"/>
        <scheme val="minor"/>
      </rPr>
      <t>t</t>
    </r>
    <r>
      <rPr>
        <sz val="8"/>
        <color rgb="FF3A3A3A"/>
        <rFont val="Calibri"/>
        <scheme val="minor"/>
      </rPr>
      <t xml:space="preserve">ar   </t>
    </r>
    <r>
      <rPr>
        <sz val="8"/>
        <color rgb="FF282828"/>
        <rFont val="Calibri"/>
        <scheme val="minor"/>
      </rPr>
      <t>a</t>
    </r>
    <r>
      <rPr>
        <sz val="8"/>
        <color rgb="FF3A3A3A"/>
        <rFont val="Calibri"/>
        <scheme val="minor"/>
      </rPr>
      <t>ntes  de</t>
    </r>
    <r>
      <rPr>
        <sz val="8"/>
        <color rgb="FF4F4F4F"/>
        <rFont val="Calibri"/>
        <scheme val="minor"/>
      </rPr>
      <t xml:space="preserve">l </t>
    </r>
    <r>
      <rPr>
        <sz val="8"/>
        <color rgb="FF3A3A3A"/>
        <rFont val="Calibri"/>
        <scheme val="minor"/>
      </rPr>
      <t>des</t>
    </r>
    <r>
      <rPr>
        <sz val="8"/>
        <color rgb="FF282828"/>
        <rFont val="Calibri"/>
        <scheme val="minor"/>
      </rPr>
      <t>a</t>
    </r>
    <r>
      <rPr>
        <sz val="8"/>
        <color rgb="FF3A3A3A"/>
        <rFont val="Calibri"/>
        <scheme val="minor"/>
      </rPr>
      <t>rrol</t>
    </r>
    <r>
      <rPr>
        <sz val="8"/>
        <color rgb="FF161616"/>
        <rFont val="Calibri"/>
        <scheme val="minor"/>
      </rPr>
      <t>l</t>
    </r>
    <r>
      <rPr>
        <sz val="8"/>
        <color rgb="FF3A3A3A"/>
        <rFont val="Calibri"/>
        <scheme val="minor"/>
      </rPr>
      <t xml:space="preserve">o </t>
    </r>
    <r>
      <rPr>
        <sz val="8"/>
        <color rgb="FF161616"/>
        <rFont val="Calibri"/>
        <scheme val="minor"/>
      </rPr>
      <t>d</t>
    </r>
    <r>
      <rPr>
        <sz val="8"/>
        <color rgb="FF3A3A3A"/>
        <rFont val="Calibri"/>
        <scheme val="minor"/>
      </rPr>
      <t xml:space="preserve">e </t>
    </r>
    <r>
      <rPr>
        <sz val="8"/>
        <color rgb="FF070707"/>
        <rFont val="Calibri"/>
        <scheme val="minor"/>
      </rPr>
      <t>l</t>
    </r>
    <r>
      <rPr>
        <sz val="8"/>
        <color rgb="FF3A3A3A"/>
        <rFont val="Calibri"/>
        <scheme val="minor"/>
      </rPr>
      <t>as  a</t>
    </r>
    <r>
      <rPr>
        <sz val="8"/>
        <color rgb="FF4F4F4F"/>
        <rFont val="Calibri"/>
        <scheme val="minor"/>
      </rPr>
      <t>c</t>
    </r>
    <r>
      <rPr>
        <sz val="8"/>
        <color rgb="FF3A3A3A"/>
        <rFont val="Calibri"/>
        <scheme val="minor"/>
      </rPr>
      <t>tiv</t>
    </r>
    <r>
      <rPr>
        <sz val="8"/>
        <color rgb="FF282828"/>
        <rFont val="Calibri"/>
        <scheme val="minor"/>
      </rPr>
      <t>i</t>
    </r>
    <r>
      <rPr>
        <sz val="8"/>
        <color rgb="FF3A3A3A"/>
        <rFont val="Calibri"/>
        <scheme val="minor"/>
      </rPr>
      <t xml:space="preserve">dades  </t>
    </r>
    <r>
      <rPr>
        <sz val="8"/>
        <color rgb="FF282828"/>
        <rFont val="Calibri"/>
        <scheme val="minor"/>
      </rPr>
      <t xml:space="preserve">un </t>
    </r>
    <r>
      <rPr>
        <sz val="8"/>
        <color rgb="FF070707"/>
        <rFont val="Calibri"/>
        <scheme val="minor"/>
      </rPr>
      <t>i</t>
    </r>
    <r>
      <rPr>
        <sz val="8"/>
        <color rgb="FF3A3A3A"/>
        <rFont val="Calibri"/>
        <scheme val="minor"/>
      </rPr>
      <t>n</t>
    </r>
    <r>
      <rPr>
        <sz val="8"/>
        <color rgb="FF161616"/>
        <rFont val="Calibri"/>
        <scheme val="minor"/>
      </rPr>
      <t>f</t>
    </r>
    <r>
      <rPr>
        <sz val="8"/>
        <color rgb="FF3A3A3A"/>
        <rFont val="Calibri"/>
        <scheme val="minor"/>
      </rPr>
      <t>or</t>
    </r>
    <r>
      <rPr>
        <sz val="8"/>
        <color rgb="FF4F4F4F"/>
        <rFont val="Calibri"/>
        <scheme val="minor"/>
      </rPr>
      <t xml:space="preserve">me  </t>
    </r>
    <r>
      <rPr>
        <sz val="8"/>
        <color rgb="FF3A3A3A"/>
        <rFont val="Calibri"/>
        <scheme val="minor"/>
      </rPr>
      <t>de pla</t>
    </r>
    <r>
      <rPr>
        <sz val="8"/>
        <color rgb="FF161616"/>
        <rFont val="Calibri"/>
        <scheme val="minor"/>
      </rPr>
      <t>n</t>
    </r>
    <r>
      <rPr>
        <sz val="8"/>
        <color rgb="FF3A3A3A"/>
        <rFont val="Calibri"/>
        <scheme val="minor"/>
      </rPr>
      <t>eac</t>
    </r>
    <r>
      <rPr>
        <sz val="8"/>
        <color rgb="FF070707"/>
        <rFont val="Calibri"/>
        <scheme val="minor"/>
      </rPr>
      <t>i</t>
    </r>
    <r>
      <rPr>
        <sz val="8"/>
        <color rgb="FF3A3A3A"/>
        <rFont val="Calibri"/>
        <scheme val="minor"/>
      </rPr>
      <t xml:space="preserve">ón  </t>
    </r>
    <r>
      <rPr>
        <sz val="8"/>
        <color rgb="FF4F4F4F"/>
        <rFont val="Calibri"/>
        <scheme val="minor"/>
      </rPr>
      <t>e</t>
    </r>
    <r>
      <rPr>
        <sz val="8"/>
        <color rgb="FF282828"/>
        <rFont val="Calibri"/>
        <scheme val="minor"/>
      </rPr>
      <t xml:space="preserve">n </t>
    </r>
    <r>
      <rPr>
        <sz val="8"/>
        <color rgb="FF4F4F4F"/>
        <rFont val="Calibri"/>
        <scheme val="minor"/>
      </rPr>
      <t>e</t>
    </r>
    <r>
      <rPr>
        <sz val="8"/>
        <color rgb="FF3A3A3A"/>
        <rFont val="Calibri"/>
        <scheme val="minor"/>
      </rPr>
      <t>l cua</t>
    </r>
    <r>
      <rPr>
        <sz val="8"/>
        <color rgb="FF070707"/>
        <rFont val="Calibri"/>
        <scheme val="minor"/>
      </rPr>
      <t xml:space="preserve">l </t>
    </r>
    <r>
      <rPr>
        <sz val="8"/>
        <color rgb="FF3A3A3A"/>
        <rFont val="Calibri"/>
        <scheme val="minor"/>
      </rPr>
      <t xml:space="preserve">se </t>
    </r>
    <r>
      <rPr>
        <sz val="8"/>
        <color rgb="FF282828"/>
        <rFont val="Calibri"/>
        <scheme val="minor"/>
      </rPr>
      <t>d</t>
    </r>
    <r>
      <rPr>
        <sz val="8"/>
        <color rgb="FF3A3A3A"/>
        <rFont val="Calibri"/>
        <scheme val="minor"/>
      </rPr>
      <t>esc</t>
    </r>
    <r>
      <rPr>
        <sz val="8"/>
        <color rgb="FF161616"/>
        <rFont val="Calibri"/>
        <scheme val="minor"/>
      </rPr>
      <t>r</t>
    </r>
    <r>
      <rPr>
        <sz val="8"/>
        <color rgb="FF282828"/>
        <rFont val="Calibri"/>
        <scheme val="minor"/>
      </rPr>
      <t>i</t>
    </r>
    <r>
      <rPr>
        <sz val="8"/>
        <color rgb="FF3A3A3A"/>
        <rFont val="Calibri"/>
        <scheme val="minor"/>
      </rPr>
      <t>ba de</t>
    </r>
    <r>
      <rPr>
        <sz val="8"/>
        <color rgb="FF161616"/>
        <rFont val="Calibri"/>
        <scheme val="minor"/>
      </rPr>
      <t>t</t>
    </r>
    <r>
      <rPr>
        <sz val="8"/>
        <color rgb="FF3A3A3A"/>
        <rFont val="Calibri"/>
        <scheme val="minor"/>
      </rPr>
      <t>a</t>
    </r>
    <r>
      <rPr>
        <sz val="8"/>
        <color rgb="FF070707"/>
        <rFont val="Calibri"/>
        <scheme val="minor"/>
      </rPr>
      <t>ll</t>
    </r>
    <r>
      <rPr>
        <sz val="8"/>
        <color rgb="FF282828"/>
        <rFont val="Calibri"/>
        <scheme val="minor"/>
      </rPr>
      <t>ada</t>
    </r>
    <r>
      <rPr>
        <sz val="8"/>
        <color rgb="FF3A3A3A"/>
        <rFont val="Calibri"/>
        <scheme val="minor"/>
      </rPr>
      <t>me</t>
    </r>
    <r>
      <rPr>
        <sz val="8"/>
        <color rgb="FF282828"/>
        <rFont val="Calibri"/>
        <scheme val="minor"/>
      </rPr>
      <t>n</t>
    </r>
    <r>
      <rPr>
        <sz val="8"/>
        <color rgb="FF161616"/>
        <rFont val="Calibri"/>
        <scheme val="minor"/>
      </rPr>
      <t>t</t>
    </r>
    <r>
      <rPr>
        <sz val="8"/>
        <color rgb="FF4F4F4F"/>
        <rFont val="Calibri"/>
        <scheme val="minor"/>
      </rPr>
      <t xml:space="preserve">e  </t>
    </r>
    <r>
      <rPr>
        <sz val="8"/>
        <color rgb="FF3A3A3A"/>
        <rFont val="Calibri"/>
        <scheme val="minor"/>
      </rPr>
      <t>todo  lo  c</t>
    </r>
    <r>
      <rPr>
        <sz val="8"/>
        <color rgb="FF4F4F4F"/>
        <rFont val="Calibri"/>
        <scheme val="minor"/>
      </rPr>
      <t>o</t>
    </r>
    <r>
      <rPr>
        <sz val="8"/>
        <color rgb="FF3A3A3A"/>
        <rFont val="Calibri"/>
        <scheme val="minor"/>
      </rPr>
      <t>nce</t>
    </r>
    <r>
      <rPr>
        <sz val="8"/>
        <color rgb="FF282828"/>
        <rFont val="Calibri"/>
        <scheme val="minor"/>
      </rPr>
      <t>r</t>
    </r>
    <r>
      <rPr>
        <sz val="8"/>
        <color rgb="FF3A3A3A"/>
        <rFont val="Calibri"/>
        <scheme val="minor"/>
      </rPr>
      <t>n</t>
    </r>
    <r>
      <rPr>
        <sz val="8"/>
        <color rgb="FF4F4F4F"/>
        <rFont val="Calibri"/>
        <scheme val="minor"/>
      </rPr>
      <t>i</t>
    </r>
    <r>
      <rPr>
        <sz val="8"/>
        <color rgb="FF3A3A3A"/>
        <rFont val="Calibri"/>
        <scheme val="minor"/>
      </rPr>
      <t>e</t>
    </r>
    <r>
      <rPr>
        <sz val="8"/>
        <color rgb="FF282828"/>
        <rFont val="Calibri"/>
        <scheme val="minor"/>
      </rPr>
      <t>n</t>
    </r>
    <r>
      <rPr>
        <sz val="8"/>
        <color rgb="FF161616"/>
        <rFont val="Calibri"/>
        <scheme val="minor"/>
      </rPr>
      <t>t</t>
    </r>
    <r>
      <rPr>
        <sz val="8"/>
        <color rgb="FF3A3A3A"/>
        <rFont val="Calibri"/>
        <scheme val="minor"/>
      </rPr>
      <t xml:space="preserve">e  a </t>
    </r>
    <r>
      <rPr>
        <sz val="8"/>
        <color rgb="FF5E5E5E"/>
        <rFont val="Calibri"/>
        <scheme val="minor"/>
      </rPr>
      <t>l</t>
    </r>
    <r>
      <rPr>
        <sz val="8"/>
        <color rgb="FF3A3A3A"/>
        <rFont val="Calibri"/>
        <scheme val="minor"/>
      </rPr>
      <t>a  p</t>
    </r>
    <r>
      <rPr>
        <sz val="8"/>
        <color rgb="FF282828"/>
        <rFont val="Calibri"/>
        <scheme val="minor"/>
      </rPr>
      <t>r</t>
    </r>
    <r>
      <rPr>
        <sz val="8"/>
        <color rgb="FF3A3A3A"/>
        <rFont val="Calibri"/>
        <scheme val="minor"/>
      </rPr>
      <t>o</t>
    </r>
    <r>
      <rPr>
        <sz val="8"/>
        <color rgb="FF282828"/>
        <rFont val="Calibri"/>
        <scheme val="minor"/>
      </rPr>
      <t>g</t>
    </r>
    <r>
      <rPr>
        <sz val="8"/>
        <color rgb="FF070707"/>
        <rFont val="Calibri"/>
        <scheme val="minor"/>
      </rPr>
      <t>r</t>
    </r>
    <r>
      <rPr>
        <sz val="8"/>
        <color rgb="FF3A3A3A"/>
        <rFont val="Calibri"/>
        <scheme val="minor"/>
      </rPr>
      <t>a</t>
    </r>
    <r>
      <rPr>
        <sz val="8"/>
        <color rgb="FF161616"/>
        <rFont val="Calibri"/>
        <scheme val="minor"/>
      </rPr>
      <t>m</t>
    </r>
    <r>
      <rPr>
        <sz val="8"/>
        <color rgb="FF3A3A3A"/>
        <rFont val="Calibri"/>
        <scheme val="minor"/>
      </rPr>
      <t>ac</t>
    </r>
    <r>
      <rPr>
        <sz val="8"/>
        <color rgb="FF161616"/>
        <rFont val="Calibri"/>
        <scheme val="minor"/>
      </rPr>
      <t>i</t>
    </r>
    <r>
      <rPr>
        <sz val="8"/>
        <color rgb="FF3A3A3A"/>
        <rFont val="Calibri"/>
        <scheme val="minor"/>
      </rPr>
      <t>ón</t>
    </r>
    <r>
      <rPr>
        <sz val="8"/>
        <color rgb="FF070707"/>
        <rFont val="Calibri"/>
        <scheme val="minor"/>
      </rPr>
      <t xml:space="preserve">,  </t>
    </r>
    <r>
      <rPr>
        <sz val="8"/>
        <color rgb="FF3A3A3A"/>
        <rFont val="Calibri"/>
        <scheme val="minor"/>
      </rPr>
      <t>met</t>
    </r>
    <r>
      <rPr>
        <sz val="8"/>
        <color rgb="FF4F4F4F"/>
        <rFont val="Calibri"/>
        <scheme val="minor"/>
      </rPr>
      <t>o</t>
    </r>
    <r>
      <rPr>
        <sz val="8"/>
        <color rgb="FF282828"/>
        <rFont val="Calibri"/>
        <scheme val="minor"/>
      </rPr>
      <t>d</t>
    </r>
    <r>
      <rPr>
        <sz val="8"/>
        <color rgb="FF3A3A3A"/>
        <rFont val="Calibri"/>
        <scheme val="minor"/>
      </rPr>
      <t>o</t>
    </r>
    <r>
      <rPr>
        <sz val="8"/>
        <color rgb="FF161616"/>
        <rFont val="Calibri"/>
        <scheme val="minor"/>
      </rPr>
      <t>l</t>
    </r>
    <r>
      <rPr>
        <sz val="8"/>
        <color rgb="FF3A3A3A"/>
        <rFont val="Calibri"/>
        <scheme val="minor"/>
      </rPr>
      <t>og</t>
    </r>
    <r>
      <rPr>
        <sz val="8"/>
        <color rgb="FF161616"/>
        <rFont val="Calibri"/>
        <scheme val="minor"/>
      </rPr>
      <t>í</t>
    </r>
    <r>
      <rPr>
        <sz val="8"/>
        <color rgb="FF3A3A3A"/>
        <rFont val="Calibri"/>
        <scheme val="minor"/>
      </rPr>
      <t xml:space="preserve">a  y </t>
    </r>
    <r>
      <rPr>
        <sz val="8"/>
        <color rgb="FF4F4F4F"/>
        <rFont val="Calibri"/>
        <scheme val="minor"/>
      </rPr>
      <t>l</t>
    </r>
    <r>
      <rPr>
        <sz val="8"/>
        <color rgb="FF3A3A3A"/>
        <rFont val="Calibri"/>
        <scheme val="minor"/>
      </rPr>
      <t>og</t>
    </r>
    <r>
      <rPr>
        <sz val="8"/>
        <color rgb="FF161616"/>
        <rFont val="Calibri"/>
        <scheme val="minor"/>
      </rPr>
      <t>í</t>
    </r>
    <r>
      <rPr>
        <sz val="8"/>
        <color rgb="FF3A3A3A"/>
        <rFont val="Calibri"/>
        <scheme val="minor"/>
      </rPr>
      <t>s</t>
    </r>
    <r>
      <rPr>
        <sz val="8"/>
        <color rgb="FF161616"/>
        <rFont val="Calibri"/>
        <scheme val="minor"/>
      </rPr>
      <t>ti</t>
    </r>
    <r>
      <rPr>
        <sz val="8"/>
        <color rgb="FF3A3A3A"/>
        <rFont val="Calibri"/>
        <scheme val="minor"/>
      </rPr>
      <t>ca.    B</t>
    </r>
    <r>
      <rPr>
        <sz val="8"/>
        <color rgb="FF282828"/>
        <rFont val="Calibri"/>
        <scheme val="minor"/>
      </rPr>
      <t xml:space="preserve">) </t>
    </r>
    <r>
      <rPr>
        <sz val="8"/>
        <color rgb="FF3A3A3A"/>
        <rFont val="Calibri"/>
        <scheme val="minor"/>
      </rPr>
      <t>P</t>
    </r>
    <r>
      <rPr>
        <sz val="8"/>
        <color rgb="FF282828"/>
        <rFont val="Calibri"/>
        <scheme val="minor"/>
      </rPr>
      <t>r</t>
    </r>
    <r>
      <rPr>
        <sz val="8"/>
        <color rgb="FF3A3A3A"/>
        <rFont val="Calibri"/>
        <scheme val="minor"/>
      </rPr>
      <t>ese</t>
    </r>
    <r>
      <rPr>
        <sz val="8"/>
        <color rgb="FF282828"/>
        <rFont val="Calibri"/>
        <scheme val="minor"/>
      </rPr>
      <t>nt</t>
    </r>
    <r>
      <rPr>
        <sz val="8"/>
        <color rgb="FF3A3A3A"/>
        <rFont val="Calibri"/>
        <scheme val="minor"/>
      </rPr>
      <t>a</t>
    </r>
    <r>
      <rPr>
        <sz val="8"/>
        <color rgb="FF282828"/>
        <rFont val="Calibri"/>
        <scheme val="minor"/>
      </rPr>
      <t>r  a</t>
    </r>
    <r>
      <rPr>
        <sz val="8"/>
        <color rgb="FF070707"/>
        <rFont val="Calibri"/>
        <scheme val="minor"/>
      </rPr>
      <t xml:space="preserve">l </t>
    </r>
    <r>
      <rPr>
        <sz val="8"/>
        <color rgb="FF282828"/>
        <rFont val="Calibri"/>
        <scheme val="minor"/>
      </rPr>
      <t>fi</t>
    </r>
    <r>
      <rPr>
        <sz val="8"/>
        <color rgb="FF161616"/>
        <rFont val="Calibri"/>
        <scheme val="minor"/>
      </rPr>
      <t>n</t>
    </r>
    <r>
      <rPr>
        <sz val="8"/>
        <color rgb="FF282828"/>
        <rFont val="Calibri"/>
        <scheme val="minor"/>
      </rPr>
      <t>a</t>
    </r>
    <r>
      <rPr>
        <sz val="8"/>
        <color rgb="FF3A3A3A"/>
        <rFont val="Calibri"/>
        <scheme val="minor"/>
      </rPr>
      <t>l</t>
    </r>
    <r>
      <rPr>
        <sz val="8"/>
        <color rgb="FF282828"/>
        <rFont val="Calibri"/>
        <scheme val="minor"/>
      </rPr>
      <t>iz</t>
    </r>
    <r>
      <rPr>
        <sz val="8"/>
        <color rgb="FF3A3A3A"/>
        <rFont val="Calibri"/>
        <scheme val="minor"/>
      </rPr>
      <t>a</t>
    </r>
    <r>
      <rPr>
        <sz val="8"/>
        <color rgb="FF161616"/>
        <rFont val="Calibri"/>
        <scheme val="minor"/>
      </rPr>
      <t xml:space="preserve">r </t>
    </r>
    <r>
      <rPr>
        <sz val="8"/>
        <color rgb="FF3A3A3A"/>
        <rFont val="Calibri"/>
        <scheme val="minor"/>
      </rPr>
      <t>las ac</t>
    </r>
    <r>
      <rPr>
        <sz val="8"/>
        <color rgb="FF070707"/>
        <rFont val="Calibri"/>
        <scheme val="minor"/>
      </rPr>
      <t>t</t>
    </r>
    <r>
      <rPr>
        <sz val="8"/>
        <color rgb="FF161616"/>
        <rFont val="Calibri"/>
        <scheme val="minor"/>
      </rPr>
      <t>i</t>
    </r>
    <r>
      <rPr>
        <sz val="8"/>
        <color rgb="FF3A3A3A"/>
        <rFont val="Calibri"/>
        <scheme val="minor"/>
      </rPr>
      <t>v</t>
    </r>
    <r>
      <rPr>
        <sz val="8"/>
        <color rgb="FF282828"/>
        <rFont val="Calibri"/>
        <scheme val="minor"/>
      </rPr>
      <t>i</t>
    </r>
    <r>
      <rPr>
        <sz val="8"/>
        <color rgb="FF3A3A3A"/>
        <rFont val="Calibri"/>
        <scheme val="minor"/>
      </rPr>
      <t xml:space="preserve">dades </t>
    </r>
    <r>
      <rPr>
        <sz val="8"/>
        <color rgb="FF282828"/>
        <rFont val="Calibri"/>
        <scheme val="minor"/>
      </rPr>
      <t>in</t>
    </r>
    <r>
      <rPr>
        <sz val="8"/>
        <color rgb="FF3A3A3A"/>
        <rFont val="Calibri"/>
        <scheme val="minor"/>
      </rPr>
      <t>f</t>
    </r>
    <r>
      <rPr>
        <sz val="8"/>
        <color rgb="FF282828"/>
        <rFont val="Calibri"/>
        <scheme val="minor"/>
      </rPr>
      <t>o</t>
    </r>
    <r>
      <rPr>
        <sz val="8"/>
        <color rgb="FF4F4F4F"/>
        <rFont val="Calibri"/>
        <scheme val="minor"/>
      </rPr>
      <t>r</t>
    </r>
    <r>
      <rPr>
        <sz val="8"/>
        <color rgb="FF282828"/>
        <rFont val="Calibri"/>
        <scheme val="minor"/>
      </rPr>
      <t>m</t>
    </r>
    <r>
      <rPr>
        <sz val="8"/>
        <color rgb="FF3A3A3A"/>
        <rFont val="Calibri"/>
        <scheme val="minor"/>
      </rPr>
      <t>e de</t>
    </r>
    <r>
      <rPr>
        <sz val="8"/>
        <color rgb="FF161616"/>
        <rFont val="Calibri"/>
        <scheme val="minor"/>
      </rPr>
      <t>t</t>
    </r>
    <r>
      <rPr>
        <sz val="8"/>
        <color rgb="FF4F4F4F"/>
        <rFont val="Calibri"/>
        <scheme val="minor"/>
      </rPr>
      <t>a</t>
    </r>
    <r>
      <rPr>
        <sz val="8"/>
        <color rgb="FF070707"/>
        <rFont val="Calibri"/>
        <scheme val="minor"/>
      </rPr>
      <t>ll</t>
    </r>
    <r>
      <rPr>
        <sz val="8"/>
        <color rgb="FF3A3A3A"/>
        <rFont val="Calibri"/>
        <scheme val="minor"/>
      </rPr>
      <t>a</t>
    </r>
    <r>
      <rPr>
        <sz val="8"/>
        <color rgb="FF282828"/>
        <rFont val="Calibri"/>
        <scheme val="minor"/>
      </rPr>
      <t>d</t>
    </r>
    <r>
      <rPr>
        <sz val="8"/>
        <color rgb="FF3A3A3A"/>
        <rFont val="Calibri"/>
        <scheme val="minor"/>
      </rPr>
      <t xml:space="preserve">o </t>
    </r>
    <r>
      <rPr>
        <sz val="8"/>
        <color rgb="FF282828"/>
        <rFont val="Calibri"/>
        <scheme val="minor"/>
      </rPr>
      <t>d</t>
    </r>
    <r>
      <rPr>
        <sz val="8"/>
        <color rgb="FF3A3A3A"/>
        <rFont val="Calibri"/>
        <scheme val="minor"/>
      </rPr>
      <t>e l</t>
    </r>
    <r>
      <rPr>
        <sz val="8"/>
        <color rgb="FF282828"/>
        <rFont val="Calibri"/>
        <scheme val="minor"/>
      </rPr>
      <t xml:space="preserve">a </t>
    </r>
    <r>
      <rPr>
        <sz val="8"/>
        <color rgb="FF3A3A3A"/>
        <rFont val="Calibri"/>
        <scheme val="minor"/>
      </rPr>
      <t>e</t>
    </r>
    <r>
      <rPr>
        <sz val="8"/>
        <color rgb="FF4F4F4F"/>
        <rFont val="Calibri"/>
        <scheme val="minor"/>
      </rPr>
      <t>j</t>
    </r>
    <r>
      <rPr>
        <sz val="8"/>
        <color rgb="FF3A3A3A"/>
        <rFont val="Calibri"/>
        <scheme val="minor"/>
      </rPr>
      <t>e</t>
    </r>
    <r>
      <rPr>
        <sz val="8"/>
        <color rgb="FF4F4F4F"/>
        <rFont val="Calibri"/>
        <scheme val="minor"/>
      </rPr>
      <t>c</t>
    </r>
    <r>
      <rPr>
        <sz val="8"/>
        <color rgb="FF282828"/>
        <rFont val="Calibri"/>
        <scheme val="minor"/>
      </rPr>
      <t>u</t>
    </r>
    <r>
      <rPr>
        <sz val="8"/>
        <color rgb="FF3A3A3A"/>
        <rFont val="Calibri"/>
        <scheme val="minor"/>
      </rPr>
      <t>c</t>
    </r>
    <r>
      <rPr>
        <sz val="8"/>
        <color rgb="FF070707"/>
        <rFont val="Calibri"/>
        <scheme val="minor"/>
      </rPr>
      <t>i</t>
    </r>
    <r>
      <rPr>
        <sz val="8"/>
        <color rgb="FF3A3A3A"/>
        <rFont val="Calibri"/>
        <scheme val="minor"/>
      </rPr>
      <t>ó</t>
    </r>
    <r>
      <rPr>
        <sz val="8"/>
        <color rgb="FF282828"/>
        <rFont val="Calibri"/>
        <scheme val="minor"/>
      </rPr>
      <t xml:space="preserve">n, </t>
    </r>
    <r>
      <rPr>
        <sz val="8"/>
        <color rgb="FF3A3A3A"/>
        <rFont val="Calibri"/>
        <scheme val="minor"/>
      </rPr>
      <t>r</t>
    </r>
    <r>
      <rPr>
        <sz val="8"/>
        <color rgb="FF282828"/>
        <rFont val="Calibri"/>
        <scheme val="minor"/>
      </rPr>
      <t>e</t>
    </r>
    <r>
      <rPr>
        <sz val="8"/>
        <color rgb="FF3A3A3A"/>
        <rFont val="Calibri"/>
        <scheme val="minor"/>
      </rPr>
      <t>g</t>
    </r>
    <r>
      <rPr>
        <sz val="8"/>
        <color rgb="FF161616"/>
        <rFont val="Calibri"/>
        <scheme val="minor"/>
      </rPr>
      <t>i</t>
    </r>
    <r>
      <rPr>
        <sz val="8"/>
        <color rgb="FF4F4F4F"/>
        <rFont val="Calibri"/>
        <scheme val="minor"/>
      </rPr>
      <t>s</t>
    </r>
    <r>
      <rPr>
        <sz val="8"/>
        <color rgb="FF282828"/>
        <rFont val="Calibri"/>
        <scheme val="minor"/>
      </rPr>
      <t>t</t>
    </r>
    <r>
      <rPr>
        <sz val="8"/>
        <color rgb="FF3A3A3A"/>
        <rFont val="Calibri"/>
        <scheme val="minor"/>
      </rPr>
      <t>r</t>
    </r>
    <r>
      <rPr>
        <sz val="8"/>
        <color rgb="FF282828"/>
        <rFont val="Calibri"/>
        <scheme val="minor"/>
      </rPr>
      <t xml:space="preserve">o </t>
    </r>
    <r>
      <rPr>
        <sz val="8"/>
        <color rgb="FF4F4F4F"/>
        <rFont val="Calibri"/>
        <scheme val="minor"/>
      </rPr>
      <t>A</t>
    </r>
    <r>
      <rPr>
        <sz val="8"/>
        <color rgb="FF282828"/>
        <rFont val="Calibri"/>
        <scheme val="minor"/>
      </rPr>
      <t>ud</t>
    </r>
    <r>
      <rPr>
        <sz val="8"/>
        <color rgb="FF3A3A3A"/>
        <rFont val="Calibri"/>
        <scheme val="minor"/>
      </rPr>
      <t>io</t>
    </r>
    <r>
      <rPr>
        <sz val="8"/>
        <color rgb="FF282828"/>
        <rFont val="Calibri"/>
        <scheme val="minor"/>
      </rPr>
      <t>vi</t>
    </r>
    <r>
      <rPr>
        <sz val="8"/>
        <color rgb="FF3A3A3A"/>
        <rFont val="Calibri"/>
        <scheme val="minor"/>
      </rPr>
      <t>s</t>
    </r>
    <r>
      <rPr>
        <sz val="8"/>
        <color rgb="FF282828"/>
        <rFont val="Calibri"/>
        <scheme val="minor"/>
      </rPr>
      <t>u</t>
    </r>
    <r>
      <rPr>
        <sz val="8"/>
        <color rgb="FF3A3A3A"/>
        <rFont val="Calibri"/>
        <scheme val="minor"/>
      </rPr>
      <t xml:space="preserve">al </t>
    </r>
    <r>
      <rPr>
        <sz val="8"/>
        <color rgb="FF282828"/>
        <rFont val="Calibri"/>
        <scheme val="minor"/>
      </rPr>
      <t>d</t>
    </r>
    <r>
      <rPr>
        <sz val="8"/>
        <color rgb="FF3A3A3A"/>
        <rFont val="Calibri"/>
        <scheme val="minor"/>
      </rPr>
      <t>escr</t>
    </r>
    <r>
      <rPr>
        <sz val="8"/>
        <color rgb="FF070707"/>
        <rFont val="Calibri"/>
        <scheme val="minor"/>
      </rPr>
      <t>i</t>
    </r>
    <r>
      <rPr>
        <sz val="8"/>
        <color rgb="FF3A3A3A"/>
        <rFont val="Calibri"/>
        <scheme val="minor"/>
      </rPr>
      <t>b</t>
    </r>
    <r>
      <rPr>
        <sz val="8"/>
        <color rgb="FF282828"/>
        <rFont val="Calibri"/>
        <scheme val="minor"/>
      </rPr>
      <t>i</t>
    </r>
    <r>
      <rPr>
        <sz val="8"/>
        <color rgb="FF4F4F4F"/>
        <rFont val="Calibri"/>
        <scheme val="minor"/>
      </rPr>
      <t>e</t>
    </r>
    <r>
      <rPr>
        <sz val="8"/>
        <color rgb="FF3A3A3A"/>
        <rFont val="Calibri"/>
        <scheme val="minor"/>
      </rPr>
      <t>n</t>
    </r>
    <r>
      <rPr>
        <sz val="8"/>
        <color rgb="FF282828"/>
        <rFont val="Calibri"/>
        <scheme val="minor"/>
      </rPr>
      <t>d</t>
    </r>
    <r>
      <rPr>
        <sz val="8"/>
        <color rgb="FF3A3A3A"/>
        <rFont val="Calibri"/>
        <scheme val="minor"/>
      </rPr>
      <t>o co</t>
    </r>
    <r>
      <rPr>
        <sz val="8"/>
        <color rgb="FF282828"/>
        <rFont val="Calibri"/>
        <scheme val="minor"/>
      </rPr>
      <t>mu</t>
    </r>
    <r>
      <rPr>
        <sz val="8"/>
        <color rgb="FF161616"/>
        <rFont val="Calibri"/>
        <scheme val="minor"/>
      </rPr>
      <t>n</t>
    </r>
    <r>
      <rPr>
        <sz val="8"/>
        <color rgb="FF3A3A3A"/>
        <rFont val="Calibri"/>
        <scheme val="minor"/>
      </rPr>
      <t>a</t>
    </r>
    <r>
      <rPr>
        <sz val="8"/>
        <color rgb="FF282828"/>
        <rFont val="Calibri"/>
        <scheme val="minor"/>
      </rPr>
      <t xml:space="preserve">s </t>
    </r>
    <r>
      <rPr>
        <sz val="8"/>
        <color rgb="FF161616"/>
        <rFont val="Calibri"/>
        <scheme val="minor"/>
      </rPr>
      <t>i</t>
    </r>
    <r>
      <rPr>
        <sz val="8"/>
        <color rgb="FF282828"/>
        <rFont val="Calibri"/>
        <scheme val="minor"/>
      </rPr>
      <t>n</t>
    </r>
    <r>
      <rPr>
        <sz val="8"/>
        <color rgb="FF161616"/>
        <rFont val="Calibri"/>
        <scheme val="minor"/>
      </rPr>
      <t>t</t>
    </r>
    <r>
      <rPr>
        <sz val="8"/>
        <color rgb="FF3A3A3A"/>
        <rFont val="Calibri"/>
        <scheme val="minor"/>
      </rPr>
      <t>e</t>
    </r>
    <r>
      <rPr>
        <sz val="8"/>
        <color rgb="FF282828"/>
        <rFont val="Calibri"/>
        <scheme val="minor"/>
      </rPr>
      <t>rv</t>
    </r>
    <r>
      <rPr>
        <sz val="8"/>
        <color rgb="FF3A3A3A"/>
        <rFont val="Calibri"/>
        <scheme val="minor"/>
      </rPr>
      <t>e</t>
    </r>
    <r>
      <rPr>
        <sz val="8"/>
        <color rgb="FF282828"/>
        <rFont val="Calibri"/>
        <scheme val="minor"/>
      </rPr>
      <t>nid</t>
    </r>
    <r>
      <rPr>
        <sz val="8"/>
        <color rgb="FF3A3A3A"/>
        <rFont val="Calibri"/>
        <scheme val="minor"/>
      </rPr>
      <t xml:space="preserve">as,  </t>
    </r>
    <r>
      <rPr>
        <sz val="8"/>
        <color rgb="FF282828"/>
        <rFont val="Calibri"/>
        <scheme val="minor"/>
      </rPr>
      <t>d</t>
    </r>
    <r>
      <rPr>
        <sz val="8"/>
        <color rgb="FF3A3A3A"/>
        <rFont val="Calibri"/>
        <scheme val="minor"/>
      </rPr>
      <t>e</t>
    </r>
    <r>
      <rPr>
        <sz val="8"/>
        <color rgb="FF282828"/>
        <rFont val="Calibri"/>
        <scheme val="minor"/>
      </rPr>
      <t>b</t>
    </r>
    <r>
      <rPr>
        <sz val="8"/>
        <color rgb="FF3A3A3A"/>
        <rFont val="Calibri"/>
        <scheme val="minor"/>
      </rPr>
      <t>e  es</t>
    </r>
    <r>
      <rPr>
        <sz val="8"/>
        <color rgb="FF282828"/>
        <rFont val="Calibri"/>
        <scheme val="minor"/>
      </rPr>
      <t>p</t>
    </r>
    <r>
      <rPr>
        <sz val="8"/>
        <color rgb="FF3A3A3A"/>
        <rFont val="Calibri"/>
        <scheme val="minor"/>
      </rPr>
      <t>ec</t>
    </r>
    <r>
      <rPr>
        <sz val="8"/>
        <color rgb="FF282828"/>
        <rFont val="Calibri"/>
        <scheme val="minor"/>
      </rPr>
      <t>l</t>
    </r>
    <r>
      <rPr>
        <sz val="8"/>
        <color rgb="FF161616"/>
        <rFont val="Calibri"/>
        <scheme val="minor"/>
      </rPr>
      <t>f</t>
    </r>
    <r>
      <rPr>
        <sz val="8"/>
        <color rgb="FF4F4F4F"/>
        <rFont val="Calibri"/>
        <scheme val="minor"/>
      </rPr>
      <t>l</t>
    </r>
    <r>
      <rPr>
        <sz val="8"/>
        <color rgb="FF3A3A3A"/>
        <rFont val="Calibri"/>
        <scheme val="minor"/>
      </rPr>
      <t>ca</t>
    </r>
    <r>
      <rPr>
        <sz val="8"/>
        <color rgb="FF282828"/>
        <rFont val="Calibri"/>
        <scheme val="minor"/>
      </rPr>
      <t>r  objetivos,   el fundamento  teórico,  el desarrollo  logístico  de todas las actividades realizadas, conclusiones y recomendaciones,  en el mismo debe ir el impacto de cada uno de las cuñas radiales  emitidas,  informando las fechas y el  horario  en que fueron emitidas y el nivel diario de audiencia de la emisora. C)  La elección de la ubicación de la valla publicitaria  LED estará a cargo del supervisor de la Secretaria de Salud  antes de su contratación final.  D) Realizar el  diseño, ENTRE OTRAS</t>
    </r>
  </si>
  <si>
    <t>UNIÓN TEMPORAL PHD - PRO HUMAN DESIGN. persona jurídica, representada legalmente por la señora MÓNICA LUCIA BUSTAMANTE CARRIÓN, portadora de la C. C. No.65.774.664 de lbagué</t>
  </si>
  <si>
    <r>
      <rPr>
        <sz val="8"/>
        <color rgb="FF242424"/>
        <rFont val="Calibri"/>
        <scheme val="minor"/>
      </rPr>
      <t>CO</t>
    </r>
    <r>
      <rPr>
        <sz val="8"/>
        <color rgb="FF0E0E0E"/>
        <rFont val="Calibri"/>
        <scheme val="minor"/>
      </rPr>
      <t>NTRAT</t>
    </r>
    <r>
      <rPr>
        <sz val="8"/>
        <color rgb="FF242424"/>
        <rFont val="Calibri"/>
        <scheme val="minor"/>
      </rPr>
      <t>A</t>
    </r>
    <r>
      <rPr>
        <sz val="8"/>
        <color rgb="FF0E0E0E"/>
        <rFont val="Calibri"/>
        <scheme val="minor"/>
      </rPr>
      <t>R LA IMPLEMENTA</t>
    </r>
    <r>
      <rPr>
        <sz val="8"/>
        <color rgb="FF242424"/>
        <rFont val="Calibri"/>
        <scheme val="minor"/>
      </rPr>
      <t>C</t>
    </r>
    <r>
      <rPr>
        <sz val="8"/>
        <color rgb="FF0E0E0E"/>
        <rFont val="Calibri"/>
        <scheme val="minor"/>
      </rPr>
      <t>IÓN DE UN P</t>
    </r>
    <r>
      <rPr>
        <sz val="8"/>
        <color rgb="FF242424"/>
        <rFont val="Calibri"/>
        <scheme val="minor"/>
      </rPr>
      <t>ROG</t>
    </r>
    <r>
      <rPr>
        <sz val="8"/>
        <color rgb="FF0E0E0E"/>
        <rFont val="Calibri"/>
        <scheme val="minor"/>
      </rPr>
      <t>R</t>
    </r>
    <r>
      <rPr>
        <sz val="8"/>
        <color rgb="FF242424"/>
        <rFont val="Calibri"/>
        <scheme val="minor"/>
      </rPr>
      <t>A</t>
    </r>
    <r>
      <rPr>
        <sz val="8"/>
        <color rgb="FF0E0E0E"/>
        <rFont val="Calibri"/>
        <scheme val="minor"/>
      </rPr>
      <t>MA  DE PREVENC</t>
    </r>
    <r>
      <rPr>
        <sz val="8"/>
        <color rgb="FF242424"/>
        <rFont val="Calibri"/>
        <scheme val="minor"/>
      </rPr>
      <t>I</t>
    </r>
    <r>
      <rPr>
        <sz val="8"/>
        <color rgb="FF0E0E0E"/>
        <rFont val="Calibri"/>
        <scheme val="minor"/>
      </rPr>
      <t xml:space="preserve">ÓN  DEL </t>
    </r>
    <r>
      <rPr>
        <sz val="8"/>
        <color rgb="FF242424"/>
        <rFont val="Calibri"/>
        <scheme val="minor"/>
      </rPr>
      <t>S</t>
    </r>
    <r>
      <rPr>
        <sz val="8"/>
        <color rgb="FF0E0E0E"/>
        <rFont val="Calibri"/>
        <scheme val="minor"/>
      </rPr>
      <t>UICIDIO BAS</t>
    </r>
    <r>
      <rPr>
        <sz val="8"/>
        <color rgb="FF242424"/>
        <rFont val="Calibri"/>
        <scheme val="minor"/>
      </rPr>
      <t>A</t>
    </r>
    <r>
      <rPr>
        <sz val="8"/>
        <color rgb="FF0E0E0E"/>
        <rFont val="Calibri"/>
        <scheme val="minor"/>
      </rPr>
      <t>D</t>
    </r>
    <r>
      <rPr>
        <sz val="8"/>
        <color rgb="FF242424"/>
        <rFont val="Calibri"/>
        <scheme val="minor"/>
      </rPr>
      <t xml:space="preserve">O  </t>
    </r>
    <r>
      <rPr>
        <sz val="8"/>
        <color rgb="FF0E0E0E"/>
        <rFont val="Calibri"/>
        <scheme val="minor"/>
      </rPr>
      <t>EN SENT</t>
    </r>
    <r>
      <rPr>
        <sz val="8"/>
        <color rgb="FF242424"/>
        <rFont val="Calibri"/>
        <scheme val="minor"/>
      </rPr>
      <t>I</t>
    </r>
    <r>
      <rPr>
        <sz val="8"/>
        <color rgb="FF0E0E0E"/>
        <rFont val="Calibri"/>
        <scheme val="minor"/>
      </rPr>
      <t>DO  DE VIDA</t>
    </r>
    <r>
      <rPr>
        <sz val="8"/>
        <color rgb="FF242424"/>
        <rFont val="Calibri"/>
        <scheme val="minor"/>
      </rPr>
      <t xml:space="preserve">,  </t>
    </r>
    <r>
      <rPr>
        <sz val="8"/>
        <color rgb="FF0E0E0E"/>
        <rFont val="Calibri"/>
        <scheme val="minor"/>
      </rPr>
      <t>MEDI</t>
    </r>
    <r>
      <rPr>
        <sz val="8"/>
        <color rgb="FF242424"/>
        <rFont val="Calibri"/>
        <scheme val="minor"/>
      </rPr>
      <t>A</t>
    </r>
    <r>
      <rPr>
        <sz val="8"/>
        <color rgb="FF0E0E0E"/>
        <rFont val="Calibri"/>
        <scheme val="minor"/>
      </rPr>
      <t>NTE  LA  INT</t>
    </r>
    <r>
      <rPr>
        <sz val="8"/>
        <color rgb="FF242424"/>
        <rFont val="Calibri"/>
        <scheme val="minor"/>
      </rPr>
      <t>E</t>
    </r>
    <r>
      <rPr>
        <sz val="8"/>
        <color rgb="FF0E0E0E"/>
        <rFont val="Calibri"/>
        <scheme val="minor"/>
      </rPr>
      <t>R</t>
    </r>
    <r>
      <rPr>
        <sz val="8"/>
        <color rgb="FF242424"/>
        <rFont val="Calibri"/>
        <scheme val="minor"/>
      </rPr>
      <t>V</t>
    </r>
    <r>
      <rPr>
        <sz val="8"/>
        <color rgb="FF0E0E0E"/>
        <rFont val="Calibri"/>
        <scheme val="minor"/>
      </rPr>
      <t>EN</t>
    </r>
    <r>
      <rPr>
        <sz val="8"/>
        <color rgb="FF242424"/>
        <rFont val="Calibri"/>
        <scheme val="minor"/>
      </rPr>
      <t>C</t>
    </r>
    <r>
      <rPr>
        <sz val="8"/>
        <color rgb="FF0E0E0E"/>
        <rFont val="Calibri"/>
        <scheme val="minor"/>
      </rPr>
      <t>I</t>
    </r>
    <r>
      <rPr>
        <sz val="8"/>
        <color rgb="FF242424"/>
        <rFont val="Calibri"/>
        <scheme val="minor"/>
      </rPr>
      <t xml:space="preserve">ÓN  </t>
    </r>
    <r>
      <rPr>
        <sz val="8"/>
        <color rgb="FF0E0E0E"/>
        <rFont val="Calibri"/>
        <scheme val="minor"/>
      </rPr>
      <t>EDUCATI</t>
    </r>
    <r>
      <rPr>
        <sz val="8"/>
        <color rgb="FF242424"/>
        <rFont val="Calibri"/>
        <scheme val="minor"/>
      </rPr>
      <t>V</t>
    </r>
    <r>
      <rPr>
        <sz val="8"/>
        <color rgb="FF0E0E0E"/>
        <rFont val="Calibri"/>
        <scheme val="minor"/>
      </rPr>
      <t xml:space="preserve">A  DIRIGIDA  A  1300 ADOLESCENTES Y JÓVENES  ESCOLARIZADOS DEL MUNICIPIO DE IBAGUÉ, EN CUMPLIMIENTO A LAS OBLIGACIONES DEL CONTRATO  INTERADMINISTRATIVO N0.1832 DE FECHA 14 DE JULIO DE 2021, SUSCRITO CON LA SECRETARÍA DE SALUD MUNICIPAL,  </t>
    </r>
  </si>
  <si>
    <r>
      <t>1. C</t>
    </r>
    <r>
      <rPr>
        <sz val="8"/>
        <color rgb="FF363636"/>
        <rFont val="Calibri"/>
        <scheme val="minor"/>
      </rPr>
      <t>u</t>
    </r>
    <r>
      <rPr>
        <sz val="8"/>
        <color rgb="FF272727"/>
        <rFont val="Calibri"/>
        <scheme val="minor"/>
      </rPr>
      <t>m</t>
    </r>
    <r>
      <rPr>
        <sz val="8"/>
        <color rgb="FF454545"/>
        <rFont val="Calibri"/>
        <scheme val="minor"/>
      </rPr>
      <t>p</t>
    </r>
    <r>
      <rPr>
        <sz val="8"/>
        <color rgb="FF272727"/>
        <rFont val="Calibri"/>
        <scheme val="minor"/>
      </rPr>
      <t>li</t>
    </r>
    <r>
      <rPr>
        <sz val="8"/>
        <color rgb="FF121212"/>
        <rFont val="Calibri"/>
        <scheme val="minor"/>
      </rPr>
      <t xml:space="preserve">r </t>
    </r>
    <r>
      <rPr>
        <sz val="8"/>
        <color rgb="FF454545"/>
        <rFont val="Calibri"/>
        <scheme val="minor"/>
      </rPr>
      <t xml:space="preserve">a </t>
    </r>
    <r>
      <rPr>
        <sz val="8"/>
        <color rgb="FF363636"/>
        <rFont val="Calibri"/>
        <scheme val="minor"/>
      </rPr>
      <t>c</t>
    </r>
    <r>
      <rPr>
        <sz val="8"/>
        <color rgb="FF454545"/>
        <rFont val="Calibri"/>
        <scheme val="minor"/>
      </rPr>
      <t>a</t>
    </r>
    <r>
      <rPr>
        <sz val="8"/>
        <color rgb="FF363636"/>
        <rFont val="Calibri"/>
        <scheme val="minor"/>
      </rPr>
      <t>b</t>
    </r>
    <r>
      <rPr>
        <sz val="8"/>
        <color rgb="FF454545"/>
        <rFont val="Calibri"/>
        <scheme val="minor"/>
      </rPr>
      <t>a</t>
    </r>
    <r>
      <rPr>
        <sz val="8"/>
        <color rgb="FF272727"/>
        <rFont val="Calibri"/>
        <scheme val="minor"/>
      </rPr>
      <t>l</t>
    </r>
    <r>
      <rPr>
        <sz val="8"/>
        <color rgb="FF121212"/>
        <rFont val="Calibri"/>
        <scheme val="minor"/>
      </rPr>
      <t>i</t>
    </r>
    <r>
      <rPr>
        <sz val="8"/>
        <color rgb="FF272727"/>
        <rFont val="Calibri"/>
        <scheme val="minor"/>
      </rPr>
      <t>d</t>
    </r>
    <r>
      <rPr>
        <sz val="8"/>
        <color rgb="FF363636"/>
        <rFont val="Calibri"/>
        <scheme val="minor"/>
      </rPr>
      <t>a</t>
    </r>
    <r>
      <rPr>
        <sz val="8"/>
        <color rgb="FF272727"/>
        <rFont val="Calibri"/>
        <scheme val="minor"/>
      </rPr>
      <t xml:space="preserve">d </t>
    </r>
    <r>
      <rPr>
        <sz val="8"/>
        <color rgb="FF363636"/>
        <rFont val="Calibri"/>
        <scheme val="minor"/>
      </rPr>
      <t>co</t>
    </r>
    <r>
      <rPr>
        <sz val="8"/>
        <color rgb="FF272727"/>
        <rFont val="Calibri"/>
        <scheme val="minor"/>
      </rPr>
      <t xml:space="preserve">n el </t>
    </r>
    <r>
      <rPr>
        <sz val="8"/>
        <color rgb="FF363636"/>
        <rFont val="Calibri"/>
        <scheme val="minor"/>
      </rPr>
      <t>o</t>
    </r>
    <r>
      <rPr>
        <sz val="8"/>
        <color rgb="FF121212"/>
        <rFont val="Calibri"/>
        <scheme val="minor"/>
      </rPr>
      <t>b</t>
    </r>
    <r>
      <rPr>
        <sz val="8"/>
        <color rgb="FF272727"/>
        <rFont val="Calibri"/>
        <scheme val="minor"/>
      </rPr>
      <t>j</t>
    </r>
    <r>
      <rPr>
        <sz val="8"/>
        <color rgb="FF454545"/>
        <rFont val="Calibri"/>
        <scheme val="minor"/>
      </rPr>
      <t>e</t>
    </r>
    <r>
      <rPr>
        <sz val="8"/>
        <color rgb="FF363636"/>
        <rFont val="Calibri"/>
        <scheme val="minor"/>
      </rPr>
      <t>t</t>
    </r>
    <r>
      <rPr>
        <sz val="8"/>
        <color rgb="FF454545"/>
        <rFont val="Calibri"/>
        <scheme val="minor"/>
      </rPr>
      <t xml:space="preserve">o </t>
    </r>
    <r>
      <rPr>
        <sz val="8"/>
        <color rgb="FF363636"/>
        <rFont val="Calibri"/>
        <scheme val="minor"/>
      </rPr>
      <t>cont</t>
    </r>
    <r>
      <rPr>
        <sz val="8"/>
        <color rgb="FF121212"/>
        <rFont val="Calibri"/>
        <scheme val="minor"/>
      </rPr>
      <t>r</t>
    </r>
    <r>
      <rPr>
        <sz val="8"/>
        <color rgb="FF454545"/>
        <rFont val="Calibri"/>
        <scheme val="minor"/>
      </rPr>
      <t>a</t>
    </r>
    <r>
      <rPr>
        <sz val="8"/>
        <color rgb="FF363636"/>
        <rFont val="Calibri"/>
        <scheme val="minor"/>
      </rPr>
      <t>ctu</t>
    </r>
    <r>
      <rPr>
        <sz val="8"/>
        <color rgb="FF454545"/>
        <rFont val="Calibri"/>
        <scheme val="minor"/>
      </rPr>
      <t>al</t>
    </r>
    <r>
      <rPr>
        <sz val="8"/>
        <color rgb="FF272727"/>
        <rFont val="Calibri"/>
        <scheme val="minor"/>
      </rPr>
      <t xml:space="preserve">.  </t>
    </r>
    <r>
      <rPr>
        <sz val="8"/>
        <color rgb="FF363636"/>
        <rFont val="Calibri"/>
        <scheme val="minor"/>
      </rPr>
      <t>2</t>
    </r>
    <r>
      <rPr>
        <sz val="8"/>
        <color rgb="FF121212"/>
        <rFont val="Calibri"/>
        <scheme val="minor"/>
      </rPr>
      <t xml:space="preserve">.  </t>
    </r>
    <r>
      <rPr>
        <sz val="8"/>
        <color rgb="FF454545"/>
        <rFont val="Calibri"/>
        <scheme val="minor"/>
      </rPr>
      <t>Ej</t>
    </r>
    <r>
      <rPr>
        <sz val="8"/>
        <color rgb="FF363636"/>
        <rFont val="Calibri"/>
        <scheme val="minor"/>
      </rPr>
      <t>e</t>
    </r>
    <r>
      <rPr>
        <sz val="8"/>
        <color rgb="FF454545"/>
        <rFont val="Calibri"/>
        <scheme val="minor"/>
      </rPr>
      <t>c</t>
    </r>
    <r>
      <rPr>
        <sz val="8"/>
        <color rgb="FF363636"/>
        <rFont val="Calibri"/>
        <scheme val="minor"/>
      </rPr>
      <t>u</t>
    </r>
    <r>
      <rPr>
        <sz val="8"/>
        <color rgb="FF454545"/>
        <rFont val="Calibri"/>
        <scheme val="minor"/>
      </rPr>
      <t>t</t>
    </r>
    <r>
      <rPr>
        <sz val="8"/>
        <color rgb="FF363636"/>
        <rFont val="Calibri"/>
        <scheme val="minor"/>
      </rPr>
      <t>a</t>
    </r>
    <r>
      <rPr>
        <sz val="8"/>
        <color rgb="FF454545"/>
        <rFont val="Calibri"/>
        <scheme val="minor"/>
      </rPr>
      <t>r y res</t>
    </r>
    <r>
      <rPr>
        <sz val="8"/>
        <color rgb="FF272727"/>
        <rFont val="Calibri"/>
        <scheme val="minor"/>
      </rPr>
      <t>p</t>
    </r>
    <r>
      <rPr>
        <sz val="8"/>
        <color rgb="FF454545"/>
        <rFont val="Calibri"/>
        <scheme val="minor"/>
      </rPr>
      <t>o</t>
    </r>
    <r>
      <rPr>
        <sz val="8"/>
        <color rgb="FF363636"/>
        <rFont val="Calibri"/>
        <scheme val="minor"/>
      </rPr>
      <t>n</t>
    </r>
    <r>
      <rPr>
        <sz val="8"/>
        <color rgb="FF272727"/>
        <rFont val="Calibri"/>
        <scheme val="minor"/>
      </rPr>
      <t>d</t>
    </r>
    <r>
      <rPr>
        <sz val="8"/>
        <color rgb="FF363636"/>
        <rFont val="Calibri"/>
        <scheme val="minor"/>
      </rPr>
      <t>er  p</t>
    </r>
    <r>
      <rPr>
        <sz val="8"/>
        <color rgb="FF454545"/>
        <rFont val="Calibri"/>
        <scheme val="minor"/>
      </rPr>
      <t>or e</t>
    </r>
    <r>
      <rPr>
        <sz val="8"/>
        <color rgb="FF030303"/>
        <rFont val="Calibri"/>
        <scheme val="minor"/>
      </rPr>
      <t xml:space="preserve">l </t>
    </r>
    <r>
      <rPr>
        <sz val="8"/>
        <color rgb="FF363636"/>
        <rFont val="Calibri"/>
        <scheme val="minor"/>
      </rPr>
      <t>d</t>
    </r>
    <r>
      <rPr>
        <sz val="8"/>
        <color rgb="FF454545"/>
        <rFont val="Calibri"/>
        <scheme val="minor"/>
      </rPr>
      <t>es</t>
    </r>
    <r>
      <rPr>
        <sz val="8"/>
        <color rgb="FF363636"/>
        <rFont val="Calibri"/>
        <scheme val="minor"/>
      </rPr>
      <t>a</t>
    </r>
    <r>
      <rPr>
        <sz val="8"/>
        <color rgb="FF454545"/>
        <rFont val="Calibri"/>
        <scheme val="minor"/>
      </rPr>
      <t>rrol</t>
    </r>
    <r>
      <rPr>
        <sz val="8"/>
        <color rgb="FF121212"/>
        <rFont val="Calibri"/>
        <scheme val="minor"/>
      </rPr>
      <t>l</t>
    </r>
    <r>
      <rPr>
        <sz val="8"/>
        <color rgb="FF454545"/>
        <rFont val="Calibri"/>
        <scheme val="minor"/>
      </rPr>
      <t xml:space="preserve">o </t>
    </r>
    <r>
      <rPr>
        <sz val="8"/>
        <color rgb="FF363636"/>
        <rFont val="Calibri"/>
        <scheme val="minor"/>
      </rPr>
      <t xml:space="preserve">de </t>
    </r>
    <r>
      <rPr>
        <sz val="8"/>
        <color rgb="FF121212"/>
        <rFont val="Calibri"/>
        <scheme val="minor"/>
      </rPr>
      <t>l</t>
    </r>
    <r>
      <rPr>
        <sz val="8"/>
        <color rgb="FF363636"/>
        <rFont val="Calibri"/>
        <scheme val="minor"/>
      </rPr>
      <t>a</t>
    </r>
    <r>
      <rPr>
        <sz val="8"/>
        <color rgb="FF454545"/>
        <rFont val="Calibri"/>
        <scheme val="minor"/>
      </rPr>
      <t xml:space="preserve">s </t>
    </r>
    <r>
      <rPr>
        <sz val="8"/>
        <color rgb="FF363636"/>
        <rFont val="Calibri"/>
        <scheme val="minor"/>
      </rPr>
      <t>a</t>
    </r>
    <r>
      <rPr>
        <sz val="8"/>
        <color rgb="FF454545"/>
        <rFont val="Calibri"/>
        <scheme val="minor"/>
      </rPr>
      <t>ct</t>
    </r>
    <r>
      <rPr>
        <sz val="8"/>
        <color rgb="FF272727"/>
        <rFont val="Calibri"/>
        <scheme val="minor"/>
      </rPr>
      <t>i</t>
    </r>
    <r>
      <rPr>
        <sz val="8"/>
        <color rgb="FF363636"/>
        <rFont val="Calibri"/>
        <scheme val="minor"/>
      </rPr>
      <t>v</t>
    </r>
    <r>
      <rPr>
        <sz val="8"/>
        <color rgb="FF454545"/>
        <rFont val="Calibri"/>
        <scheme val="minor"/>
      </rPr>
      <t>i</t>
    </r>
    <r>
      <rPr>
        <sz val="8"/>
        <color rgb="FF363636"/>
        <rFont val="Calibri"/>
        <scheme val="minor"/>
      </rPr>
      <t>d</t>
    </r>
    <r>
      <rPr>
        <sz val="8"/>
        <color rgb="FF454545"/>
        <rFont val="Calibri"/>
        <scheme val="minor"/>
      </rPr>
      <t>a</t>
    </r>
    <r>
      <rPr>
        <sz val="8"/>
        <color rgb="FF363636"/>
        <rFont val="Calibri"/>
        <scheme val="minor"/>
      </rPr>
      <t>de</t>
    </r>
    <r>
      <rPr>
        <sz val="8"/>
        <color rgb="FF454545"/>
        <rFont val="Calibri"/>
        <scheme val="minor"/>
      </rPr>
      <t>s  s</t>
    </r>
    <r>
      <rPr>
        <sz val="8"/>
        <color rgb="FF363636"/>
        <rFont val="Calibri"/>
        <scheme val="minor"/>
      </rPr>
      <t>e</t>
    </r>
    <r>
      <rPr>
        <sz val="8"/>
        <color rgb="FF454545"/>
        <rFont val="Calibri"/>
        <scheme val="minor"/>
      </rPr>
      <t>g</t>
    </r>
    <r>
      <rPr>
        <sz val="8"/>
        <color rgb="FF272727"/>
        <rFont val="Calibri"/>
        <scheme val="minor"/>
      </rPr>
      <t>ún J</t>
    </r>
    <r>
      <rPr>
        <sz val="8"/>
        <color rgb="FF454545"/>
        <rFont val="Calibri"/>
        <scheme val="minor"/>
      </rPr>
      <t xml:space="preserve">o </t>
    </r>
    <r>
      <rPr>
        <sz val="8"/>
        <color rgb="FF272727"/>
        <rFont val="Calibri"/>
        <scheme val="minor"/>
      </rPr>
      <t>d</t>
    </r>
    <r>
      <rPr>
        <sz val="8"/>
        <color rgb="FF363636"/>
        <rFont val="Calibri"/>
        <scheme val="minor"/>
      </rPr>
      <t>e</t>
    </r>
    <r>
      <rPr>
        <sz val="8"/>
        <color rgb="FF454545"/>
        <rFont val="Calibri"/>
        <scheme val="minor"/>
      </rPr>
      <t>s</t>
    </r>
    <r>
      <rPr>
        <sz val="8"/>
        <color rgb="FF363636"/>
        <rFont val="Calibri"/>
        <scheme val="minor"/>
      </rPr>
      <t>cr</t>
    </r>
    <r>
      <rPr>
        <sz val="8"/>
        <color rgb="FF121212"/>
        <rFont val="Calibri"/>
        <scheme val="minor"/>
      </rPr>
      <t>i</t>
    </r>
    <r>
      <rPr>
        <sz val="8"/>
        <color rgb="FF272727"/>
        <rFont val="Calibri"/>
        <scheme val="minor"/>
      </rPr>
      <t>t</t>
    </r>
    <r>
      <rPr>
        <sz val="8"/>
        <color rgb="FF363636"/>
        <rFont val="Calibri"/>
        <scheme val="minor"/>
      </rPr>
      <t>o e</t>
    </r>
    <r>
      <rPr>
        <sz val="8"/>
        <color rgb="FF121212"/>
        <rFont val="Calibri"/>
        <scheme val="minor"/>
      </rPr>
      <t xml:space="preserve">n </t>
    </r>
    <r>
      <rPr>
        <sz val="8"/>
        <color rgb="FF454545"/>
        <rFont val="Calibri"/>
        <scheme val="minor"/>
      </rPr>
      <t>e</t>
    </r>
    <r>
      <rPr>
        <sz val="8"/>
        <color rgb="FF272727"/>
        <rFont val="Calibri"/>
        <scheme val="minor"/>
      </rPr>
      <t xml:space="preserve">l </t>
    </r>
    <r>
      <rPr>
        <sz val="8"/>
        <color rgb="FF454545"/>
        <rFont val="Calibri"/>
        <scheme val="minor"/>
      </rPr>
      <t>a</t>
    </r>
    <r>
      <rPr>
        <sz val="8"/>
        <color rgb="FF272727"/>
        <rFont val="Calibri"/>
        <scheme val="minor"/>
      </rPr>
      <t>c</t>
    </r>
    <r>
      <rPr>
        <sz val="8"/>
        <color rgb="FF454545"/>
        <rFont val="Calibri"/>
        <scheme val="minor"/>
      </rPr>
      <t>á</t>
    </r>
    <r>
      <rPr>
        <sz val="8"/>
        <color rgb="FF363636"/>
        <rFont val="Calibri"/>
        <scheme val="minor"/>
      </rPr>
      <t>p</t>
    </r>
    <r>
      <rPr>
        <sz val="8"/>
        <color rgb="FF121212"/>
        <rFont val="Calibri"/>
        <scheme val="minor"/>
      </rPr>
      <t>i</t>
    </r>
    <r>
      <rPr>
        <sz val="8"/>
        <color rgb="FF454545"/>
        <rFont val="Calibri"/>
        <scheme val="minor"/>
      </rPr>
      <t>t</t>
    </r>
    <r>
      <rPr>
        <sz val="8"/>
        <color rgb="FF272727"/>
        <rFont val="Calibri"/>
        <scheme val="minor"/>
      </rPr>
      <t>e d</t>
    </r>
    <r>
      <rPr>
        <sz val="8"/>
        <color rgb="FF454545"/>
        <rFont val="Calibri"/>
        <scheme val="minor"/>
      </rPr>
      <t xml:space="preserve">e </t>
    </r>
    <r>
      <rPr>
        <sz val="8"/>
        <color rgb="FF272727"/>
        <rFont val="Calibri"/>
        <scheme val="minor"/>
      </rPr>
      <t>d</t>
    </r>
    <r>
      <rPr>
        <sz val="8"/>
        <color rgb="FF363636"/>
        <rFont val="Calibri"/>
        <scheme val="minor"/>
      </rPr>
      <t>efi</t>
    </r>
    <r>
      <rPr>
        <sz val="8"/>
        <color rgb="FF121212"/>
        <rFont val="Calibri"/>
        <scheme val="minor"/>
      </rPr>
      <t>ni</t>
    </r>
    <r>
      <rPr>
        <sz val="8"/>
        <color rgb="FF454545"/>
        <rFont val="Calibri"/>
        <scheme val="minor"/>
      </rPr>
      <t>c</t>
    </r>
    <r>
      <rPr>
        <sz val="8"/>
        <color rgb="FF363636"/>
        <rFont val="Calibri"/>
        <scheme val="minor"/>
      </rPr>
      <t>i</t>
    </r>
    <r>
      <rPr>
        <sz val="8"/>
        <color rgb="FF454545"/>
        <rFont val="Calibri"/>
        <scheme val="minor"/>
      </rPr>
      <t>ó</t>
    </r>
    <r>
      <rPr>
        <sz val="8"/>
        <color rgb="FF272727"/>
        <rFont val="Calibri"/>
        <scheme val="minor"/>
      </rPr>
      <t xml:space="preserve">n  </t>
    </r>
    <r>
      <rPr>
        <sz val="8"/>
        <color rgb="FF363636"/>
        <rFont val="Calibri"/>
        <scheme val="minor"/>
      </rPr>
      <t>t</t>
    </r>
    <r>
      <rPr>
        <sz val="8"/>
        <color rgb="FF454545"/>
        <rFont val="Calibri"/>
        <scheme val="minor"/>
      </rPr>
      <t>éc</t>
    </r>
    <r>
      <rPr>
        <sz val="8"/>
        <color rgb="FF121212"/>
        <rFont val="Calibri"/>
        <scheme val="minor"/>
      </rPr>
      <t>n</t>
    </r>
    <r>
      <rPr>
        <sz val="8"/>
        <color rgb="FF363636"/>
        <rFont val="Calibri"/>
        <scheme val="minor"/>
      </rPr>
      <t>i</t>
    </r>
    <r>
      <rPr>
        <sz val="8"/>
        <color rgb="FF454545"/>
        <rFont val="Calibri"/>
        <scheme val="minor"/>
      </rPr>
      <t xml:space="preserve">ca  </t>
    </r>
    <r>
      <rPr>
        <sz val="8"/>
        <color rgb="FF363636"/>
        <rFont val="Calibri"/>
        <scheme val="minor"/>
      </rPr>
      <t>y</t>
    </r>
    <r>
      <rPr>
        <sz val="8"/>
        <color rgb="FF454545"/>
        <rFont val="Calibri"/>
        <scheme val="minor"/>
      </rPr>
      <t xml:space="preserve">/o </t>
    </r>
    <r>
      <rPr>
        <sz val="8"/>
        <color rgb="FF363636"/>
        <rFont val="Calibri"/>
        <scheme val="minor"/>
      </rPr>
      <t>an</t>
    </r>
    <r>
      <rPr>
        <sz val="8"/>
        <color rgb="FF454545"/>
        <rFont val="Calibri"/>
        <scheme val="minor"/>
      </rPr>
      <t>ex</t>
    </r>
    <r>
      <rPr>
        <sz val="8"/>
        <color rgb="FF363636"/>
        <rFont val="Calibri"/>
        <scheme val="minor"/>
      </rPr>
      <t>o té</t>
    </r>
    <r>
      <rPr>
        <sz val="8"/>
        <color rgb="FF454545"/>
        <rFont val="Calibri"/>
        <scheme val="minor"/>
      </rPr>
      <t>c</t>
    </r>
    <r>
      <rPr>
        <sz val="8"/>
        <color rgb="FF272727"/>
        <rFont val="Calibri"/>
        <scheme val="minor"/>
      </rPr>
      <t>n</t>
    </r>
    <r>
      <rPr>
        <sz val="8"/>
        <color rgb="FF363636"/>
        <rFont val="Calibri"/>
        <scheme val="minor"/>
      </rPr>
      <t>i</t>
    </r>
    <r>
      <rPr>
        <sz val="8"/>
        <color rgb="FF454545"/>
        <rFont val="Calibri"/>
        <scheme val="minor"/>
      </rPr>
      <t>co</t>
    </r>
    <r>
      <rPr>
        <sz val="8"/>
        <color rgb="FF272727"/>
        <rFont val="Calibri"/>
        <scheme val="minor"/>
      </rPr>
      <t xml:space="preserve">.  </t>
    </r>
    <r>
      <rPr>
        <sz val="8"/>
        <color rgb="FF454545"/>
        <rFont val="Calibri"/>
        <scheme val="minor"/>
      </rPr>
      <t xml:space="preserve">3. </t>
    </r>
    <r>
      <rPr>
        <sz val="8"/>
        <color rgb="FF272727"/>
        <rFont val="Calibri"/>
        <scheme val="minor"/>
      </rPr>
      <t>D</t>
    </r>
    <r>
      <rPr>
        <sz val="8"/>
        <color rgb="FF363636"/>
        <rFont val="Calibri"/>
        <scheme val="minor"/>
      </rPr>
      <t>e</t>
    </r>
    <r>
      <rPr>
        <sz val="8"/>
        <color rgb="FF454545"/>
        <rFont val="Calibri"/>
        <scheme val="minor"/>
      </rPr>
      <t>b</t>
    </r>
    <r>
      <rPr>
        <sz val="8"/>
        <color rgb="FF363636"/>
        <rFont val="Calibri"/>
        <scheme val="minor"/>
      </rPr>
      <t>e</t>
    </r>
    <r>
      <rPr>
        <sz val="8"/>
        <color rgb="FF121212"/>
        <rFont val="Calibri"/>
        <scheme val="minor"/>
      </rPr>
      <t>r</t>
    </r>
    <r>
      <rPr>
        <sz val="8"/>
        <color rgb="FF363636"/>
        <rFont val="Calibri"/>
        <scheme val="minor"/>
      </rPr>
      <t>á e</t>
    </r>
    <r>
      <rPr>
        <sz val="8"/>
        <color rgb="FF272727"/>
        <rFont val="Calibri"/>
        <scheme val="minor"/>
      </rPr>
      <t>ntr</t>
    </r>
    <r>
      <rPr>
        <sz val="8"/>
        <color rgb="FF454545"/>
        <rFont val="Calibri"/>
        <scheme val="minor"/>
      </rPr>
      <t>e</t>
    </r>
    <r>
      <rPr>
        <sz val="8"/>
        <color rgb="FF363636"/>
        <rFont val="Calibri"/>
        <scheme val="minor"/>
      </rPr>
      <t>g</t>
    </r>
    <r>
      <rPr>
        <sz val="8"/>
        <color rgb="FF454545"/>
        <rFont val="Calibri"/>
        <scheme val="minor"/>
      </rPr>
      <t>a</t>
    </r>
    <r>
      <rPr>
        <sz val="8"/>
        <color rgb="FF121212"/>
        <rFont val="Calibri"/>
        <scheme val="minor"/>
      </rPr>
      <t>r u</t>
    </r>
    <r>
      <rPr>
        <sz val="8"/>
        <color rgb="FF272727"/>
        <rFont val="Calibri"/>
        <scheme val="minor"/>
      </rPr>
      <t xml:space="preserve">n </t>
    </r>
    <r>
      <rPr>
        <sz val="8"/>
        <color rgb="FF454545"/>
        <rFont val="Calibri"/>
        <scheme val="minor"/>
      </rPr>
      <t>i</t>
    </r>
    <r>
      <rPr>
        <sz val="8"/>
        <color rgb="FF121212"/>
        <rFont val="Calibri"/>
        <scheme val="minor"/>
      </rPr>
      <t>n</t>
    </r>
    <r>
      <rPr>
        <sz val="8"/>
        <color rgb="FF454545"/>
        <rFont val="Calibri"/>
        <scheme val="minor"/>
      </rPr>
      <t>f</t>
    </r>
    <r>
      <rPr>
        <sz val="8"/>
        <color rgb="FF363636"/>
        <rFont val="Calibri"/>
        <scheme val="minor"/>
      </rPr>
      <t>o</t>
    </r>
    <r>
      <rPr>
        <sz val="8"/>
        <color rgb="FF272727"/>
        <rFont val="Calibri"/>
        <scheme val="minor"/>
      </rPr>
      <t>rm</t>
    </r>
    <r>
      <rPr>
        <sz val="8"/>
        <color rgb="FF454545"/>
        <rFont val="Calibri"/>
        <scheme val="minor"/>
      </rPr>
      <t xml:space="preserve">e  </t>
    </r>
    <r>
      <rPr>
        <sz val="8"/>
        <color rgb="FF272727"/>
        <rFont val="Calibri"/>
        <scheme val="minor"/>
      </rPr>
      <t xml:space="preserve">de </t>
    </r>
    <r>
      <rPr>
        <sz val="8"/>
        <color rgb="FF363636"/>
        <rFont val="Calibri"/>
        <scheme val="minor"/>
      </rPr>
      <t>a</t>
    </r>
    <r>
      <rPr>
        <sz val="8"/>
        <color rgb="FF030303"/>
        <rFont val="Calibri"/>
        <scheme val="minor"/>
      </rPr>
      <t>l</t>
    </r>
    <r>
      <rPr>
        <sz val="8"/>
        <color rgb="FF272727"/>
        <rFont val="Calibri"/>
        <scheme val="minor"/>
      </rPr>
      <t>i</t>
    </r>
    <r>
      <rPr>
        <sz val="8"/>
        <color rgb="FF454545"/>
        <rFont val="Calibri"/>
        <scheme val="minor"/>
      </rPr>
      <t>st</t>
    </r>
    <r>
      <rPr>
        <sz val="8"/>
        <color rgb="FF363636"/>
        <rFont val="Calibri"/>
        <scheme val="minor"/>
      </rPr>
      <t>am</t>
    </r>
    <r>
      <rPr>
        <sz val="8"/>
        <color rgb="FF272727"/>
        <rFont val="Calibri"/>
        <scheme val="minor"/>
      </rPr>
      <t>i</t>
    </r>
    <r>
      <rPr>
        <sz val="8"/>
        <color rgb="FF454545"/>
        <rFont val="Calibri"/>
        <scheme val="minor"/>
      </rPr>
      <t>e</t>
    </r>
    <r>
      <rPr>
        <sz val="8"/>
        <color rgb="FF272727"/>
        <rFont val="Calibri"/>
        <scheme val="minor"/>
      </rPr>
      <t>n</t>
    </r>
    <r>
      <rPr>
        <sz val="8"/>
        <color rgb="FF363636"/>
        <rFont val="Calibri"/>
        <scheme val="minor"/>
      </rPr>
      <t xml:space="preserve">to  </t>
    </r>
    <r>
      <rPr>
        <sz val="8"/>
        <color rgb="FF454545"/>
        <rFont val="Calibri"/>
        <scheme val="minor"/>
      </rPr>
      <t>c</t>
    </r>
    <r>
      <rPr>
        <sz val="8"/>
        <color rgb="FF363636"/>
        <rFont val="Calibri"/>
        <scheme val="minor"/>
      </rPr>
      <t>o</t>
    </r>
    <r>
      <rPr>
        <sz val="8"/>
        <color rgb="FF272727"/>
        <rFont val="Calibri"/>
        <scheme val="minor"/>
      </rPr>
      <t xml:space="preserve">n </t>
    </r>
    <r>
      <rPr>
        <sz val="8"/>
        <color rgb="FF121212"/>
        <rFont val="Calibri"/>
        <scheme val="minor"/>
      </rPr>
      <t>l</t>
    </r>
    <r>
      <rPr>
        <sz val="8"/>
        <color rgb="FF363636"/>
        <rFont val="Calibri"/>
        <scheme val="minor"/>
      </rPr>
      <t>a ba</t>
    </r>
    <r>
      <rPr>
        <sz val="8"/>
        <color rgb="FF454545"/>
        <rFont val="Calibri"/>
        <scheme val="minor"/>
      </rPr>
      <t xml:space="preserve">se </t>
    </r>
    <r>
      <rPr>
        <sz val="8"/>
        <color rgb="FF272727"/>
        <rFont val="Calibri"/>
        <scheme val="minor"/>
      </rPr>
      <t>de d</t>
    </r>
    <r>
      <rPr>
        <sz val="8"/>
        <color rgb="FF454545"/>
        <rFont val="Calibri"/>
        <scheme val="minor"/>
      </rPr>
      <t>a</t>
    </r>
    <r>
      <rPr>
        <sz val="8"/>
        <color rgb="FF121212"/>
        <rFont val="Calibri"/>
        <scheme val="minor"/>
      </rPr>
      <t>t</t>
    </r>
    <r>
      <rPr>
        <sz val="8"/>
        <color rgb="FF454545"/>
        <rFont val="Calibri"/>
        <scheme val="minor"/>
      </rPr>
      <t>o</t>
    </r>
    <r>
      <rPr>
        <sz val="8"/>
        <color rgb="FF363636"/>
        <rFont val="Calibri"/>
        <scheme val="minor"/>
      </rPr>
      <t>s co</t>
    </r>
    <r>
      <rPr>
        <sz val="8"/>
        <color rgb="FF272727"/>
        <rFont val="Calibri"/>
        <scheme val="minor"/>
      </rPr>
      <t>m</t>
    </r>
    <r>
      <rPr>
        <sz val="8"/>
        <color rgb="FF363636"/>
        <rFont val="Calibri"/>
        <scheme val="minor"/>
      </rPr>
      <t>p</t>
    </r>
    <r>
      <rPr>
        <sz val="8"/>
        <color rgb="FF272727"/>
        <rFont val="Calibri"/>
        <scheme val="minor"/>
      </rPr>
      <t>l</t>
    </r>
    <r>
      <rPr>
        <sz val="8"/>
        <color rgb="FF454545"/>
        <rFont val="Calibri"/>
        <scheme val="minor"/>
      </rPr>
      <t>e</t>
    </r>
    <r>
      <rPr>
        <sz val="8"/>
        <color rgb="FF272727"/>
        <rFont val="Calibri"/>
        <scheme val="minor"/>
      </rPr>
      <t>t</t>
    </r>
    <r>
      <rPr>
        <sz val="8"/>
        <color rgb="FF363636"/>
        <rFont val="Calibri"/>
        <scheme val="minor"/>
      </rPr>
      <t xml:space="preserve">a </t>
    </r>
    <r>
      <rPr>
        <sz val="8"/>
        <color rgb="FF272727"/>
        <rFont val="Calibri"/>
        <scheme val="minor"/>
      </rPr>
      <t xml:space="preserve">del </t>
    </r>
    <r>
      <rPr>
        <sz val="8"/>
        <color rgb="FF363636"/>
        <rFont val="Calibri"/>
        <scheme val="minor"/>
      </rPr>
      <t>p</t>
    </r>
    <r>
      <rPr>
        <sz val="8"/>
        <color rgb="FF454545"/>
        <rFont val="Calibri"/>
        <scheme val="minor"/>
      </rPr>
      <t>ers</t>
    </r>
    <r>
      <rPr>
        <sz val="8"/>
        <color rgb="FF363636"/>
        <rFont val="Calibri"/>
        <scheme val="minor"/>
      </rPr>
      <t>o</t>
    </r>
    <r>
      <rPr>
        <sz val="8"/>
        <color rgb="FF272727"/>
        <rFont val="Calibri"/>
        <scheme val="minor"/>
      </rPr>
      <t>n</t>
    </r>
    <r>
      <rPr>
        <sz val="8"/>
        <color rgb="FF454545"/>
        <rFont val="Calibri"/>
        <scheme val="minor"/>
      </rPr>
      <t>al sel</t>
    </r>
    <r>
      <rPr>
        <sz val="8"/>
        <color rgb="FF363636"/>
        <rFont val="Calibri"/>
        <scheme val="minor"/>
      </rPr>
      <t>ec</t>
    </r>
    <r>
      <rPr>
        <sz val="8"/>
        <color rgb="FF454545"/>
        <rFont val="Calibri"/>
        <scheme val="minor"/>
      </rPr>
      <t>c</t>
    </r>
    <r>
      <rPr>
        <sz val="8"/>
        <color rgb="FF272727"/>
        <rFont val="Calibri"/>
        <scheme val="minor"/>
      </rPr>
      <t>i</t>
    </r>
    <r>
      <rPr>
        <sz val="8"/>
        <color rgb="FF454545"/>
        <rFont val="Calibri"/>
        <scheme val="minor"/>
      </rPr>
      <t>o</t>
    </r>
    <r>
      <rPr>
        <sz val="8"/>
        <color rgb="FF363636"/>
        <rFont val="Calibri"/>
        <scheme val="minor"/>
      </rPr>
      <t>n</t>
    </r>
    <r>
      <rPr>
        <sz val="8"/>
        <color rgb="FF454545"/>
        <rFont val="Calibri"/>
        <scheme val="minor"/>
      </rPr>
      <t>a</t>
    </r>
    <r>
      <rPr>
        <sz val="8"/>
        <color rgb="FF363636"/>
        <rFont val="Calibri"/>
        <scheme val="minor"/>
      </rPr>
      <t>d</t>
    </r>
    <r>
      <rPr>
        <sz val="8"/>
        <color rgb="FF454545"/>
        <rFont val="Calibri"/>
        <scheme val="minor"/>
      </rPr>
      <t xml:space="preserve">o  y </t>
    </r>
    <r>
      <rPr>
        <sz val="8"/>
        <color rgb="FF363636"/>
        <rFont val="Calibri"/>
        <scheme val="minor"/>
      </rPr>
      <t>c</t>
    </r>
    <r>
      <rPr>
        <sz val="8"/>
        <color rgb="FF121212"/>
        <rFont val="Calibri"/>
        <scheme val="minor"/>
      </rPr>
      <t>r</t>
    </r>
    <r>
      <rPr>
        <sz val="8"/>
        <color rgb="FF363636"/>
        <rFont val="Calibri"/>
        <scheme val="minor"/>
      </rPr>
      <t>ono</t>
    </r>
    <r>
      <rPr>
        <sz val="8"/>
        <color rgb="FF454545"/>
        <rFont val="Calibri"/>
        <scheme val="minor"/>
      </rPr>
      <t>gr</t>
    </r>
    <r>
      <rPr>
        <sz val="8"/>
        <color rgb="FF363636"/>
        <rFont val="Calibri"/>
        <scheme val="minor"/>
      </rPr>
      <t>a</t>
    </r>
    <r>
      <rPr>
        <sz val="8"/>
        <color rgb="FF272727"/>
        <rFont val="Calibri"/>
        <scheme val="minor"/>
      </rPr>
      <t>m</t>
    </r>
    <r>
      <rPr>
        <sz val="8"/>
        <color rgb="FF454545"/>
        <rFont val="Calibri"/>
        <scheme val="minor"/>
      </rPr>
      <t xml:space="preserve">a </t>
    </r>
    <r>
      <rPr>
        <sz val="8"/>
        <color rgb="FF363636"/>
        <rFont val="Calibri"/>
        <scheme val="minor"/>
      </rPr>
      <t>d</t>
    </r>
    <r>
      <rPr>
        <sz val="8"/>
        <color rgb="FF454545"/>
        <rFont val="Calibri"/>
        <scheme val="minor"/>
      </rPr>
      <t>e ac</t>
    </r>
    <r>
      <rPr>
        <sz val="8"/>
        <color rgb="FF272727"/>
        <rFont val="Calibri"/>
        <scheme val="minor"/>
      </rPr>
      <t>t</t>
    </r>
    <r>
      <rPr>
        <sz val="8"/>
        <color rgb="FF121212"/>
        <rFont val="Calibri"/>
        <scheme val="minor"/>
      </rPr>
      <t>i</t>
    </r>
    <r>
      <rPr>
        <sz val="8"/>
        <color rgb="FF454545"/>
        <rFont val="Calibri"/>
        <scheme val="minor"/>
      </rPr>
      <t>v</t>
    </r>
    <r>
      <rPr>
        <sz val="8"/>
        <color rgb="FF121212"/>
        <rFont val="Calibri"/>
        <scheme val="minor"/>
      </rPr>
      <t>i</t>
    </r>
    <r>
      <rPr>
        <sz val="8"/>
        <color rgb="FF363636"/>
        <rFont val="Calibri"/>
        <scheme val="minor"/>
      </rPr>
      <t>d</t>
    </r>
    <r>
      <rPr>
        <sz val="8"/>
        <color rgb="FF454545"/>
        <rFont val="Calibri"/>
        <scheme val="minor"/>
      </rPr>
      <t>a</t>
    </r>
    <r>
      <rPr>
        <sz val="8"/>
        <color rgb="FF363636"/>
        <rFont val="Calibri"/>
        <scheme val="minor"/>
      </rPr>
      <t>d</t>
    </r>
    <r>
      <rPr>
        <sz val="8"/>
        <color rgb="FF454545"/>
        <rFont val="Calibri"/>
        <scheme val="minor"/>
      </rPr>
      <t>es</t>
    </r>
    <r>
      <rPr>
        <sz val="8"/>
        <color rgb="FF363636"/>
        <rFont val="Calibri"/>
        <scheme val="minor"/>
      </rPr>
      <t xml:space="preserve">. 4. </t>
    </r>
    <r>
      <rPr>
        <sz val="8"/>
        <color rgb="FF454545"/>
        <rFont val="Calibri"/>
        <scheme val="minor"/>
      </rPr>
      <t>E</t>
    </r>
    <r>
      <rPr>
        <sz val="8"/>
        <color rgb="FF272727"/>
        <rFont val="Calibri"/>
        <scheme val="minor"/>
      </rPr>
      <t>nt</t>
    </r>
    <r>
      <rPr>
        <sz val="8"/>
        <color rgb="FF363636"/>
        <rFont val="Calibri"/>
        <scheme val="minor"/>
      </rPr>
      <t>r</t>
    </r>
    <r>
      <rPr>
        <sz val="8"/>
        <color rgb="FF272727"/>
        <rFont val="Calibri"/>
        <scheme val="minor"/>
      </rPr>
      <t>eg</t>
    </r>
    <r>
      <rPr>
        <sz val="8"/>
        <color rgb="FF363636"/>
        <rFont val="Calibri"/>
        <scheme val="minor"/>
      </rPr>
      <t>a</t>
    </r>
    <r>
      <rPr>
        <sz val="8"/>
        <color rgb="FF272727"/>
        <rFont val="Calibri"/>
        <scheme val="minor"/>
      </rPr>
      <t xml:space="preserve">r  </t>
    </r>
    <r>
      <rPr>
        <sz val="8"/>
        <color rgb="FF363636"/>
        <rFont val="Calibri"/>
        <scheme val="minor"/>
      </rPr>
      <t>e</t>
    </r>
    <r>
      <rPr>
        <sz val="8"/>
        <color rgb="FF454545"/>
        <rFont val="Calibri"/>
        <scheme val="minor"/>
      </rPr>
      <t>!   R</t>
    </r>
    <r>
      <rPr>
        <sz val="8"/>
        <color rgb="FF363636"/>
        <rFont val="Calibri"/>
        <scheme val="minor"/>
      </rPr>
      <t>egi</t>
    </r>
    <r>
      <rPr>
        <sz val="8"/>
        <color rgb="FF454545"/>
        <rFont val="Calibri"/>
        <scheme val="minor"/>
      </rPr>
      <t>st</t>
    </r>
    <r>
      <rPr>
        <sz val="8"/>
        <color rgb="FF121212"/>
        <rFont val="Calibri"/>
        <scheme val="minor"/>
      </rPr>
      <t>r</t>
    </r>
    <r>
      <rPr>
        <sz val="8"/>
        <color rgb="FF272727"/>
        <rFont val="Calibri"/>
        <scheme val="minor"/>
      </rPr>
      <t xml:space="preserve">o </t>
    </r>
    <r>
      <rPr>
        <sz val="8"/>
        <color rgb="FF363636"/>
        <rFont val="Calibri"/>
        <scheme val="minor"/>
      </rPr>
      <t>F</t>
    </r>
    <r>
      <rPr>
        <sz val="8"/>
        <color rgb="FF121212"/>
        <rFont val="Calibri"/>
        <scheme val="minor"/>
      </rPr>
      <t>í</t>
    </r>
    <r>
      <rPr>
        <sz val="8"/>
        <color rgb="FF363636"/>
        <rFont val="Calibri"/>
        <scheme val="minor"/>
      </rPr>
      <t>s</t>
    </r>
    <r>
      <rPr>
        <sz val="8"/>
        <color rgb="FF121212"/>
        <rFont val="Calibri"/>
        <scheme val="minor"/>
      </rPr>
      <t>i</t>
    </r>
    <r>
      <rPr>
        <sz val="8"/>
        <color rgb="FF363636"/>
        <rFont val="Calibri"/>
        <scheme val="minor"/>
      </rPr>
      <t>c</t>
    </r>
    <r>
      <rPr>
        <sz val="8"/>
        <color rgb="FF454545"/>
        <rFont val="Calibri"/>
        <scheme val="minor"/>
      </rPr>
      <t xml:space="preserve">o </t>
    </r>
    <r>
      <rPr>
        <sz val="8"/>
        <color rgb="FF272727"/>
        <rFont val="Calibri"/>
        <scheme val="minor"/>
      </rPr>
      <t xml:space="preserve">de </t>
    </r>
    <r>
      <rPr>
        <sz val="8"/>
        <color rgb="FF121212"/>
        <rFont val="Calibri"/>
        <scheme val="minor"/>
      </rPr>
      <t>l</t>
    </r>
    <r>
      <rPr>
        <sz val="8"/>
        <color rgb="FF363636"/>
        <rFont val="Calibri"/>
        <scheme val="minor"/>
      </rPr>
      <t xml:space="preserve">a  </t>
    </r>
    <r>
      <rPr>
        <sz val="8"/>
        <color rgb="FF454545"/>
        <rFont val="Calibri"/>
        <scheme val="minor"/>
      </rPr>
      <t>e</t>
    </r>
    <r>
      <rPr>
        <sz val="8"/>
        <color rgb="FF363636"/>
        <rFont val="Calibri"/>
        <scheme val="minor"/>
      </rPr>
      <t>n</t>
    </r>
    <r>
      <rPr>
        <sz val="8"/>
        <color rgb="FF121212"/>
        <rFont val="Calibri"/>
        <scheme val="minor"/>
      </rPr>
      <t>t</t>
    </r>
    <r>
      <rPr>
        <sz val="8"/>
        <color rgb="FF363636"/>
        <rFont val="Calibri"/>
        <scheme val="minor"/>
      </rPr>
      <t xml:space="preserve">rega  de </t>
    </r>
    <r>
      <rPr>
        <sz val="8"/>
        <color rgb="FF030303"/>
        <rFont val="Calibri"/>
        <scheme val="minor"/>
      </rPr>
      <t>l</t>
    </r>
    <r>
      <rPr>
        <sz val="8"/>
        <color rgb="FF363636"/>
        <rFont val="Calibri"/>
        <scheme val="minor"/>
      </rPr>
      <t>o</t>
    </r>
    <r>
      <rPr>
        <sz val="8"/>
        <color rgb="FF454545"/>
        <rFont val="Calibri"/>
        <scheme val="minor"/>
      </rPr>
      <t xml:space="preserve">s  </t>
    </r>
    <r>
      <rPr>
        <sz val="8"/>
        <color rgb="FF272727"/>
        <rFont val="Calibri"/>
        <scheme val="minor"/>
      </rPr>
      <t>1</t>
    </r>
    <r>
      <rPr>
        <sz val="8"/>
        <color rgb="FF363636"/>
        <rFont val="Calibri"/>
        <scheme val="minor"/>
      </rPr>
      <t>.</t>
    </r>
    <r>
      <rPr>
        <sz val="8"/>
        <color rgb="FF454545"/>
        <rFont val="Calibri"/>
        <scheme val="minor"/>
      </rPr>
      <t>3</t>
    </r>
    <r>
      <rPr>
        <sz val="8"/>
        <color rgb="FF363636"/>
        <rFont val="Calibri"/>
        <scheme val="minor"/>
      </rPr>
      <t>0</t>
    </r>
    <r>
      <rPr>
        <sz val="8"/>
        <color rgb="FF454545"/>
        <rFont val="Calibri"/>
        <scheme val="minor"/>
      </rPr>
      <t xml:space="preserve">0  </t>
    </r>
    <r>
      <rPr>
        <sz val="8"/>
        <color rgb="FF363636"/>
        <rFont val="Calibri"/>
        <scheme val="minor"/>
      </rPr>
      <t>K</t>
    </r>
    <r>
      <rPr>
        <sz val="8"/>
        <color rgb="FF454545"/>
        <rFont val="Calibri"/>
        <scheme val="minor"/>
      </rPr>
      <t>it</t>
    </r>
    <r>
      <rPr>
        <sz val="8"/>
        <color rgb="FF363636"/>
        <rFont val="Calibri"/>
        <scheme val="minor"/>
      </rPr>
      <t>s  (</t>
    </r>
    <r>
      <rPr>
        <sz val="8"/>
        <color rgb="FF454545"/>
        <rFont val="Calibri"/>
        <scheme val="minor"/>
      </rPr>
      <t>L</t>
    </r>
    <r>
      <rPr>
        <sz val="8"/>
        <color rgb="FF121212"/>
        <rFont val="Calibri"/>
        <scheme val="minor"/>
      </rPr>
      <t>i</t>
    </r>
    <r>
      <rPr>
        <sz val="8"/>
        <color rgb="FF363636"/>
        <rFont val="Calibri"/>
        <scheme val="minor"/>
      </rPr>
      <t>b</t>
    </r>
    <r>
      <rPr>
        <sz val="8"/>
        <color rgb="FF454545"/>
        <rFont val="Calibri"/>
        <scheme val="minor"/>
      </rPr>
      <t xml:space="preserve">ro  </t>
    </r>
    <r>
      <rPr>
        <sz val="8"/>
        <color rgb="FF363636"/>
        <rFont val="Calibri"/>
        <scheme val="minor"/>
      </rPr>
      <t>c</t>
    </r>
    <r>
      <rPr>
        <sz val="8"/>
        <color rgb="FF454545"/>
        <rFont val="Calibri"/>
        <scheme val="minor"/>
      </rPr>
      <t>o</t>
    </r>
    <r>
      <rPr>
        <sz val="8"/>
        <color rgb="FF363636"/>
        <rFont val="Calibri"/>
        <scheme val="minor"/>
      </rPr>
      <t xml:space="preserve">n </t>
    </r>
    <r>
      <rPr>
        <sz val="8"/>
        <color rgb="FF121212"/>
        <rFont val="Calibri"/>
        <scheme val="minor"/>
      </rPr>
      <t>r</t>
    </r>
    <r>
      <rPr>
        <sz val="8"/>
        <color rgb="FF454545"/>
        <rFont val="Calibri"/>
        <scheme val="minor"/>
      </rPr>
      <t>eg</t>
    </r>
    <r>
      <rPr>
        <sz val="8"/>
        <color rgb="FF121212"/>
        <rFont val="Calibri"/>
        <scheme val="minor"/>
      </rPr>
      <t>i</t>
    </r>
    <r>
      <rPr>
        <sz val="8"/>
        <color rgb="FF454545"/>
        <rFont val="Calibri"/>
        <scheme val="minor"/>
      </rPr>
      <t>s</t>
    </r>
    <r>
      <rPr>
        <sz val="8"/>
        <color rgb="FF121212"/>
        <rFont val="Calibri"/>
        <scheme val="minor"/>
      </rPr>
      <t>t</t>
    </r>
    <r>
      <rPr>
        <sz val="8"/>
        <color rgb="FF454545"/>
        <rFont val="Calibri"/>
        <scheme val="minor"/>
      </rPr>
      <t>r</t>
    </r>
    <r>
      <rPr>
        <sz val="8"/>
        <color rgb="FF363636"/>
        <rFont val="Calibri"/>
        <scheme val="minor"/>
      </rPr>
      <t>o  I</t>
    </r>
    <r>
      <rPr>
        <sz val="8"/>
        <color rgb="FF454545"/>
        <rFont val="Calibri"/>
        <scheme val="minor"/>
      </rPr>
      <t>S</t>
    </r>
    <r>
      <rPr>
        <sz val="8"/>
        <color rgb="FF363636"/>
        <rFont val="Calibri"/>
        <scheme val="minor"/>
      </rPr>
      <t>B</t>
    </r>
    <r>
      <rPr>
        <sz val="8"/>
        <color rgb="FF454545"/>
        <rFont val="Calibri"/>
        <scheme val="minor"/>
      </rPr>
      <t xml:space="preserve">N - </t>
    </r>
    <r>
      <rPr>
        <sz val="8"/>
        <color rgb="FF363636"/>
        <rFont val="Calibri"/>
        <scheme val="minor"/>
      </rPr>
      <t>C</t>
    </r>
    <r>
      <rPr>
        <sz val="8"/>
        <color rgb="FF454545"/>
        <rFont val="Calibri"/>
        <scheme val="minor"/>
      </rPr>
      <t>a</t>
    </r>
    <r>
      <rPr>
        <sz val="8"/>
        <color rgb="FF363636"/>
        <rFont val="Calibri"/>
        <scheme val="minor"/>
      </rPr>
      <t>rt</t>
    </r>
    <r>
      <rPr>
        <sz val="8"/>
        <color rgb="FF121212"/>
        <rFont val="Calibri"/>
        <scheme val="minor"/>
      </rPr>
      <t>i</t>
    </r>
    <r>
      <rPr>
        <sz val="8"/>
        <color rgb="FF454545"/>
        <rFont val="Calibri"/>
        <scheme val="minor"/>
      </rPr>
      <t>ll</t>
    </r>
    <r>
      <rPr>
        <sz val="8"/>
        <color rgb="FF272727"/>
        <rFont val="Calibri"/>
        <scheme val="minor"/>
      </rPr>
      <t xml:space="preserve">a  </t>
    </r>
    <r>
      <rPr>
        <sz val="8"/>
        <color rgb="FF363636"/>
        <rFont val="Calibri"/>
        <scheme val="minor"/>
      </rPr>
      <t>c</t>
    </r>
    <r>
      <rPr>
        <sz val="8"/>
        <color rgb="FF454545"/>
        <rFont val="Calibri"/>
        <scheme val="minor"/>
      </rPr>
      <t>o</t>
    </r>
    <r>
      <rPr>
        <sz val="8"/>
        <color rgb="FF363636"/>
        <rFont val="Calibri"/>
        <scheme val="minor"/>
      </rPr>
      <t xml:space="preserve">n </t>
    </r>
    <r>
      <rPr>
        <sz val="8"/>
        <color rgb="FF272727"/>
        <rFont val="Calibri"/>
        <scheme val="minor"/>
      </rPr>
      <t>r</t>
    </r>
    <r>
      <rPr>
        <sz val="8"/>
        <color rgb="FF454545"/>
        <rFont val="Calibri"/>
        <scheme val="minor"/>
      </rPr>
      <t>e</t>
    </r>
    <r>
      <rPr>
        <sz val="8"/>
        <color rgb="FF363636"/>
        <rFont val="Calibri"/>
        <scheme val="minor"/>
      </rPr>
      <t>gi</t>
    </r>
    <r>
      <rPr>
        <sz val="8"/>
        <color rgb="FF454545"/>
        <rFont val="Calibri"/>
        <scheme val="minor"/>
      </rPr>
      <t>st</t>
    </r>
    <r>
      <rPr>
        <sz val="8"/>
        <color rgb="FF272727"/>
        <rFont val="Calibri"/>
        <scheme val="minor"/>
      </rPr>
      <t>r</t>
    </r>
    <r>
      <rPr>
        <sz val="8"/>
        <color rgb="FF363636"/>
        <rFont val="Calibri"/>
        <scheme val="minor"/>
      </rPr>
      <t>o  ISBN).  5. Aportar e! Registro digital de asistencia de los talleres.  6. Aportar el Registro Audio Visual de los talleres (Fotografías, ENTRE OTRAS.</t>
    </r>
  </si>
  <si>
    <r>
      <t>C</t>
    </r>
    <r>
      <rPr>
        <sz val="8"/>
        <color rgb="FF151515"/>
        <rFont val="Calibri"/>
        <scheme val="minor"/>
      </rPr>
      <t>O</t>
    </r>
    <r>
      <rPr>
        <sz val="8"/>
        <color rgb="FF060606"/>
        <rFont val="Calibri"/>
        <scheme val="minor"/>
      </rPr>
      <t>NT</t>
    </r>
    <r>
      <rPr>
        <sz val="8"/>
        <color rgb="FF151515"/>
        <rFont val="Calibri"/>
        <scheme val="minor"/>
      </rPr>
      <t>R</t>
    </r>
    <r>
      <rPr>
        <sz val="8"/>
        <color rgb="FF060606"/>
        <rFont val="Calibri"/>
        <scheme val="minor"/>
      </rPr>
      <t>ATAR EL MA</t>
    </r>
    <r>
      <rPr>
        <sz val="8"/>
        <color rgb="FF151515"/>
        <rFont val="Calibri"/>
        <scheme val="minor"/>
      </rPr>
      <t>N</t>
    </r>
    <r>
      <rPr>
        <sz val="8"/>
        <color rgb="FF060606"/>
        <rFont val="Calibri"/>
        <scheme val="minor"/>
      </rPr>
      <t>TEN</t>
    </r>
    <r>
      <rPr>
        <sz val="8"/>
        <color rgb="FF151515"/>
        <rFont val="Calibri"/>
        <scheme val="minor"/>
      </rPr>
      <t>I</t>
    </r>
    <r>
      <rPr>
        <sz val="8"/>
        <color rgb="FF060606"/>
        <rFont val="Calibri"/>
        <scheme val="minor"/>
      </rPr>
      <t>M</t>
    </r>
    <r>
      <rPr>
        <sz val="8"/>
        <color rgb="FF151515"/>
        <rFont val="Calibri"/>
        <scheme val="minor"/>
      </rPr>
      <t>I</t>
    </r>
    <r>
      <rPr>
        <sz val="8"/>
        <color rgb="FF060606"/>
        <rFont val="Calibri"/>
        <scheme val="minor"/>
      </rPr>
      <t>ENT</t>
    </r>
    <r>
      <rPr>
        <sz val="8"/>
        <color rgb="FF151515"/>
        <rFont val="Calibri"/>
        <scheme val="minor"/>
      </rPr>
      <t xml:space="preserve">O </t>
    </r>
    <r>
      <rPr>
        <sz val="8"/>
        <color rgb="FF060606"/>
        <rFont val="Calibri"/>
        <scheme val="minor"/>
      </rPr>
      <t xml:space="preserve">PREVENTIVO </t>
    </r>
    <r>
      <rPr>
        <sz val="8"/>
        <color rgb="FF151515"/>
        <rFont val="Calibri"/>
        <scheme val="minor"/>
      </rPr>
      <t xml:space="preserve">Y </t>
    </r>
    <r>
      <rPr>
        <sz val="8"/>
        <color rgb="FF060606"/>
        <rFont val="Calibri"/>
        <scheme val="minor"/>
      </rPr>
      <t>CORRE</t>
    </r>
    <r>
      <rPr>
        <sz val="8"/>
        <color rgb="FF151515"/>
        <rFont val="Calibri"/>
        <scheme val="minor"/>
      </rPr>
      <t>C</t>
    </r>
    <r>
      <rPr>
        <sz val="8"/>
        <color rgb="FF060606"/>
        <rFont val="Calibri"/>
        <scheme val="minor"/>
      </rPr>
      <t>TIVO   DE LA INFRAESTRU</t>
    </r>
    <r>
      <rPr>
        <sz val="8"/>
        <color rgb="FF151515"/>
        <rFont val="Calibri"/>
        <scheme val="minor"/>
      </rPr>
      <t>C</t>
    </r>
    <r>
      <rPr>
        <sz val="8"/>
        <color rgb="FF060606"/>
        <rFont val="Calibri"/>
        <scheme val="minor"/>
      </rPr>
      <t>T</t>
    </r>
    <r>
      <rPr>
        <sz val="8"/>
        <color rgb="FF151515"/>
        <rFont val="Calibri"/>
        <scheme val="minor"/>
      </rPr>
      <t xml:space="preserve">URA </t>
    </r>
    <r>
      <rPr>
        <sz val="8"/>
        <color rgb="FF060606"/>
        <rFont val="Calibri"/>
        <scheme val="minor"/>
      </rPr>
      <t>F</t>
    </r>
    <r>
      <rPr>
        <sz val="8"/>
        <color rgb="FF151515"/>
        <rFont val="Calibri"/>
        <scheme val="minor"/>
      </rPr>
      <t>ÍS</t>
    </r>
    <r>
      <rPr>
        <sz val="8"/>
        <color rgb="FF060606"/>
        <rFont val="Calibri"/>
        <scheme val="minor"/>
      </rPr>
      <t>I</t>
    </r>
    <r>
      <rPr>
        <sz val="8"/>
        <color rgb="FF151515"/>
        <rFont val="Calibri"/>
        <scheme val="minor"/>
      </rPr>
      <t xml:space="preserve">CA Y </t>
    </r>
    <r>
      <rPr>
        <sz val="8"/>
        <color rgb="FF060606"/>
        <rFont val="Calibri"/>
        <scheme val="minor"/>
      </rPr>
      <t>D</t>
    </r>
    <r>
      <rPr>
        <sz val="8"/>
        <color rgb="FF151515"/>
        <rFont val="Calibri"/>
        <scheme val="minor"/>
      </rPr>
      <t xml:space="preserve">E LAS </t>
    </r>
    <r>
      <rPr>
        <sz val="8"/>
        <color rgb="FF060606"/>
        <rFont val="Calibri"/>
        <scheme val="minor"/>
      </rPr>
      <t>IN</t>
    </r>
    <r>
      <rPr>
        <sz val="8"/>
        <color rgb="FF151515"/>
        <rFont val="Calibri"/>
        <scheme val="minor"/>
      </rPr>
      <t>S</t>
    </r>
    <r>
      <rPr>
        <sz val="8"/>
        <color rgb="FF060606"/>
        <rFont val="Calibri"/>
        <scheme val="minor"/>
      </rPr>
      <t>T</t>
    </r>
    <r>
      <rPr>
        <sz val="8"/>
        <color rgb="FF151515"/>
        <rFont val="Calibri"/>
        <scheme val="minor"/>
      </rPr>
      <t>A</t>
    </r>
    <r>
      <rPr>
        <sz val="8"/>
        <color rgb="FF060606"/>
        <rFont val="Calibri"/>
        <scheme val="minor"/>
      </rPr>
      <t>LACI</t>
    </r>
    <r>
      <rPr>
        <sz val="8"/>
        <color rgb="FF151515"/>
        <rFont val="Calibri"/>
        <scheme val="minor"/>
      </rPr>
      <t>O</t>
    </r>
    <r>
      <rPr>
        <sz val="8"/>
        <color rgb="FF060606"/>
        <rFont val="Calibri"/>
        <scheme val="minor"/>
      </rPr>
      <t xml:space="preserve">NES  DE LAS  </t>
    </r>
    <r>
      <rPr>
        <sz val="8"/>
        <color rgb="FF151515"/>
        <rFont val="Calibri"/>
        <scheme val="minor"/>
      </rPr>
      <t>S</t>
    </r>
    <r>
      <rPr>
        <sz val="8"/>
        <color rgb="FF060606"/>
        <rFont val="Calibri"/>
        <scheme val="minor"/>
      </rPr>
      <t>ED</t>
    </r>
    <r>
      <rPr>
        <sz val="8"/>
        <color rgb="FF151515"/>
        <rFont val="Calibri"/>
        <scheme val="minor"/>
      </rPr>
      <t>E</t>
    </r>
    <r>
      <rPr>
        <sz val="8"/>
        <color rgb="FF060606"/>
        <rFont val="Calibri"/>
        <scheme val="minor"/>
      </rPr>
      <t xml:space="preserve">S   </t>
    </r>
    <r>
      <rPr>
        <sz val="8"/>
        <color rgb="FF151515"/>
        <rFont val="Calibri"/>
        <scheme val="minor"/>
      </rPr>
      <t>R</t>
    </r>
    <r>
      <rPr>
        <sz val="8"/>
        <color rgb="FF060606"/>
        <rFont val="Calibri"/>
        <scheme val="minor"/>
      </rPr>
      <t>URAL</t>
    </r>
    <r>
      <rPr>
        <sz val="8"/>
        <color rgb="FF151515"/>
        <rFont val="Calibri"/>
        <scheme val="minor"/>
      </rPr>
      <t>E</t>
    </r>
    <r>
      <rPr>
        <sz val="8"/>
        <color rgb="FF060606"/>
        <rFont val="Calibri"/>
        <scheme val="minor"/>
      </rPr>
      <t xml:space="preserve">S:  </t>
    </r>
    <r>
      <rPr>
        <sz val="8"/>
        <color rgb="FF151515"/>
        <rFont val="Calibri"/>
        <scheme val="minor"/>
      </rPr>
      <t>C</t>
    </r>
    <r>
      <rPr>
        <sz val="8"/>
        <color rgb="FF060606"/>
        <rFont val="Calibri"/>
        <scheme val="minor"/>
      </rPr>
      <t xml:space="preserve">HINA </t>
    </r>
    <r>
      <rPr>
        <sz val="8"/>
        <color rgb="FF151515"/>
        <rFont val="Calibri"/>
        <scheme val="minor"/>
      </rPr>
      <t>AL</t>
    </r>
    <r>
      <rPr>
        <sz val="8"/>
        <color rgb="FF060606"/>
        <rFont val="Calibri"/>
        <scheme val="minor"/>
      </rPr>
      <t>T</t>
    </r>
    <r>
      <rPr>
        <sz val="8"/>
        <color rgb="FF151515"/>
        <rFont val="Calibri"/>
        <scheme val="minor"/>
      </rPr>
      <t xml:space="preserve">A,  </t>
    </r>
    <r>
      <rPr>
        <sz val="8"/>
        <color rgb="FF060606"/>
        <rFont val="Calibri"/>
        <scheme val="minor"/>
      </rPr>
      <t>L</t>
    </r>
    <r>
      <rPr>
        <sz val="8"/>
        <color rgb="FF151515"/>
        <rFont val="Calibri"/>
        <scheme val="minor"/>
      </rPr>
      <t>AUR</t>
    </r>
    <r>
      <rPr>
        <sz val="8"/>
        <color rgb="FF060606"/>
        <rFont val="Calibri"/>
        <scheme val="minor"/>
      </rPr>
      <t>ELES</t>
    </r>
    <r>
      <rPr>
        <sz val="8"/>
        <color rgb="FF2B2B2B"/>
        <rFont val="Calibri"/>
        <scheme val="minor"/>
      </rPr>
      <t xml:space="preserve">,  </t>
    </r>
    <r>
      <rPr>
        <sz val="8"/>
        <color rgb="FF060606"/>
        <rFont val="Calibri"/>
        <scheme val="minor"/>
      </rPr>
      <t>LA  LIN</t>
    </r>
    <r>
      <rPr>
        <sz val="8"/>
        <color rgb="FF151515"/>
        <rFont val="Calibri"/>
        <scheme val="minor"/>
      </rPr>
      <t>D</t>
    </r>
    <r>
      <rPr>
        <sz val="8"/>
        <color rgb="FF060606"/>
        <rFont val="Calibri"/>
        <scheme val="minor"/>
      </rPr>
      <t>A</t>
    </r>
    <r>
      <rPr>
        <sz val="8"/>
        <color rgb="FF2B2B2B"/>
        <rFont val="Calibri"/>
        <scheme val="minor"/>
      </rPr>
      <t xml:space="preserve">, </t>
    </r>
    <r>
      <rPr>
        <sz val="8"/>
        <color rgb="FF060606"/>
        <rFont val="Calibri"/>
        <scheme val="minor"/>
      </rPr>
      <t>LLANO</t>
    </r>
    <r>
      <rPr>
        <sz val="8"/>
        <color rgb="FF151515"/>
        <rFont val="Calibri"/>
        <scheme val="minor"/>
      </rPr>
      <t xml:space="preserve">S  </t>
    </r>
    <r>
      <rPr>
        <sz val="8"/>
        <color rgb="FF060606"/>
        <rFont val="Calibri"/>
        <scheme val="minor"/>
      </rPr>
      <t>DEL  COMBEIMA</t>
    </r>
    <r>
      <rPr>
        <sz val="8"/>
        <color rgb="FF151515"/>
        <rFont val="Calibri"/>
        <scheme val="minor"/>
      </rPr>
      <t xml:space="preserve">,  </t>
    </r>
    <r>
      <rPr>
        <sz val="8"/>
        <color rgb="FF060606"/>
        <rFont val="Calibri"/>
        <scheme val="minor"/>
      </rPr>
      <t xml:space="preserve">SAN   </t>
    </r>
    <r>
      <rPr>
        <sz val="8"/>
        <color rgb="FF151515"/>
        <rFont val="Calibri"/>
        <scheme val="minor"/>
      </rPr>
      <t>BE</t>
    </r>
    <r>
      <rPr>
        <sz val="8"/>
        <color rgb="FF060606"/>
        <rFont val="Calibri"/>
        <scheme val="minor"/>
      </rPr>
      <t>RNAR</t>
    </r>
    <r>
      <rPr>
        <sz val="8"/>
        <color rgb="FF151515"/>
        <rFont val="Calibri"/>
        <scheme val="minor"/>
      </rPr>
      <t>DO,  S</t>
    </r>
    <r>
      <rPr>
        <sz val="8"/>
        <color rgb="FF060606"/>
        <rFont val="Calibri"/>
        <scheme val="minor"/>
      </rPr>
      <t>AN  JUA</t>
    </r>
    <r>
      <rPr>
        <sz val="8"/>
        <color rgb="FF151515"/>
        <rFont val="Calibri"/>
        <scheme val="minor"/>
      </rPr>
      <t xml:space="preserve">N  </t>
    </r>
    <r>
      <rPr>
        <sz val="8"/>
        <color rgb="FF060606"/>
        <rFont val="Calibri"/>
        <scheme val="minor"/>
      </rPr>
      <t>DE  L</t>
    </r>
    <r>
      <rPr>
        <sz val="8"/>
        <color rgb="FF151515"/>
        <rFont val="Calibri"/>
        <scheme val="minor"/>
      </rPr>
      <t>A  C</t>
    </r>
    <r>
      <rPr>
        <sz val="8"/>
        <color rgb="FF060606"/>
        <rFont val="Calibri"/>
        <scheme val="minor"/>
      </rPr>
      <t>HI</t>
    </r>
    <r>
      <rPr>
        <sz val="8"/>
        <color rgb="FF151515"/>
        <rFont val="Calibri"/>
        <scheme val="minor"/>
      </rPr>
      <t>N</t>
    </r>
    <r>
      <rPr>
        <sz val="8"/>
        <color rgb="FF060606"/>
        <rFont val="Calibri"/>
        <scheme val="minor"/>
      </rPr>
      <t>A</t>
    </r>
    <r>
      <rPr>
        <sz val="8"/>
        <color rgb="FF151515"/>
        <rFont val="Calibri"/>
        <scheme val="minor"/>
      </rPr>
      <t xml:space="preserve">,   </t>
    </r>
    <r>
      <rPr>
        <sz val="8"/>
        <color rgb="FF060606"/>
        <rFont val="Calibri"/>
        <scheme val="minor"/>
      </rPr>
      <t>TAPI</t>
    </r>
    <r>
      <rPr>
        <sz val="8"/>
        <color rgb="FF151515"/>
        <rFont val="Calibri"/>
        <scheme val="minor"/>
      </rPr>
      <t>AS</t>
    </r>
    <r>
      <rPr>
        <sz val="8"/>
        <color rgb="FF2B2B2B"/>
        <rFont val="Calibri"/>
        <scheme val="minor"/>
      </rPr>
      <t xml:space="preserve">, </t>
    </r>
    <r>
      <rPr>
        <sz val="8"/>
        <color rgb="FF060606"/>
        <rFont val="Calibri"/>
        <scheme val="minor"/>
      </rPr>
      <t>TO</t>
    </r>
    <r>
      <rPr>
        <sz val="8"/>
        <color rgb="FF151515"/>
        <rFont val="Calibri"/>
        <scheme val="minor"/>
      </rPr>
      <t>C</t>
    </r>
    <r>
      <rPr>
        <sz val="8"/>
        <color rgb="FF060606"/>
        <rFont val="Calibri"/>
        <scheme val="minor"/>
      </rPr>
      <t>H</t>
    </r>
    <r>
      <rPr>
        <sz val="8"/>
        <color rgb="FF151515"/>
        <rFont val="Calibri"/>
        <scheme val="minor"/>
      </rPr>
      <t xml:space="preserve">E,  Y </t>
    </r>
    <r>
      <rPr>
        <sz val="8"/>
        <color rgb="FF060606"/>
        <rFont val="Calibri"/>
        <scheme val="minor"/>
      </rPr>
      <t>T</t>
    </r>
    <r>
      <rPr>
        <sz val="8"/>
        <color rgb="FF151515"/>
        <rFont val="Calibri"/>
        <scheme val="minor"/>
      </rPr>
      <t>O</t>
    </r>
    <r>
      <rPr>
        <sz val="8"/>
        <color rgb="FF060606"/>
        <rFont val="Calibri"/>
        <scheme val="minor"/>
      </rPr>
      <t>TUM</t>
    </r>
    <r>
      <rPr>
        <sz val="8"/>
        <color rgb="FF151515"/>
        <rFont val="Calibri"/>
        <scheme val="minor"/>
      </rPr>
      <t xml:space="preserve">O; </t>
    </r>
    <r>
      <rPr>
        <sz val="8"/>
        <color rgb="FF060606"/>
        <rFont val="Calibri"/>
        <scheme val="minor"/>
      </rPr>
      <t>AD</t>
    </r>
    <r>
      <rPr>
        <sz val="8"/>
        <color rgb="FF151515"/>
        <rFont val="Calibri"/>
        <scheme val="minor"/>
      </rPr>
      <t>SC</t>
    </r>
    <r>
      <rPr>
        <sz val="8"/>
        <color rgb="FF060606"/>
        <rFont val="Calibri"/>
        <scheme val="minor"/>
      </rPr>
      <t xml:space="preserve">RITAS </t>
    </r>
    <r>
      <rPr>
        <sz val="8"/>
        <color rgb="FF151515"/>
        <rFont val="Calibri"/>
        <scheme val="minor"/>
      </rPr>
      <t xml:space="preserve">A  </t>
    </r>
    <r>
      <rPr>
        <sz val="8"/>
        <color rgb="FF060606"/>
        <rFont val="Calibri"/>
        <scheme val="minor"/>
      </rPr>
      <t>L</t>
    </r>
    <r>
      <rPr>
        <sz val="8"/>
        <color rgb="FF151515"/>
        <rFont val="Calibri"/>
        <scheme val="minor"/>
      </rPr>
      <t xml:space="preserve">A  </t>
    </r>
    <r>
      <rPr>
        <sz val="8"/>
        <color rgb="FF060606"/>
        <rFont val="Calibri"/>
        <scheme val="minor"/>
      </rPr>
      <t>UNIDAD  DE S</t>
    </r>
    <r>
      <rPr>
        <sz val="8"/>
        <color rgb="FF151515"/>
        <rFont val="Calibri"/>
        <scheme val="minor"/>
      </rPr>
      <t>AL</t>
    </r>
    <r>
      <rPr>
        <sz val="8"/>
        <color rgb="FF060606"/>
        <rFont val="Calibri"/>
        <scheme val="minor"/>
      </rPr>
      <t>UD   DE I</t>
    </r>
    <r>
      <rPr>
        <sz val="8"/>
        <color rgb="FF151515"/>
        <rFont val="Calibri"/>
        <scheme val="minor"/>
      </rPr>
      <t>B</t>
    </r>
    <r>
      <rPr>
        <sz val="8"/>
        <color rgb="FF060606"/>
        <rFont val="Calibri"/>
        <scheme val="minor"/>
      </rPr>
      <t>A</t>
    </r>
    <r>
      <rPr>
        <sz val="8"/>
        <color rgb="FF151515"/>
        <rFont val="Calibri"/>
        <scheme val="minor"/>
      </rPr>
      <t>G</t>
    </r>
    <r>
      <rPr>
        <sz val="8"/>
        <color rgb="FF060606"/>
        <rFont val="Calibri"/>
        <scheme val="minor"/>
      </rPr>
      <t>U</t>
    </r>
    <r>
      <rPr>
        <sz val="8"/>
        <color rgb="FF151515"/>
        <rFont val="Calibri"/>
        <scheme val="minor"/>
      </rPr>
      <t xml:space="preserve">É </t>
    </r>
    <r>
      <rPr>
        <sz val="8"/>
        <color rgb="FF060606"/>
        <rFont val="Calibri"/>
        <scheme val="minor"/>
      </rPr>
      <t>U.</t>
    </r>
    <r>
      <rPr>
        <sz val="8"/>
        <color rgb="FF151515"/>
        <rFont val="Calibri"/>
        <scheme val="minor"/>
      </rPr>
      <t>S.</t>
    </r>
    <r>
      <rPr>
        <sz val="8"/>
        <color rgb="FF060606"/>
        <rFont val="Calibri"/>
        <scheme val="minor"/>
      </rPr>
      <t>I</t>
    </r>
    <r>
      <rPr>
        <sz val="8"/>
        <color rgb="FF2B2B2B"/>
        <rFont val="Calibri"/>
        <scheme val="minor"/>
      </rPr>
      <t xml:space="preserve">.  </t>
    </r>
    <r>
      <rPr>
        <sz val="8"/>
        <color rgb="FF060606"/>
        <rFont val="Calibri"/>
        <scheme val="minor"/>
      </rPr>
      <t>EN E</t>
    </r>
    <r>
      <rPr>
        <sz val="8"/>
        <color rgb="FF151515"/>
        <rFont val="Calibri"/>
        <scheme val="minor"/>
      </rPr>
      <t xml:space="preserve">L </t>
    </r>
    <r>
      <rPr>
        <sz val="8"/>
        <color rgb="FF060606"/>
        <rFont val="Calibri"/>
        <scheme val="minor"/>
      </rPr>
      <t>MA</t>
    </r>
    <r>
      <rPr>
        <sz val="8"/>
        <color rgb="FF151515"/>
        <rFont val="Calibri"/>
        <scheme val="minor"/>
      </rPr>
      <t xml:space="preserve">RCO  </t>
    </r>
    <r>
      <rPr>
        <sz val="8"/>
        <color rgb="FF060606"/>
        <rFont val="Calibri"/>
        <scheme val="minor"/>
      </rPr>
      <t xml:space="preserve">DE </t>
    </r>
    <r>
      <rPr>
        <sz val="8"/>
        <color rgb="FF151515"/>
        <rFont val="Calibri"/>
        <scheme val="minor"/>
      </rPr>
      <t>E</t>
    </r>
    <r>
      <rPr>
        <sz val="8"/>
        <color rgb="FF060606"/>
        <rFont val="Calibri"/>
        <scheme val="minor"/>
      </rPr>
      <t>J</t>
    </r>
    <r>
      <rPr>
        <sz val="8"/>
        <color rgb="FF151515"/>
        <rFont val="Calibri"/>
        <scheme val="minor"/>
      </rPr>
      <t>EC</t>
    </r>
    <r>
      <rPr>
        <sz val="8"/>
        <color rgb="FF060606"/>
        <rFont val="Calibri"/>
        <scheme val="minor"/>
      </rPr>
      <t>U</t>
    </r>
    <r>
      <rPr>
        <sz val="8"/>
        <color rgb="FF151515"/>
        <rFont val="Calibri"/>
        <scheme val="minor"/>
      </rPr>
      <t>C</t>
    </r>
    <r>
      <rPr>
        <sz val="8"/>
        <color rgb="FF060606"/>
        <rFont val="Calibri"/>
        <scheme val="minor"/>
      </rPr>
      <t>I</t>
    </r>
    <r>
      <rPr>
        <sz val="8"/>
        <color rgb="FF151515"/>
        <rFont val="Calibri"/>
        <scheme val="minor"/>
      </rPr>
      <t>Ó</t>
    </r>
    <r>
      <rPr>
        <sz val="8"/>
        <color rgb="FF060606"/>
        <rFont val="Calibri"/>
        <scheme val="minor"/>
      </rPr>
      <t xml:space="preserve">N  </t>
    </r>
    <r>
      <rPr>
        <sz val="8"/>
        <color rgb="FF151515"/>
        <rFont val="Calibri"/>
        <scheme val="minor"/>
      </rPr>
      <t>D</t>
    </r>
    <r>
      <rPr>
        <sz val="8"/>
        <color rgb="FF060606"/>
        <rFont val="Calibri"/>
        <scheme val="minor"/>
      </rPr>
      <t xml:space="preserve">EL  </t>
    </r>
    <r>
      <rPr>
        <sz val="8"/>
        <color rgb="FF151515"/>
        <rFont val="Calibri"/>
        <scheme val="minor"/>
      </rPr>
      <t>CO</t>
    </r>
    <r>
      <rPr>
        <sz val="8"/>
        <color rgb="FF060606"/>
        <rFont val="Calibri"/>
        <scheme val="minor"/>
      </rPr>
      <t>NVENI</t>
    </r>
    <r>
      <rPr>
        <sz val="8"/>
        <color rgb="FF151515"/>
        <rFont val="Calibri"/>
        <scheme val="minor"/>
      </rPr>
      <t xml:space="preserve">O  </t>
    </r>
    <r>
      <rPr>
        <sz val="8"/>
        <color rgb="FF060606"/>
        <rFont val="Calibri"/>
        <scheme val="minor"/>
      </rPr>
      <t>DE DE</t>
    </r>
    <r>
      <rPr>
        <sz val="8"/>
        <color rgb="FF151515"/>
        <rFont val="Calibri"/>
        <scheme val="minor"/>
      </rPr>
      <t>S</t>
    </r>
    <r>
      <rPr>
        <sz val="8"/>
        <color rgb="FF060606"/>
        <rFont val="Calibri"/>
        <scheme val="minor"/>
      </rPr>
      <t>EMPE</t>
    </r>
    <r>
      <rPr>
        <sz val="8"/>
        <color rgb="FF151515"/>
        <rFont val="Calibri"/>
        <scheme val="minor"/>
      </rPr>
      <t xml:space="preserve">ÑO  </t>
    </r>
    <r>
      <rPr>
        <sz val="8"/>
        <color rgb="FF060606"/>
        <rFont val="Calibri"/>
        <scheme val="minor"/>
      </rPr>
      <t>IN</t>
    </r>
    <r>
      <rPr>
        <sz val="8"/>
        <color rgb="FF151515"/>
        <rFont val="Calibri"/>
        <scheme val="minor"/>
      </rPr>
      <t>S</t>
    </r>
    <r>
      <rPr>
        <sz val="8"/>
        <color rgb="FF060606"/>
        <rFont val="Calibri"/>
        <scheme val="minor"/>
      </rPr>
      <t>TI</t>
    </r>
    <r>
      <rPr>
        <sz val="8"/>
        <color rgb="FF151515"/>
        <rFont val="Calibri"/>
        <scheme val="minor"/>
      </rPr>
      <t>TU</t>
    </r>
    <r>
      <rPr>
        <sz val="8"/>
        <color rgb="FF2B2B2B"/>
        <rFont val="Calibri"/>
        <scheme val="minor"/>
      </rPr>
      <t>C</t>
    </r>
    <r>
      <rPr>
        <sz val="8"/>
        <color rgb="FF060606"/>
        <rFont val="Calibri"/>
        <scheme val="minor"/>
      </rPr>
      <t>I</t>
    </r>
    <r>
      <rPr>
        <sz val="8"/>
        <color rgb="FF2B2B2B"/>
        <rFont val="Calibri"/>
        <scheme val="minor"/>
      </rPr>
      <t>O</t>
    </r>
    <r>
      <rPr>
        <sz val="8"/>
        <color rgb="FF060606"/>
        <rFont val="Calibri"/>
        <scheme val="minor"/>
      </rPr>
      <t>N</t>
    </r>
    <r>
      <rPr>
        <sz val="8"/>
        <color rgb="FF151515"/>
        <rFont val="Calibri"/>
        <scheme val="minor"/>
      </rPr>
      <t>A</t>
    </r>
    <r>
      <rPr>
        <sz val="8"/>
        <color rgb="FF060606"/>
        <rFont val="Calibri"/>
        <scheme val="minor"/>
      </rPr>
      <t>L  N</t>
    </r>
    <r>
      <rPr>
        <sz val="8"/>
        <color rgb="FF2B2B2B"/>
        <rFont val="Calibri"/>
        <scheme val="minor"/>
      </rPr>
      <t xml:space="preserve">o.  </t>
    </r>
    <r>
      <rPr>
        <sz val="8"/>
        <color rgb="FF151515"/>
        <rFont val="Calibri"/>
        <scheme val="minor"/>
      </rPr>
      <t>1493</t>
    </r>
  </si>
  <si>
    <r>
      <t>CONTRATAR EL SERVICIO DE SUMIN</t>
    </r>
    <r>
      <rPr>
        <sz val="8"/>
        <color rgb="FF242424"/>
        <rFont val="Calibri"/>
        <scheme val="minor"/>
      </rPr>
      <t>I</t>
    </r>
    <r>
      <rPr>
        <sz val="8"/>
        <color rgb="FF0E0E0E"/>
        <rFont val="Calibri"/>
        <scheme val="minor"/>
      </rPr>
      <t>ST</t>
    </r>
    <r>
      <rPr>
        <sz val="8"/>
        <color rgb="FF242424"/>
        <rFont val="Calibri"/>
        <scheme val="minor"/>
      </rPr>
      <t xml:space="preserve">RO Y </t>
    </r>
    <r>
      <rPr>
        <sz val="8"/>
        <color rgb="FF0E0E0E"/>
        <rFont val="Calibri"/>
        <scheme val="minor"/>
      </rPr>
      <t>DE</t>
    </r>
    <r>
      <rPr>
        <sz val="8"/>
        <color rgb="FF242424"/>
        <rFont val="Calibri"/>
        <scheme val="minor"/>
      </rPr>
      <t>S</t>
    </r>
    <r>
      <rPr>
        <sz val="8"/>
        <color rgb="FF0E0E0E"/>
        <rFont val="Calibri"/>
        <scheme val="minor"/>
      </rPr>
      <t>PA</t>
    </r>
    <r>
      <rPr>
        <sz val="8"/>
        <color rgb="FF242424"/>
        <rFont val="Calibri"/>
        <scheme val="minor"/>
      </rPr>
      <t>C</t>
    </r>
    <r>
      <rPr>
        <sz val="8"/>
        <color rgb="FF0E0E0E"/>
        <rFont val="Calibri"/>
        <scheme val="minor"/>
      </rPr>
      <t>HO  DE MEDICAMENTOS   DE  MANEJO AMBULATORIO  EN  GENER</t>
    </r>
    <r>
      <rPr>
        <sz val="8"/>
        <color rgb="FF242424"/>
        <rFont val="Calibri"/>
        <scheme val="minor"/>
      </rPr>
      <t>A</t>
    </r>
    <r>
      <rPr>
        <sz val="8"/>
        <color rgb="FF0E0E0E"/>
        <rFont val="Calibri"/>
        <scheme val="minor"/>
      </rPr>
      <t xml:space="preserve">L  </t>
    </r>
    <r>
      <rPr>
        <sz val="8"/>
        <color rgb="FF242424"/>
        <rFont val="Calibri"/>
        <scheme val="minor"/>
      </rPr>
      <t xml:space="preserve">Y </t>
    </r>
    <r>
      <rPr>
        <sz val="8"/>
        <color rgb="FF0E0E0E"/>
        <rFont val="Calibri"/>
        <scheme val="minor"/>
      </rPr>
      <t>A</t>
    </r>
    <r>
      <rPr>
        <sz val="8"/>
        <color rgb="FF242424"/>
        <rFont val="Calibri"/>
        <scheme val="minor"/>
      </rPr>
      <t>C</t>
    </r>
    <r>
      <rPr>
        <sz val="8"/>
        <color rgb="FF0E0E0E"/>
        <rFont val="Calibri"/>
        <scheme val="minor"/>
      </rPr>
      <t>TIVIDADES  DE PR</t>
    </r>
    <r>
      <rPr>
        <sz val="8"/>
        <color rgb="FF242424"/>
        <rFont val="Calibri"/>
        <scheme val="minor"/>
      </rPr>
      <t>O</t>
    </r>
    <r>
      <rPr>
        <sz val="8"/>
        <color rgb="FF0E0E0E"/>
        <rFont val="Calibri"/>
        <scheme val="minor"/>
      </rPr>
      <t xml:space="preserve">MOCIÓN Y MANTENIMIENTO DE LA </t>
    </r>
    <r>
      <rPr>
        <sz val="8"/>
        <color rgb="FF242424"/>
        <rFont val="Calibri"/>
        <scheme val="minor"/>
      </rPr>
      <t>S</t>
    </r>
    <r>
      <rPr>
        <sz val="8"/>
        <color rgb="FF0E0E0E"/>
        <rFont val="Calibri"/>
        <scheme val="minor"/>
      </rPr>
      <t xml:space="preserve">ALUD,  DE ACUERDO  </t>
    </r>
    <r>
      <rPr>
        <sz val="8"/>
        <color rgb="FF242424"/>
        <rFont val="Calibri"/>
        <scheme val="minor"/>
      </rPr>
      <t>CO</t>
    </r>
    <r>
      <rPr>
        <sz val="8"/>
        <color rgb="FF0E0E0E"/>
        <rFont val="Calibri"/>
        <scheme val="minor"/>
      </rPr>
      <t>N L</t>
    </r>
    <r>
      <rPr>
        <sz val="8"/>
        <color rgb="FF242424"/>
        <rFont val="Calibri"/>
        <scheme val="minor"/>
      </rPr>
      <t>OS  CO</t>
    </r>
    <r>
      <rPr>
        <sz val="8"/>
        <color rgb="FF0E0E0E"/>
        <rFont val="Calibri"/>
        <scheme val="minor"/>
      </rPr>
      <t>NT</t>
    </r>
    <r>
      <rPr>
        <sz val="8"/>
        <color rgb="FF242424"/>
        <rFont val="Calibri"/>
        <scheme val="minor"/>
      </rPr>
      <t>R</t>
    </r>
    <r>
      <rPr>
        <sz val="8"/>
        <color rgb="FF0E0E0E"/>
        <rFont val="Calibri"/>
        <scheme val="minor"/>
      </rPr>
      <t>AT</t>
    </r>
    <r>
      <rPr>
        <sz val="8"/>
        <color rgb="FF242424"/>
        <rFont val="Calibri"/>
        <scheme val="minor"/>
      </rPr>
      <t xml:space="preserve">OS </t>
    </r>
    <r>
      <rPr>
        <sz val="8"/>
        <color rgb="FF0E0E0E"/>
        <rFont val="Calibri"/>
        <scheme val="minor"/>
      </rPr>
      <t>DE PRE</t>
    </r>
    <r>
      <rPr>
        <sz val="8"/>
        <color rgb="FF242424"/>
        <rFont val="Calibri"/>
        <scheme val="minor"/>
      </rPr>
      <t>S</t>
    </r>
    <r>
      <rPr>
        <sz val="8"/>
        <color rgb="FF0E0E0E"/>
        <rFont val="Calibri"/>
        <scheme val="minor"/>
      </rPr>
      <t xml:space="preserve">TACIÓN  DE  </t>
    </r>
    <r>
      <rPr>
        <sz val="8"/>
        <color rgb="FF242424"/>
        <rFont val="Calibri"/>
        <scheme val="minor"/>
      </rPr>
      <t>S</t>
    </r>
    <r>
      <rPr>
        <sz val="8"/>
        <color rgb="FF0E0E0E"/>
        <rFont val="Calibri"/>
        <scheme val="minor"/>
      </rPr>
      <t>ERVI</t>
    </r>
    <r>
      <rPr>
        <sz val="8"/>
        <color rgb="FF242424"/>
        <rFont val="Calibri"/>
        <scheme val="minor"/>
      </rPr>
      <t>C</t>
    </r>
    <r>
      <rPr>
        <sz val="8"/>
        <color rgb="FF0E0E0E"/>
        <rFont val="Calibri"/>
        <scheme val="minor"/>
      </rPr>
      <t xml:space="preserve">IOS  DE  SALUD  </t>
    </r>
    <r>
      <rPr>
        <sz val="8"/>
        <color rgb="FF242424"/>
        <rFont val="Calibri"/>
        <scheme val="minor"/>
      </rPr>
      <t>V</t>
    </r>
    <r>
      <rPr>
        <sz val="8"/>
        <color rgb="FF0E0E0E"/>
        <rFont val="Calibri"/>
        <scheme val="minor"/>
      </rPr>
      <t>IGENTE</t>
    </r>
    <r>
      <rPr>
        <sz val="8"/>
        <color rgb="FF242424"/>
        <rFont val="Calibri"/>
        <scheme val="minor"/>
      </rPr>
      <t>S  S</t>
    </r>
    <r>
      <rPr>
        <sz val="8"/>
        <color rgb="FF0E0E0E"/>
        <rFont val="Calibri"/>
        <scheme val="minor"/>
      </rPr>
      <t>US</t>
    </r>
    <r>
      <rPr>
        <sz val="8"/>
        <color rgb="FF242424"/>
        <rFont val="Calibri"/>
        <scheme val="minor"/>
      </rPr>
      <t>C</t>
    </r>
    <r>
      <rPr>
        <sz val="8"/>
        <color rgb="FF0E0E0E"/>
        <rFont val="Calibri"/>
        <scheme val="minor"/>
      </rPr>
      <t xml:space="preserve">RITOS  ENTRE  LA  UNIDAD  DE </t>
    </r>
    <r>
      <rPr>
        <sz val="8"/>
        <color rgb="FF242424"/>
        <rFont val="Calibri"/>
        <scheme val="minor"/>
      </rPr>
      <t>S</t>
    </r>
    <r>
      <rPr>
        <sz val="8"/>
        <color rgb="FF0E0E0E"/>
        <rFont val="Calibri"/>
        <scheme val="minor"/>
      </rPr>
      <t>ALUD  DE IBAGUÉ USI-ESE LA NUEVA EP</t>
    </r>
    <r>
      <rPr>
        <sz val="8"/>
        <color rgb="FF242424"/>
        <rFont val="Calibri"/>
        <scheme val="minor"/>
      </rPr>
      <t xml:space="preserve">S </t>
    </r>
    <r>
      <rPr>
        <sz val="8"/>
        <color rgb="FF0E0E0E"/>
        <rFont val="Calibri"/>
        <scheme val="minor"/>
      </rPr>
      <t xml:space="preserve">Y LOS </t>
    </r>
    <r>
      <rPr>
        <sz val="8"/>
        <color rgb="FF242424"/>
        <rFont val="Calibri"/>
        <scheme val="minor"/>
      </rPr>
      <t>A</t>
    </r>
    <r>
      <rPr>
        <sz val="8"/>
        <color rgb="FF0E0E0E"/>
        <rFont val="Calibri"/>
        <scheme val="minor"/>
      </rPr>
      <t>SEGURAD</t>
    </r>
    <r>
      <rPr>
        <sz val="8"/>
        <color rgb="FF242424"/>
        <rFont val="Calibri"/>
        <scheme val="minor"/>
      </rPr>
      <t>O</t>
    </r>
    <r>
      <rPr>
        <sz val="8"/>
        <color rgb="FF0E0E0E"/>
        <rFont val="Calibri"/>
        <scheme val="minor"/>
      </rPr>
      <t>RE</t>
    </r>
    <r>
      <rPr>
        <sz val="8"/>
        <color rgb="FF242424"/>
        <rFont val="Calibri"/>
        <scheme val="minor"/>
      </rPr>
      <t>S D</t>
    </r>
    <r>
      <rPr>
        <sz val="8"/>
        <color rgb="FF0E0E0E"/>
        <rFont val="Calibri"/>
        <scheme val="minor"/>
      </rPr>
      <t>E T</t>
    </r>
    <r>
      <rPr>
        <sz val="8"/>
        <color rgb="FF242424"/>
        <rFont val="Calibri"/>
        <scheme val="minor"/>
      </rPr>
      <t>O</t>
    </r>
    <r>
      <rPr>
        <sz val="8"/>
        <color rgb="FF0E0E0E"/>
        <rFont val="Calibri"/>
        <scheme val="minor"/>
      </rPr>
      <t>DOS LOS MEDICAMENT</t>
    </r>
    <r>
      <rPr>
        <sz val="8"/>
        <color rgb="FF242424"/>
        <rFont val="Calibri"/>
        <scheme val="minor"/>
      </rPr>
      <t>O</t>
    </r>
    <r>
      <rPr>
        <sz val="8"/>
        <color rgb="FF0E0E0E"/>
        <rFont val="Calibri"/>
        <scheme val="minor"/>
      </rPr>
      <t>S   CONTENIDOS   EN  LA  RE</t>
    </r>
    <r>
      <rPr>
        <sz val="8"/>
        <color rgb="FF242424"/>
        <rFont val="Calibri"/>
        <scheme val="minor"/>
      </rPr>
      <t>S</t>
    </r>
    <r>
      <rPr>
        <sz val="8"/>
        <color rgb="FF0E0E0E"/>
        <rFont val="Calibri"/>
        <scheme val="minor"/>
      </rPr>
      <t>OLUCI</t>
    </r>
    <r>
      <rPr>
        <sz val="8"/>
        <color rgb="FF242424"/>
        <rFont val="Calibri"/>
        <scheme val="minor"/>
      </rPr>
      <t>Ó</t>
    </r>
    <r>
      <rPr>
        <sz val="8"/>
        <color rgb="FF0E0E0E"/>
        <rFont val="Calibri"/>
        <scheme val="minor"/>
      </rPr>
      <t>N  N</t>
    </r>
    <r>
      <rPr>
        <sz val="8"/>
        <color rgb="FF242424"/>
        <rFont val="Calibri"/>
        <scheme val="minor"/>
      </rPr>
      <t xml:space="preserve">o.  </t>
    </r>
    <r>
      <rPr>
        <sz val="8"/>
        <color rgb="FF0E0E0E"/>
        <rFont val="Calibri"/>
        <scheme val="minor"/>
      </rPr>
      <t>24</t>
    </r>
    <r>
      <rPr>
        <sz val="8"/>
        <color rgb="FF242424"/>
        <rFont val="Calibri"/>
        <scheme val="minor"/>
      </rPr>
      <t>8</t>
    </r>
    <r>
      <rPr>
        <sz val="8"/>
        <color rgb="FF0E0E0E"/>
        <rFont val="Calibri"/>
        <scheme val="minor"/>
      </rPr>
      <t xml:space="preserve">1  </t>
    </r>
    <r>
      <rPr>
        <sz val="8"/>
        <color rgb="FF242424"/>
        <rFont val="Calibri"/>
        <scheme val="minor"/>
      </rPr>
      <t xml:space="preserve">de  </t>
    </r>
    <r>
      <rPr>
        <sz val="8"/>
        <color rgb="FF0E0E0E"/>
        <rFont val="Calibri"/>
        <scheme val="minor"/>
      </rPr>
      <t>2020</t>
    </r>
  </si>
  <si>
    <t>MINIMA CUANTIA VIGENCIA FISCAL 2022</t>
  </si>
  <si>
    <t>HELISCAN S.A.S, representada legalmente por el señor RICARDO LOPEZ RIVERA, identificado con cedula de ciudadanía No. 14.235.775 de lbagué - Tolima</t>
  </si>
  <si>
    <r>
      <t>PREST</t>
    </r>
    <r>
      <rPr>
        <sz val="8"/>
        <color rgb="FF5E5B5D"/>
        <rFont val="Calibri"/>
        <scheme val="minor"/>
      </rPr>
      <t>AR  BA</t>
    </r>
    <r>
      <rPr>
        <sz val="8"/>
        <color rgb="FF494648"/>
        <rFont val="Calibri"/>
        <scheme val="minor"/>
      </rPr>
      <t xml:space="preserve">JO  </t>
    </r>
    <r>
      <rPr>
        <sz val="8"/>
        <color rgb="FF5E5B5D"/>
        <rFont val="Calibri"/>
        <scheme val="minor"/>
      </rPr>
      <t xml:space="preserve">SU </t>
    </r>
    <r>
      <rPr>
        <sz val="8"/>
        <color rgb="FF494648"/>
        <rFont val="Calibri"/>
        <scheme val="minor"/>
      </rPr>
      <t>P</t>
    </r>
    <r>
      <rPr>
        <sz val="8"/>
        <color rgb="FF5E5B5D"/>
        <rFont val="Calibri"/>
        <scheme val="minor"/>
      </rPr>
      <t>ROPIO RI</t>
    </r>
    <r>
      <rPr>
        <sz val="8"/>
        <color rgb="FF494648"/>
        <rFont val="Calibri"/>
        <scheme val="minor"/>
      </rPr>
      <t xml:space="preserve">ESGO  </t>
    </r>
    <r>
      <rPr>
        <sz val="8"/>
        <color rgb="FF5E5B5D"/>
        <rFont val="Calibri"/>
        <scheme val="minor"/>
      </rPr>
      <t>Y R</t>
    </r>
    <r>
      <rPr>
        <sz val="8"/>
        <color rgb="FF494648"/>
        <rFont val="Calibri"/>
        <scheme val="minor"/>
      </rPr>
      <t>E</t>
    </r>
    <r>
      <rPr>
        <sz val="8"/>
        <color rgb="FF5E5B5D"/>
        <rFont val="Calibri"/>
        <scheme val="minor"/>
      </rPr>
      <t>S</t>
    </r>
    <r>
      <rPr>
        <sz val="8"/>
        <color rgb="FF494648"/>
        <rFont val="Calibri"/>
        <scheme val="minor"/>
      </rPr>
      <t>PO</t>
    </r>
    <r>
      <rPr>
        <sz val="8"/>
        <color rgb="FF5E5B5D"/>
        <rFont val="Calibri"/>
        <scheme val="minor"/>
      </rPr>
      <t>N</t>
    </r>
    <r>
      <rPr>
        <sz val="8"/>
        <color rgb="FF494648"/>
        <rFont val="Calibri"/>
        <scheme val="minor"/>
      </rPr>
      <t>S</t>
    </r>
    <r>
      <rPr>
        <sz val="8"/>
        <color rgb="FF5E5B5D"/>
        <rFont val="Calibri"/>
        <scheme val="minor"/>
      </rPr>
      <t>A</t>
    </r>
    <r>
      <rPr>
        <sz val="8"/>
        <color rgb="FF494648"/>
        <rFont val="Calibri"/>
        <scheme val="minor"/>
      </rPr>
      <t>BILID</t>
    </r>
    <r>
      <rPr>
        <sz val="8"/>
        <color rgb="FF5E5B5D"/>
        <rFont val="Calibri"/>
        <scheme val="minor"/>
      </rPr>
      <t>A</t>
    </r>
    <r>
      <rPr>
        <sz val="8"/>
        <color rgb="FF494648"/>
        <rFont val="Calibri"/>
        <scheme val="minor"/>
      </rPr>
      <t xml:space="preserve">D EL SERVICIO  </t>
    </r>
    <r>
      <rPr>
        <sz val="8"/>
        <color rgb="FF333233"/>
        <rFont val="Calibri"/>
        <scheme val="minor"/>
      </rPr>
      <t>D</t>
    </r>
    <r>
      <rPr>
        <sz val="8"/>
        <color rgb="FF494648"/>
        <rFont val="Calibri"/>
        <scheme val="minor"/>
      </rPr>
      <t>E RADI</t>
    </r>
    <r>
      <rPr>
        <sz val="8"/>
        <color rgb="FF333233"/>
        <rFont val="Calibri"/>
        <scheme val="minor"/>
      </rPr>
      <t>O</t>
    </r>
    <r>
      <rPr>
        <sz val="8"/>
        <color rgb="FF494648"/>
        <rFont val="Calibri"/>
        <scheme val="minor"/>
      </rPr>
      <t>LOG</t>
    </r>
    <r>
      <rPr>
        <sz val="8"/>
        <color rgb="FF333233"/>
        <rFont val="Calibri"/>
        <scheme val="minor"/>
      </rPr>
      <t>I</t>
    </r>
    <r>
      <rPr>
        <sz val="8"/>
        <color rgb="FF5E5B5D"/>
        <rFont val="Calibri"/>
        <scheme val="minor"/>
      </rPr>
      <t xml:space="preserve">A </t>
    </r>
    <r>
      <rPr>
        <sz val="8"/>
        <color rgb="FF494648"/>
        <rFont val="Calibri"/>
        <scheme val="minor"/>
      </rPr>
      <t xml:space="preserve">E </t>
    </r>
    <r>
      <rPr>
        <sz val="8"/>
        <color rgb="FF333233"/>
        <rFont val="Calibri"/>
        <scheme val="minor"/>
      </rPr>
      <t>I</t>
    </r>
    <r>
      <rPr>
        <sz val="8"/>
        <color rgb="FF494648"/>
        <rFont val="Calibri"/>
        <scheme val="minor"/>
      </rPr>
      <t>M</t>
    </r>
    <r>
      <rPr>
        <sz val="8"/>
        <color rgb="FF5E5B5D"/>
        <rFont val="Calibri"/>
        <scheme val="minor"/>
      </rPr>
      <t>Á</t>
    </r>
    <r>
      <rPr>
        <sz val="8"/>
        <color rgb="FF494648"/>
        <rFont val="Calibri"/>
        <scheme val="minor"/>
      </rPr>
      <t>GENES  DI</t>
    </r>
    <r>
      <rPr>
        <sz val="8"/>
        <color rgb="FF5E5B5D"/>
        <rFont val="Calibri"/>
        <scheme val="minor"/>
      </rPr>
      <t>AG</t>
    </r>
    <r>
      <rPr>
        <sz val="8"/>
        <color rgb="FF494648"/>
        <rFont val="Calibri"/>
        <scheme val="minor"/>
      </rPr>
      <t>NO</t>
    </r>
    <r>
      <rPr>
        <sz val="8"/>
        <color rgb="FF5E5B5D"/>
        <rFont val="Calibri"/>
        <scheme val="minor"/>
      </rPr>
      <t>S</t>
    </r>
    <r>
      <rPr>
        <sz val="8"/>
        <color rgb="FF494648"/>
        <rFont val="Calibri"/>
        <scheme val="minor"/>
      </rPr>
      <t>T</t>
    </r>
    <r>
      <rPr>
        <sz val="8"/>
        <color rgb="FF5E5B5D"/>
        <rFont val="Calibri"/>
        <scheme val="minor"/>
      </rPr>
      <t>ICAS  D</t>
    </r>
    <r>
      <rPr>
        <sz val="8"/>
        <color rgb="FF494648"/>
        <rFont val="Calibri"/>
        <scheme val="minor"/>
      </rPr>
      <t xml:space="preserve">E </t>
    </r>
    <r>
      <rPr>
        <sz val="8"/>
        <color rgb="FF5E5B5D"/>
        <rFont val="Calibri"/>
        <scheme val="minor"/>
      </rPr>
      <t>BA</t>
    </r>
    <r>
      <rPr>
        <sz val="8"/>
        <color rgb="FF494648"/>
        <rFont val="Calibri"/>
        <scheme val="minor"/>
      </rPr>
      <t xml:space="preserve">JO </t>
    </r>
    <r>
      <rPr>
        <sz val="8"/>
        <color rgb="FF5E5B5D"/>
        <rFont val="Calibri"/>
        <scheme val="minor"/>
      </rPr>
      <t>G</t>
    </r>
    <r>
      <rPr>
        <sz val="8"/>
        <color rgb="FF494648"/>
        <rFont val="Calibri"/>
        <scheme val="minor"/>
      </rPr>
      <t>R</t>
    </r>
    <r>
      <rPr>
        <sz val="8"/>
        <color rgb="FF5E5B5D"/>
        <rFont val="Calibri"/>
        <scheme val="minor"/>
      </rPr>
      <t>A</t>
    </r>
    <r>
      <rPr>
        <sz val="8"/>
        <color rgb="FF494648"/>
        <rFont val="Calibri"/>
        <scheme val="minor"/>
      </rPr>
      <t>DO DE COMPLE</t>
    </r>
    <r>
      <rPr>
        <sz val="8"/>
        <color rgb="FF5E5B5D"/>
        <rFont val="Calibri"/>
        <scheme val="minor"/>
      </rPr>
      <t>J</t>
    </r>
    <r>
      <rPr>
        <sz val="8"/>
        <color rgb="FF494648"/>
        <rFont val="Calibri"/>
        <scheme val="minor"/>
      </rPr>
      <t>IDAD EN SALUD</t>
    </r>
    <r>
      <rPr>
        <sz val="8"/>
        <color rgb="FF5E5B5D"/>
        <rFont val="Calibri"/>
        <scheme val="minor"/>
      </rPr>
      <t xml:space="preserve">, </t>
    </r>
    <r>
      <rPr>
        <sz val="8"/>
        <color rgb="FF494648"/>
        <rFont val="Calibri"/>
        <scheme val="minor"/>
      </rPr>
      <t xml:space="preserve">A </t>
    </r>
    <r>
      <rPr>
        <sz val="8"/>
        <color rgb="FF333233"/>
        <rFont val="Calibri"/>
        <scheme val="minor"/>
      </rPr>
      <t>L</t>
    </r>
    <r>
      <rPr>
        <sz val="8"/>
        <color rgb="FF494648"/>
        <rFont val="Calibri"/>
        <scheme val="minor"/>
      </rPr>
      <t xml:space="preserve">A </t>
    </r>
    <r>
      <rPr>
        <sz val="8"/>
        <color rgb="FF333233"/>
        <rFont val="Calibri"/>
        <scheme val="minor"/>
      </rPr>
      <t>P</t>
    </r>
    <r>
      <rPr>
        <sz val="8"/>
        <color rgb="FF494648"/>
        <rFont val="Calibri"/>
        <scheme val="minor"/>
      </rPr>
      <t>OBLAC</t>
    </r>
    <r>
      <rPr>
        <sz val="8"/>
        <color rgb="FF202020"/>
        <rFont val="Calibri"/>
        <scheme val="minor"/>
      </rPr>
      <t>I</t>
    </r>
    <r>
      <rPr>
        <sz val="8"/>
        <color rgb="FF333233"/>
        <rFont val="Calibri"/>
        <scheme val="minor"/>
      </rPr>
      <t>Ó</t>
    </r>
    <r>
      <rPr>
        <sz val="8"/>
        <color rgb="FF494648"/>
        <rFont val="Calibri"/>
        <scheme val="minor"/>
      </rPr>
      <t>N  DE LAS E</t>
    </r>
    <r>
      <rPr>
        <sz val="8"/>
        <color rgb="FF5E5B5D"/>
        <rFont val="Calibri"/>
        <scheme val="minor"/>
      </rPr>
      <t>.</t>
    </r>
    <r>
      <rPr>
        <sz val="8"/>
        <color rgb="FF494648"/>
        <rFont val="Calibri"/>
        <scheme val="minor"/>
      </rPr>
      <t>P</t>
    </r>
    <r>
      <rPr>
        <sz val="8"/>
        <color rgb="FF5E5B5D"/>
        <rFont val="Calibri"/>
        <scheme val="minor"/>
      </rPr>
      <t>.</t>
    </r>
    <r>
      <rPr>
        <sz val="8"/>
        <color rgb="FF494648"/>
        <rFont val="Calibri"/>
        <scheme val="minor"/>
      </rPr>
      <t>S</t>
    </r>
    <r>
      <rPr>
        <sz val="8"/>
        <color rgb="FF5E5B5D"/>
        <rFont val="Calibri"/>
        <scheme val="minor"/>
      </rPr>
      <t>.</t>
    </r>
    <r>
      <rPr>
        <sz val="8"/>
        <color rgb="FF333233"/>
        <rFont val="Calibri"/>
        <scheme val="minor"/>
      </rPr>
      <t>-</t>
    </r>
    <r>
      <rPr>
        <sz val="8"/>
        <color rgb="FF494648"/>
        <rFont val="Calibri"/>
        <scheme val="minor"/>
      </rPr>
      <t>S.</t>
    </r>
    <r>
      <rPr>
        <sz val="8"/>
        <color rgb="FF5E5B5D"/>
        <rFont val="Calibri"/>
        <scheme val="minor"/>
      </rPr>
      <t xml:space="preserve">, </t>
    </r>
    <r>
      <rPr>
        <sz val="8"/>
        <color rgb="FF494648"/>
        <rFont val="Calibri"/>
        <scheme val="minor"/>
      </rPr>
      <t>Q</t>
    </r>
    <r>
      <rPr>
        <sz val="8"/>
        <color rgb="FF5E5B5D"/>
        <rFont val="Calibri"/>
        <scheme val="minor"/>
      </rPr>
      <t>UE S</t>
    </r>
    <r>
      <rPr>
        <sz val="8"/>
        <color rgb="FF494648"/>
        <rFont val="Calibri"/>
        <scheme val="minor"/>
      </rPr>
      <t>U</t>
    </r>
    <r>
      <rPr>
        <sz val="8"/>
        <color rgb="FF5E5B5D"/>
        <rFont val="Calibri"/>
        <scheme val="minor"/>
      </rPr>
      <t>SCRIB</t>
    </r>
    <r>
      <rPr>
        <sz val="8"/>
        <color rgb="FF787878"/>
        <rFont val="Calibri"/>
        <scheme val="minor"/>
      </rPr>
      <t>A</t>
    </r>
    <r>
      <rPr>
        <sz val="8"/>
        <color rgb="FF5E5B5D"/>
        <rFont val="Calibri"/>
        <scheme val="minor"/>
      </rPr>
      <t xml:space="preserve">N </t>
    </r>
    <r>
      <rPr>
        <sz val="8"/>
        <color rgb="FF494648"/>
        <rFont val="Calibri"/>
        <scheme val="minor"/>
      </rPr>
      <t>CO</t>
    </r>
    <r>
      <rPr>
        <sz val="8"/>
        <color rgb="FF5E5B5D"/>
        <rFont val="Calibri"/>
        <scheme val="minor"/>
      </rPr>
      <t>NTRA</t>
    </r>
    <r>
      <rPr>
        <sz val="8"/>
        <color rgb="FF494648"/>
        <rFont val="Calibri"/>
        <scheme val="minor"/>
      </rPr>
      <t xml:space="preserve">TOS  CON LA  </t>
    </r>
    <r>
      <rPr>
        <sz val="8"/>
        <color rgb="FF5E5B5D"/>
        <rFont val="Calibri"/>
        <scheme val="minor"/>
      </rPr>
      <t>U</t>
    </r>
    <r>
      <rPr>
        <sz val="8"/>
        <color rgb="FF494648"/>
        <rFont val="Calibri"/>
        <scheme val="minor"/>
      </rPr>
      <t>NI</t>
    </r>
    <r>
      <rPr>
        <sz val="8"/>
        <color rgb="FF5E5B5D"/>
        <rFont val="Calibri"/>
        <scheme val="minor"/>
      </rPr>
      <t>DA</t>
    </r>
    <r>
      <rPr>
        <sz val="8"/>
        <color rgb="FF494648"/>
        <rFont val="Calibri"/>
        <scheme val="minor"/>
      </rPr>
      <t xml:space="preserve">D  DE SALUD  DE </t>
    </r>
    <r>
      <rPr>
        <sz val="8"/>
        <color rgb="FF333233"/>
        <rFont val="Calibri"/>
        <scheme val="minor"/>
      </rPr>
      <t>I</t>
    </r>
    <r>
      <rPr>
        <sz val="8"/>
        <color rgb="FF494648"/>
        <rFont val="Calibri"/>
        <scheme val="minor"/>
      </rPr>
      <t>BAGUÉ E</t>
    </r>
    <r>
      <rPr>
        <sz val="8"/>
        <color rgb="FF5E5B5D"/>
        <rFont val="Calibri"/>
        <scheme val="minor"/>
      </rPr>
      <t>.</t>
    </r>
    <r>
      <rPr>
        <sz val="8"/>
        <color rgb="FF494648"/>
        <rFont val="Calibri"/>
        <scheme val="minor"/>
      </rPr>
      <t>S.E</t>
    </r>
    <r>
      <rPr>
        <sz val="8"/>
        <color rgb="FF5E5B5D"/>
        <rFont val="Calibri"/>
        <scheme val="minor"/>
      </rPr>
      <t xml:space="preserve">. </t>
    </r>
    <r>
      <rPr>
        <sz val="8"/>
        <color rgb="FF494648"/>
        <rFont val="Calibri"/>
        <scheme val="minor"/>
      </rPr>
      <t>Y USU</t>
    </r>
    <r>
      <rPr>
        <sz val="8"/>
        <color rgb="FF5E5B5D"/>
        <rFont val="Calibri"/>
        <scheme val="minor"/>
      </rPr>
      <t>A</t>
    </r>
    <r>
      <rPr>
        <sz val="8"/>
        <color rgb="FF494648"/>
        <rFont val="Calibri"/>
        <scheme val="minor"/>
      </rPr>
      <t xml:space="preserve">RIOS  QUE </t>
    </r>
    <r>
      <rPr>
        <sz val="8"/>
        <color rgb="FF5E5B5D"/>
        <rFont val="Calibri"/>
        <scheme val="minor"/>
      </rPr>
      <t>RE</t>
    </r>
    <r>
      <rPr>
        <sz val="8"/>
        <color rgb="FF494648"/>
        <rFont val="Calibri"/>
        <scheme val="minor"/>
      </rPr>
      <t>Q</t>
    </r>
    <r>
      <rPr>
        <sz val="8"/>
        <color rgb="FF5E5B5D"/>
        <rFont val="Calibri"/>
        <scheme val="minor"/>
      </rPr>
      <t>UI</t>
    </r>
    <r>
      <rPr>
        <sz val="8"/>
        <color rgb="FF494648"/>
        <rFont val="Calibri"/>
        <scheme val="minor"/>
      </rPr>
      <t>E</t>
    </r>
    <r>
      <rPr>
        <sz val="8"/>
        <color rgb="FF5E5B5D"/>
        <rFont val="Calibri"/>
        <scheme val="minor"/>
      </rPr>
      <t xml:space="preserve">RAN  LA </t>
    </r>
    <r>
      <rPr>
        <sz val="8"/>
        <color rgb="FF787878"/>
        <rFont val="Calibri"/>
        <scheme val="minor"/>
      </rPr>
      <t>A</t>
    </r>
    <r>
      <rPr>
        <sz val="8"/>
        <color rgb="FF5E5B5D"/>
        <rFont val="Calibri"/>
        <scheme val="minor"/>
      </rPr>
      <t>TENC</t>
    </r>
    <r>
      <rPr>
        <sz val="8"/>
        <color rgb="FF494648"/>
        <rFont val="Calibri"/>
        <scheme val="minor"/>
      </rPr>
      <t>IÓN E</t>
    </r>
    <r>
      <rPr>
        <sz val="8"/>
        <color rgb="FF5E5B5D"/>
        <rFont val="Calibri"/>
        <scheme val="minor"/>
      </rPr>
      <t xml:space="preserve">N </t>
    </r>
    <r>
      <rPr>
        <sz val="8"/>
        <color rgb="FF494648"/>
        <rFont val="Calibri"/>
        <scheme val="minor"/>
      </rPr>
      <t>E</t>
    </r>
    <r>
      <rPr>
        <sz val="8"/>
        <color rgb="FF5E5B5D"/>
        <rFont val="Calibri"/>
        <scheme val="minor"/>
      </rPr>
      <t xml:space="preserve">L </t>
    </r>
    <r>
      <rPr>
        <sz val="8"/>
        <color rgb="FF494648"/>
        <rFont val="Calibri"/>
        <scheme val="minor"/>
      </rPr>
      <t>SER</t>
    </r>
    <r>
      <rPr>
        <sz val="8"/>
        <color rgb="FF5E5B5D"/>
        <rFont val="Calibri"/>
        <scheme val="minor"/>
      </rPr>
      <t>VI</t>
    </r>
    <r>
      <rPr>
        <sz val="8"/>
        <color rgb="FF494648"/>
        <rFont val="Calibri"/>
        <scheme val="minor"/>
      </rPr>
      <t>CIO  D</t>
    </r>
    <r>
      <rPr>
        <sz val="8"/>
        <color rgb="FF5E5B5D"/>
        <rFont val="Calibri"/>
        <scheme val="minor"/>
      </rPr>
      <t xml:space="preserve">E </t>
    </r>
    <r>
      <rPr>
        <sz val="8"/>
        <color rgb="FF494648"/>
        <rFont val="Calibri"/>
        <scheme val="minor"/>
      </rPr>
      <t>U</t>
    </r>
    <r>
      <rPr>
        <sz val="8"/>
        <color rgb="FF5E5B5D"/>
        <rFont val="Calibri"/>
        <scheme val="minor"/>
      </rPr>
      <t>R</t>
    </r>
    <r>
      <rPr>
        <sz val="8"/>
        <color rgb="FF494648"/>
        <rFont val="Calibri"/>
        <scheme val="minor"/>
      </rPr>
      <t>GENC</t>
    </r>
    <r>
      <rPr>
        <sz val="8"/>
        <color rgb="FF333233"/>
        <rFont val="Calibri"/>
        <scheme val="minor"/>
      </rPr>
      <t>I</t>
    </r>
    <r>
      <rPr>
        <sz val="8"/>
        <color rgb="FF494648"/>
        <rFont val="Calibri"/>
        <scheme val="minor"/>
      </rPr>
      <t xml:space="preserve">AS, AQUELLOS INCLUIDOS </t>
    </r>
    <r>
      <rPr>
        <sz val="8"/>
        <color rgb="FF5E5B5D"/>
        <rFont val="Calibri"/>
        <scheme val="minor"/>
      </rPr>
      <t>E</t>
    </r>
    <r>
      <rPr>
        <sz val="8"/>
        <color rgb="FF494648"/>
        <rFont val="Calibri"/>
        <scheme val="minor"/>
      </rPr>
      <t>N C</t>
    </r>
    <r>
      <rPr>
        <sz val="8"/>
        <color rgb="FF5E5B5D"/>
        <rFont val="Calibri"/>
        <scheme val="minor"/>
      </rPr>
      <t>ONTRATOS INT</t>
    </r>
    <r>
      <rPr>
        <sz val="8"/>
        <color rgb="FF494648"/>
        <rFont val="Calibri"/>
        <scheme val="minor"/>
      </rPr>
      <t>ER</t>
    </r>
    <r>
      <rPr>
        <sz val="8"/>
        <color rgb="FF5E5B5D"/>
        <rFont val="Calibri"/>
        <scheme val="minor"/>
      </rPr>
      <t>A</t>
    </r>
    <r>
      <rPr>
        <sz val="8"/>
        <color rgb="FF494648"/>
        <rFont val="Calibri"/>
        <scheme val="minor"/>
      </rPr>
      <t>D</t>
    </r>
    <r>
      <rPr>
        <sz val="8"/>
        <color rgb="FF5E5B5D"/>
        <rFont val="Calibri"/>
        <scheme val="minor"/>
      </rPr>
      <t>M</t>
    </r>
    <r>
      <rPr>
        <sz val="8"/>
        <color rgb="FF494648"/>
        <rFont val="Calibri"/>
        <scheme val="minor"/>
      </rPr>
      <t>INISTR</t>
    </r>
    <r>
      <rPr>
        <sz val="8"/>
        <color rgb="FF5E5B5D"/>
        <rFont val="Calibri"/>
        <scheme val="minor"/>
      </rPr>
      <t>AT</t>
    </r>
    <r>
      <rPr>
        <sz val="8"/>
        <color rgb="FF333233"/>
        <rFont val="Calibri"/>
        <scheme val="minor"/>
      </rPr>
      <t>I</t>
    </r>
    <r>
      <rPr>
        <sz val="8"/>
        <color rgb="FF5E5B5D"/>
        <rFont val="Calibri"/>
        <scheme val="minor"/>
      </rPr>
      <t>V</t>
    </r>
    <r>
      <rPr>
        <sz val="8"/>
        <color rgb="FF494648"/>
        <rFont val="Calibri"/>
        <scheme val="minor"/>
      </rPr>
      <t>OS  CON  L</t>
    </r>
    <r>
      <rPr>
        <sz val="8"/>
        <color rgb="FF5E5B5D"/>
        <rFont val="Calibri"/>
        <scheme val="minor"/>
      </rPr>
      <t xml:space="preserve">A  </t>
    </r>
    <r>
      <rPr>
        <sz val="8"/>
        <color rgb="FF494648"/>
        <rFont val="Calibri"/>
        <scheme val="minor"/>
      </rPr>
      <t xml:space="preserve">SECRETARIA   </t>
    </r>
    <r>
      <rPr>
        <sz val="8"/>
        <color rgb="FF333233"/>
        <rFont val="Calibri"/>
        <scheme val="minor"/>
      </rPr>
      <t>D</t>
    </r>
    <r>
      <rPr>
        <sz val="8"/>
        <color rgb="FF494648"/>
        <rFont val="Calibri"/>
        <scheme val="minor"/>
      </rPr>
      <t>E  SALUD   MUNICIPAL</t>
    </r>
    <r>
      <rPr>
        <sz val="8"/>
        <color rgb="FF5E5B5D"/>
        <rFont val="Calibri"/>
        <scheme val="minor"/>
      </rPr>
      <t xml:space="preserve">,  </t>
    </r>
    <r>
      <rPr>
        <sz val="8"/>
        <color rgb="FF494648"/>
        <rFont val="Calibri"/>
        <scheme val="minor"/>
      </rPr>
      <t>CUMPLIM</t>
    </r>
    <r>
      <rPr>
        <sz val="8"/>
        <color rgb="FF5E5B5D"/>
        <rFont val="Calibri"/>
        <scheme val="minor"/>
      </rPr>
      <t>IEN</t>
    </r>
    <r>
      <rPr>
        <sz val="8"/>
        <color rgb="FF494648"/>
        <rFont val="Calibri"/>
        <scheme val="minor"/>
      </rPr>
      <t>TO  D</t>
    </r>
    <r>
      <rPr>
        <sz val="8"/>
        <color rgb="FF5E5B5D"/>
        <rFont val="Calibri"/>
        <scheme val="minor"/>
      </rPr>
      <t>E FALLO</t>
    </r>
    <r>
      <rPr>
        <sz val="8"/>
        <color rgb="FF494648"/>
        <rFont val="Calibri"/>
        <scheme val="minor"/>
      </rPr>
      <t xml:space="preserve">S </t>
    </r>
    <r>
      <rPr>
        <sz val="8"/>
        <color rgb="FF5E5B5D"/>
        <rFont val="Calibri"/>
        <scheme val="minor"/>
      </rPr>
      <t>D</t>
    </r>
    <r>
      <rPr>
        <sz val="8"/>
        <color rgb="FF494648"/>
        <rFont val="Calibri"/>
        <scheme val="minor"/>
      </rPr>
      <t xml:space="preserve">E </t>
    </r>
    <r>
      <rPr>
        <sz val="8"/>
        <color rgb="FF5E5B5D"/>
        <rFont val="Calibri"/>
        <scheme val="minor"/>
      </rPr>
      <t>T</t>
    </r>
    <r>
      <rPr>
        <sz val="8"/>
        <color rgb="FF494648"/>
        <rFont val="Calibri"/>
        <scheme val="minor"/>
      </rPr>
      <t>U</t>
    </r>
    <r>
      <rPr>
        <sz val="8"/>
        <color rgb="FF5E5B5D"/>
        <rFont val="Calibri"/>
        <scheme val="minor"/>
      </rPr>
      <t>T</t>
    </r>
    <r>
      <rPr>
        <sz val="8"/>
        <color rgb="FF494648"/>
        <rFont val="Calibri"/>
        <scheme val="minor"/>
      </rPr>
      <t>EL</t>
    </r>
    <r>
      <rPr>
        <sz val="8"/>
        <color rgb="FF5E5B5D"/>
        <rFont val="Calibri"/>
        <scheme val="minor"/>
      </rPr>
      <t xml:space="preserve">A  </t>
    </r>
    <r>
      <rPr>
        <sz val="8"/>
        <color rgb="FF494648"/>
        <rFont val="Calibri"/>
        <scheme val="minor"/>
      </rPr>
      <t>Y DEMÁS SUSCRITOS</t>
    </r>
    <r>
      <rPr>
        <sz val="8"/>
        <color rgb="FF333233"/>
        <rFont val="Calibri"/>
        <scheme val="minor"/>
      </rPr>
      <t xml:space="preserve">, </t>
    </r>
    <r>
      <rPr>
        <sz val="8"/>
        <color rgb="FF494648"/>
        <rFont val="Calibri"/>
        <scheme val="minor"/>
      </rPr>
      <t xml:space="preserve">EN LAS </t>
    </r>
    <r>
      <rPr>
        <sz val="8"/>
        <color rgb="FF333233"/>
        <rFont val="Calibri"/>
        <scheme val="minor"/>
      </rPr>
      <t>U</t>
    </r>
    <r>
      <rPr>
        <sz val="8"/>
        <color rgb="FF494648"/>
        <rFont val="Calibri"/>
        <scheme val="minor"/>
      </rPr>
      <t>N</t>
    </r>
    <r>
      <rPr>
        <sz val="8"/>
        <color rgb="FF202020"/>
        <rFont val="Calibri"/>
        <scheme val="minor"/>
      </rPr>
      <t>I</t>
    </r>
    <r>
      <rPr>
        <sz val="8"/>
        <color rgb="FF494648"/>
        <rFont val="Calibri"/>
        <scheme val="minor"/>
      </rPr>
      <t>DADES INTE</t>
    </r>
    <r>
      <rPr>
        <sz val="8"/>
        <color rgb="FF5E5B5D"/>
        <rFont val="Calibri"/>
        <scheme val="minor"/>
      </rPr>
      <t>R</t>
    </r>
    <r>
      <rPr>
        <sz val="8"/>
        <color rgb="FF494648"/>
        <rFont val="Calibri"/>
        <scheme val="minor"/>
      </rPr>
      <t>MED</t>
    </r>
    <r>
      <rPr>
        <sz val="8"/>
        <color rgb="FF333233"/>
        <rFont val="Calibri"/>
        <scheme val="minor"/>
      </rPr>
      <t>I</t>
    </r>
    <r>
      <rPr>
        <sz val="8"/>
        <color rgb="FF494648"/>
        <rFont val="Calibri"/>
        <scheme val="minor"/>
      </rPr>
      <t>AS DEL HOS</t>
    </r>
    <r>
      <rPr>
        <sz val="8"/>
        <color rgb="FF5E5B5D"/>
        <rFont val="Calibri"/>
        <scheme val="minor"/>
      </rPr>
      <t>P</t>
    </r>
    <r>
      <rPr>
        <sz val="8"/>
        <color rgb="FF494648"/>
        <rFont val="Calibri"/>
        <scheme val="minor"/>
      </rPr>
      <t>I</t>
    </r>
    <r>
      <rPr>
        <sz val="8"/>
        <color rgb="FF5E5B5D"/>
        <rFont val="Calibri"/>
        <scheme val="minor"/>
      </rPr>
      <t xml:space="preserve">TAL  SAN </t>
    </r>
    <r>
      <rPr>
        <sz val="8"/>
        <color rgb="FF787878"/>
        <rFont val="Calibri"/>
        <scheme val="minor"/>
      </rPr>
      <t>F</t>
    </r>
    <r>
      <rPr>
        <sz val="8"/>
        <color rgb="FF5E5B5D"/>
        <rFont val="Calibri"/>
        <scheme val="minor"/>
      </rPr>
      <t>RANC</t>
    </r>
    <r>
      <rPr>
        <sz val="8"/>
        <color rgb="FF494648"/>
        <rFont val="Calibri"/>
        <scheme val="minor"/>
      </rPr>
      <t>I</t>
    </r>
    <r>
      <rPr>
        <sz val="8"/>
        <color rgb="FF5E5B5D"/>
        <rFont val="Calibri"/>
        <scheme val="minor"/>
      </rPr>
      <t>S</t>
    </r>
    <r>
      <rPr>
        <sz val="8"/>
        <color rgb="FF494648"/>
        <rFont val="Calibri"/>
        <scheme val="minor"/>
      </rPr>
      <t>CO  Y SUR DE LA UNIDAD  DE S</t>
    </r>
    <r>
      <rPr>
        <sz val="8"/>
        <color rgb="FF5E5B5D"/>
        <rFont val="Calibri"/>
        <scheme val="minor"/>
      </rPr>
      <t>A</t>
    </r>
    <r>
      <rPr>
        <sz val="8"/>
        <color rgb="FF494648"/>
        <rFont val="Calibri"/>
        <scheme val="minor"/>
      </rPr>
      <t xml:space="preserve">LUD  DE </t>
    </r>
    <r>
      <rPr>
        <sz val="8"/>
        <color rgb="FF333233"/>
        <rFont val="Calibri"/>
        <scheme val="minor"/>
      </rPr>
      <t>!</t>
    </r>
    <r>
      <rPr>
        <sz val="8"/>
        <color rgb="FF494648"/>
        <rFont val="Calibri"/>
        <scheme val="minor"/>
      </rPr>
      <t>BA</t>
    </r>
    <r>
      <rPr>
        <sz val="8"/>
        <color rgb="FF333233"/>
        <rFont val="Calibri"/>
        <scheme val="minor"/>
      </rPr>
      <t>GU</t>
    </r>
    <r>
      <rPr>
        <sz val="8"/>
        <color rgb="FF494648"/>
        <rFont val="Calibri"/>
        <scheme val="minor"/>
      </rPr>
      <t>É  E</t>
    </r>
    <r>
      <rPr>
        <sz val="8"/>
        <color rgb="FF202020"/>
        <rFont val="Calibri"/>
        <scheme val="minor"/>
      </rPr>
      <t>.</t>
    </r>
    <r>
      <rPr>
        <sz val="8"/>
        <color rgb="FF494648"/>
        <rFont val="Calibri"/>
        <scheme val="minor"/>
      </rPr>
      <t>S</t>
    </r>
    <r>
      <rPr>
        <sz val="8"/>
        <color rgb="FF333233"/>
        <rFont val="Calibri"/>
        <scheme val="minor"/>
      </rPr>
      <t>.</t>
    </r>
    <r>
      <rPr>
        <sz val="8"/>
        <color rgb="FF494648"/>
        <rFont val="Calibri"/>
        <scheme val="minor"/>
      </rPr>
      <t>E</t>
    </r>
    <r>
      <rPr>
        <sz val="8"/>
        <color rgb="FF333233"/>
        <rFont val="Calibri"/>
        <scheme val="minor"/>
      </rPr>
      <t xml:space="preserve">. </t>
    </r>
  </si>
  <si>
    <r>
      <t>R</t>
    </r>
    <r>
      <rPr>
        <sz val="8"/>
        <color rgb="FF2B2B2B"/>
        <rFont val="Calibri"/>
        <scheme val="minor"/>
      </rPr>
      <t>ea</t>
    </r>
    <r>
      <rPr>
        <sz val="8"/>
        <color rgb="FF060606"/>
        <rFont val="Calibri"/>
        <scheme val="minor"/>
      </rPr>
      <t>li</t>
    </r>
    <r>
      <rPr>
        <sz val="8"/>
        <color rgb="FF2B2B2B"/>
        <rFont val="Calibri"/>
        <scheme val="minor"/>
      </rPr>
      <t>za</t>
    </r>
    <r>
      <rPr>
        <sz val="8"/>
        <color rgb="FF181818"/>
        <rFont val="Calibri"/>
        <scheme val="minor"/>
      </rPr>
      <t xml:space="preserve">r </t>
    </r>
    <r>
      <rPr>
        <sz val="8"/>
        <color rgb="FF2B2B2B"/>
        <rFont val="Calibri"/>
        <scheme val="minor"/>
      </rPr>
      <t>co</t>
    </r>
    <r>
      <rPr>
        <sz val="8"/>
        <color rgb="FF181818"/>
        <rFont val="Calibri"/>
        <scheme val="minor"/>
      </rPr>
      <t xml:space="preserve">n </t>
    </r>
    <r>
      <rPr>
        <sz val="8"/>
        <color rgb="FF2B2B2B"/>
        <rFont val="Calibri"/>
        <scheme val="minor"/>
      </rPr>
      <t>e</t>
    </r>
    <r>
      <rPr>
        <sz val="8"/>
        <color rgb="FF181818"/>
        <rFont val="Calibri"/>
        <scheme val="minor"/>
      </rPr>
      <t>fici</t>
    </r>
    <r>
      <rPr>
        <sz val="8"/>
        <color rgb="FF2B2B2B"/>
        <rFont val="Calibri"/>
        <scheme val="minor"/>
      </rPr>
      <t>e</t>
    </r>
    <r>
      <rPr>
        <sz val="8"/>
        <color rgb="FF181818"/>
        <rFont val="Calibri"/>
        <scheme val="minor"/>
      </rPr>
      <t>n</t>
    </r>
    <r>
      <rPr>
        <sz val="8"/>
        <color rgb="FF2B2B2B"/>
        <rFont val="Calibri"/>
        <scheme val="minor"/>
      </rPr>
      <t>c</t>
    </r>
    <r>
      <rPr>
        <sz val="8"/>
        <color rgb="FF181818"/>
        <rFont val="Calibri"/>
        <scheme val="minor"/>
      </rPr>
      <t>i</t>
    </r>
    <r>
      <rPr>
        <sz val="8"/>
        <color rgb="FF2B2B2B"/>
        <rFont val="Calibri"/>
        <scheme val="minor"/>
      </rPr>
      <t xml:space="preserve">a </t>
    </r>
    <r>
      <rPr>
        <sz val="8"/>
        <color rgb="FF181818"/>
        <rFont val="Calibri"/>
        <scheme val="minor"/>
      </rPr>
      <t xml:space="preserve">y </t>
    </r>
    <r>
      <rPr>
        <sz val="8"/>
        <color rgb="FF2B2B2B"/>
        <rFont val="Calibri"/>
        <scheme val="minor"/>
      </rPr>
      <t>e</t>
    </r>
    <r>
      <rPr>
        <sz val="8"/>
        <color rgb="FF181818"/>
        <rFont val="Calibri"/>
        <scheme val="minor"/>
      </rPr>
      <t>fi</t>
    </r>
    <r>
      <rPr>
        <sz val="8"/>
        <color rgb="FF2B2B2B"/>
        <rFont val="Calibri"/>
        <scheme val="minor"/>
      </rPr>
      <t>cac</t>
    </r>
    <r>
      <rPr>
        <sz val="8"/>
        <color rgb="FF181818"/>
        <rFont val="Calibri"/>
        <scheme val="minor"/>
      </rPr>
      <t>i</t>
    </r>
    <r>
      <rPr>
        <sz val="8"/>
        <color rgb="FF2B2B2B"/>
        <rFont val="Calibri"/>
        <scheme val="minor"/>
      </rPr>
      <t>a a</t>
    </r>
    <r>
      <rPr>
        <sz val="8"/>
        <color rgb="FF3B3B3B"/>
        <rFont val="Calibri"/>
        <scheme val="minor"/>
      </rPr>
      <t>c</t>
    </r>
    <r>
      <rPr>
        <sz val="8"/>
        <color rgb="FF181818"/>
        <rFont val="Calibri"/>
        <scheme val="minor"/>
      </rPr>
      <t>ti</t>
    </r>
    <r>
      <rPr>
        <sz val="8"/>
        <color rgb="FF2B2B2B"/>
        <rFont val="Calibri"/>
        <scheme val="minor"/>
      </rPr>
      <t>v</t>
    </r>
    <r>
      <rPr>
        <sz val="8"/>
        <color rgb="FF181818"/>
        <rFont val="Calibri"/>
        <scheme val="minor"/>
      </rPr>
      <t>id</t>
    </r>
    <r>
      <rPr>
        <sz val="8"/>
        <color rgb="FF2B2B2B"/>
        <rFont val="Calibri"/>
        <scheme val="minor"/>
      </rPr>
      <t xml:space="preserve">ades </t>
    </r>
    <r>
      <rPr>
        <sz val="8"/>
        <color rgb="FF181818"/>
        <rFont val="Calibri"/>
        <scheme val="minor"/>
      </rPr>
      <t>d</t>
    </r>
    <r>
      <rPr>
        <sz val="8"/>
        <color rgb="FF2B2B2B"/>
        <rFont val="Calibri"/>
        <scheme val="minor"/>
      </rPr>
      <t xml:space="preserve">e </t>
    </r>
    <r>
      <rPr>
        <sz val="8"/>
        <color rgb="FF181818"/>
        <rFont val="Calibri"/>
        <scheme val="minor"/>
      </rPr>
      <t>R</t>
    </r>
    <r>
      <rPr>
        <sz val="8"/>
        <color rgb="FF2B2B2B"/>
        <rFont val="Calibri"/>
        <scheme val="minor"/>
      </rPr>
      <t>a</t>
    </r>
    <r>
      <rPr>
        <sz val="8"/>
        <color rgb="FF181818"/>
        <rFont val="Calibri"/>
        <scheme val="minor"/>
      </rPr>
      <t>di</t>
    </r>
    <r>
      <rPr>
        <sz val="8"/>
        <color rgb="FF2B2B2B"/>
        <rFont val="Calibri"/>
        <scheme val="minor"/>
      </rPr>
      <t>o</t>
    </r>
    <r>
      <rPr>
        <sz val="8"/>
        <color rgb="FF060606"/>
        <rFont val="Calibri"/>
        <scheme val="minor"/>
      </rPr>
      <t>l</t>
    </r>
    <r>
      <rPr>
        <sz val="8"/>
        <color rgb="FF2B2B2B"/>
        <rFont val="Calibri"/>
        <scheme val="minor"/>
      </rPr>
      <t>og</t>
    </r>
    <r>
      <rPr>
        <sz val="8"/>
        <color rgb="FF181818"/>
        <rFont val="Calibri"/>
        <scheme val="minor"/>
      </rPr>
      <t>í</t>
    </r>
    <r>
      <rPr>
        <sz val="8"/>
        <color rgb="FF2B2B2B"/>
        <rFont val="Calibri"/>
        <scheme val="minor"/>
      </rPr>
      <t xml:space="preserve">a e </t>
    </r>
    <r>
      <rPr>
        <sz val="8"/>
        <color rgb="FF060606"/>
        <rFont val="Calibri"/>
        <scheme val="minor"/>
      </rPr>
      <t>i</t>
    </r>
    <r>
      <rPr>
        <sz val="8"/>
        <color rgb="FF181818"/>
        <rFont val="Calibri"/>
        <scheme val="minor"/>
      </rPr>
      <t>m</t>
    </r>
    <r>
      <rPr>
        <sz val="8"/>
        <color rgb="FF2B2B2B"/>
        <rFont val="Calibri"/>
        <scheme val="minor"/>
      </rPr>
      <t>á</t>
    </r>
    <r>
      <rPr>
        <sz val="8"/>
        <color rgb="FF181818"/>
        <rFont val="Calibri"/>
        <scheme val="minor"/>
      </rPr>
      <t>g</t>
    </r>
    <r>
      <rPr>
        <sz val="8"/>
        <color rgb="FF2B2B2B"/>
        <rFont val="Calibri"/>
        <scheme val="minor"/>
      </rPr>
      <t xml:space="preserve">enes </t>
    </r>
    <r>
      <rPr>
        <sz val="8"/>
        <color rgb="FF181818"/>
        <rFont val="Calibri"/>
        <scheme val="minor"/>
      </rPr>
      <t>d</t>
    </r>
    <r>
      <rPr>
        <sz val="8"/>
        <color rgb="FF2B2B2B"/>
        <rFont val="Calibri"/>
        <scheme val="minor"/>
      </rPr>
      <t>iag</t>
    </r>
    <r>
      <rPr>
        <sz val="8"/>
        <color rgb="FF181818"/>
        <rFont val="Calibri"/>
        <scheme val="minor"/>
      </rPr>
      <t>n</t>
    </r>
    <r>
      <rPr>
        <sz val="8"/>
        <color rgb="FF2B2B2B"/>
        <rFont val="Calibri"/>
        <scheme val="minor"/>
      </rPr>
      <t>ós</t>
    </r>
    <r>
      <rPr>
        <sz val="8"/>
        <color rgb="FF181818"/>
        <rFont val="Calibri"/>
        <scheme val="minor"/>
      </rPr>
      <t>t</t>
    </r>
    <r>
      <rPr>
        <sz val="8"/>
        <color rgb="FF2B2B2B"/>
        <rFont val="Calibri"/>
        <scheme val="minor"/>
      </rPr>
      <t>i</t>
    </r>
    <r>
      <rPr>
        <sz val="8"/>
        <color rgb="FF3B3B3B"/>
        <rFont val="Calibri"/>
        <scheme val="minor"/>
      </rPr>
      <t>c</t>
    </r>
    <r>
      <rPr>
        <sz val="8"/>
        <color rgb="FF2B2B2B"/>
        <rFont val="Calibri"/>
        <scheme val="minor"/>
      </rPr>
      <t xml:space="preserve">as </t>
    </r>
    <r>
      <rPr>
        <sz val="8"/>
        <color rgb="FF181818"/>
        <rFont val="Calibri"/>
        <scheme val="minor"/>
      </rPr>
      <t>y/</t>
    </r>
    <r>
      <rPr>
        <sz val="8"/>
        <color rgb="FF3B3B3B"/>
        <rFont val="Calibri"/>
        <scheme val="minor"/>
      </rPr>
      <t xml:space="preserve">o </t>
    </r>
    <r>
      <rPr>
        <sz val="8"/>
        <color rgb="FF2B2B2B"/>
        <rFont val="Calibri"/>
        <scheme val="minor"/>
      </rPr>
      <t>T</t>
    </r>
    <r>
      <rPr>
        <sz val="8"/>
        <color rgb="FF3B3B3B"/>
        <rFont val="Calibri"/>
        <scheme val="minor"/>
      </rPr>
      <t>e</t>
    </r>
    <r>
      <rPr>
        <sz val="8"/>
        <color rgb="FF181818"/>
        <rFont val="Calibri"/>
        <scheme val="minor"/>
      </rPr>
      <t>l</t>
    </r>
    <r>
      <rPr>
        <sz val="8"/>
        <color rgb="FF2B2B2B"/>
        <rFont val="Calibri"/>
        <scheme val="minor"/>
      </rPr>
      <t xml:space="preserve">e </t>
    </r>
    <r>
      <rPr>
        <sz val="8"/>
        <color rgb="FF181818"/>
        <rFont val="Calibri"/>
        <scheme val="minor"/>
      </rPr>
      <t>r</t>
    </r>
    <r>
      <rPr>
        <sz val="8"/>
        <color rgb="FF2B2B2B"/>
        <rFont val="Calibri"/>
        <scheme val="minor"/>
      </rPr>
      <t>adio</t>
    </r>
    <r>
      <rPr>
        <sz val="8"/>
        <color rgb="FF181818"/>
        <rFont val="Calibri"/>
        <scheme val="minor"/>
      </rPr>
      <t>l</t>
    </r>
    <r>
      <rPr>
        <sz val="8"/>
        <color rgb="FF2B2B2B"/>
        <rFont val="Calibri"/>
        <scheme val="minor"/>
      </rPr>
      <t>og</t>
    </r>
    <r>
      <rPr>
        <sz val="8"/>
        <color rgb="FF3B3B3B"/>
        <rFont val="Calibri"/>
        <scheme val="minor"/>
      </rPr>
      <t>í</t>
    </r>
    <r>
      <rPr>
        <sz val="8"/>
        <color rgb="FF2B2B2B"/>
        <rFont val="Calibri"/>
        <scheme val="minor"/>
      </rPr>
      <t xml:space="preserve">a </t>
    </r>
    <r>
      <rPr>
        <sz val="8"/>
        <color rgb="FF181818"/>
        <rFont val="Calibri"/>
        <scheme val="minor"/>
      </rPr>
      <t>d</t>
    </r>
    <r>
      <rPr>
        <sz val="8"/>
        <color rgb="FF3B3B3B"/>
        <rFont val="Calibri"/>
        <scheme val="minor"/>
      </rPr>
      <t xml:space="preserve">e </t>
    </r>
    <r>
      <rPr>
        <sz val="8"/>
        <color rgb="FF2B2B2B"/>
        <rFont val="Calibri"/>
        <scheme val="minor"/>
      </rPr>
      <t>ba</t>
    </r>
    <r>
      <rPr>
        <sz val="8"/>
        <color rgb="FF181818"/>
        <rFont val="Calibri"/>
        <scheme val="minor"/>
      </rPr>
      <t>j</t>
    </r>
    <r>
      <rPr>
        <sz val="8"/>
        <color rgb="FF2B2B2B"/>
        <rFont val="Calibri"/>
        <scheme val="minor"/>
      </rPr>
      <t>o gra</t>
    </r>
    <r>
      <rPr>
        <sz val="8"/>
        <color rgb="FF181818"/>
        <rFont val="Calibri"/>
        <scheme val="minor"/>
      </rPr>
      <t>d</t>
    </r>
    <r>
      <rPr>
        <sz val="8"/>
        <color rgb="FF2B2B2B"/>
        <rFont val="Calibri"/>
        <scheme val="minor"/>
      </rPr>
      <t xml:space="preserve">o </t>
    </r>
    <r>
      <rPr>
        <sz val="8"/>
        <color rgb="FF181818"/>
        <rFont val="Calibri"/>
        <scheme val="minor"/>
      </rPr>
      <t>d</t>
    </r>
    <r>
      <rPr>
        <sz val="8"/>
        <color rgb="FF2B2B2B"/>
        <rFont val="Calibri"/>
        <scheme val="minor"/>
      </rPr>
      <t>e co</t>
    </r>
    <r>
      <rPr>
        <sz val="8"/>
        <color rgb="FF181818"/>
        <rFont val="Calibri"/>
        <scheme val="minor"/>
      </rPr>
      <t>mp</t>
    </r>
    <r>
      <rPr>
        <sz val="8"/>
        <color rgb="FF060606"/>
        <rFont val="Calibri"/>
        <scheme val="minor"/>
      </rPr>
      <t>l</t>
    </r>
    <r>
      <rPr>
        <sz val="8"/>
        <color rgb="FF2B2B2B"/>
        <rFont val="Calibri"/>
        <scheme val="minor"/>
      </rPr>
      <t>e</t>
    </r>
    <r>
      <rPr>
        <sz val="8"/>
        <color rgb="FF181818"/>
        <rFont val="Calibri"/>
        <scheme val="minor"/>
      </rPr>
      <t>j</t>
    </r>
    <r>
      <rPr>
        <sz val="8"/>
        <color rgb="FF060606"/>
        <rFont val="Calibri"/>
        <scheme val="minor"/>
      </rPr>
      <t>i</t>
    </r>
    <r>
      <rPr>
        <sz val="8"/>
        <color rgb="FF181818"/>
        <rFont val="Calibri"/>
        <scheme val="minor"/>
      </rPr>
      <t>d</t>
    </r>
    <r>
      <rPr>
        <sz val="8"/>
        <color rgb="FF2B2B2B"/>
        <rFont val="Calibri"/>
        <scheme val="minor"/>
      </rPr>
      <t>a</t>
    </r>
    <r>
      <rPr>
        <sz val="8"/>
        <color rgb="FF181818"/>
        <rFont val="Calibri"/>
        <scheme val="minor"/>
      </rPr>
      <t xml:space="preserve">d </t>
    </r>
    <r>
      <rPr>
        <sz val="8"/>
        <color rgb="FF2B2B2B"/>
        <rFont val="Calibri"/>
        <scheme val="minor"/>
      </rPr>
      <t>e</t>
    </r>
    <r>
      <rPr>
        <sz val="8"/>
        <color rgb="FF181818"/>
        <rFont val="Calibri"/>
        <scheme val="minor"/>
      </rPr>
      <t xml:space="preserve">n </t>
    </r>
    <r>
      <rPr>
        <sz val="8"/>
        <color rgb="FF3B3B3B"/>
        <rFont val="Calibri"/>
        <scheme val="minor"/>
      </rPr>
      <t>s</t>
    </r>
    <r>
      <rPr>
        <sz val="8"/>
        <color rgb="FF2B2B2B"/>
        <rFont val="Calibri"/>
        <scheme val="minor"/>
      </rPr>
      <t>a</t>
    </r>
    <r>
      <rPr>
        <sz val="8"/>
        <color rgb="FF181818"/>
        <rFont val="Calibri"/>
        <scheme val="minor"/>
      </rPr>
      <t xml:space="preserve">lud, </t>
    </r>
    <r>
      <rPr>
        <sz val="8"/>
        <color rgb="FF2B2B2B"/>
        <rFont val="Calibri"/>
        <scheme val="minor"/>
      </rPr>
      <t>e</t>
    </r>
    <r>
      <rPr>
        <sz val="8"/>
        <color rgb="FF181818"/>
        <rFont val="Calibri"/>
        <scheme val="minor"/>
      </rPr>
      <t xml:space="preserve">n </t>
    </r>
    <r>
      <rPr>
        <sz val="8"/>
        <color rgb="FF060606"/>
        <rFont val="Calibri"/>
        <scheme val="minor"/>
      </rPr>
      <t>l</t>
    </r>
    <r>
      <rPr>
        <sz val="8"/>
        <color rgb="FF181818"/>
        <rFont val="Calibri"/>
        <scheme val="minor"/>
      </rPr>
      <t>a Unid</t>
    </r>
    <r>
      <rPr>
        <sz val="8"/>
        <color rgb="FF2B2B2B"/>
        <rFont val="Calibri"/>
        <scheme val="minor"/>
      </rPr>
      <t>a</t>
    </r>
    <r>
      <rPr>
        <sz val="8"/>
        <color rgb="FF181818"/>
        <rFont val="Calibri"/>
        <scheme val="minor"/>
      </rPr>
      <t xml:space="preserve">d </t>
    </r>
    <r>
      <rPr>
        <sz val="8"/>
        <color rgb="FF060606"/>
        <rFont val="Calibri"/>
        <scheme val="minor"/>
      </rPr>
      <t>I</t>
    </r>
    <r>
      <rPr>
        <sz val="8"/>
        <color rgb="FF181818"/>
        <rFont val="Calibri"/>
        <scheme val="minor"/>
      </rPr>
      <t>nt</t>
    </r>
    <r>
      <rPr>
        <sz val="8"/>
        <color rgb="FF2B2B2B"/>
        <rFont val="Calibri"/>
        <scheme val="minor"/>
      </rPr>
      <t>e</t>
    </r>
    <r>
      <rPr>
        <sz val="8"/>
        <color rgb="FF181818"/>
        <rFont val="Calibri"/>
        <scheme val="minor"/>
      </rPr>
      <t>rm</t>
    </r>
    <r>
      <rPr>
        <sz val="8"/>
        <color rgb="FF3B3B3B"/>
        <rFont val="Calibri"/>
        <scheme val="minor"/>
      </rPr>
      <t>e</t>
    </r>
    <r>
      <rPr>
        <sz val="8"/>
        <color rgb="FF181818"/>
        <rFont val="Calibri"/>
        <scheme val="minor"/>
      </rPr>
      <t>di</t>
    </r>
    <r>
      <rPr>
        <sz val="8"/>
        <color rgb="FF2B2B2B"/>
        <rFont val="Calibri"/>
        <scheme val="minor"/>
      </rPr>
      <t xml:space="preserve">a de </t>
    </r>
    <r>
      <rPr>
        <sz val="8"/>
        <color rgb="FF181818"/>
        <rFont val="Calibri"/>
        <scheme val="minor"/>
      </rPr>
      <t>l</t>
    </r>
    <r>
      <rPr>
        <sz val="8"/>
        <color rgb="FF2B2B2B"/>
        <rFont val="Calibri"/>
        <scheme val="minor"/>
      </rPr>
      <t>os Ba</t>
    </r>
    <r>
      <rPr>
        <sz val="8"/>
        <color rgb="FF181818"/>
        <rFont val="Calibri"/>
        <scheme val="minor"/>
      </rPr>
      <t>rri</t>
    </r>
    <r>
      <rPr>
        <sz val="8"/>
        <color rgb="FF2B2B2B"/>
        <rFont val="Calibri"/>
        <scheme val="minor"/>
      </rPr>
      <t>os de</t>
    </r>
    <r>
      <rPr>
        <sz val="8"/>
        <color rgb="FF181818"/>
        <rFont val="Calibri"/>
        <scheme val="minor"/>
      </rPr>
      <t xml:space="preserve">! </t>
    </r>
    <r>
      <rPr>
        <sz val="8"/>
        <color rgb="FF2B2B2B"/>
        <rFont val="Calibri"/>
        <scheme val="minor"/>
      </rPr>
      <t>S</t>
    </r>
    <r>
      <rPr>
        <sz val="8"/>
        <color rgb="FF181818"/>
        <rFont val="Calibri"/>
        <scheme val="minor"/>
      </rPr>
      <t>u</t>
    </r>
    <r>
      <rPr>
        <sz val="8"/>
        <color rgb="FF2B2B2B"/>
        <rFont val="Calibri"/>
        <scheme val="minor"/>
      </rPr>
      <t xml:space="preserve">r, </t>
    </r>
    <r>
      <rPr>
        <sz val="8"/>
        <color rgb="FF3B3B3B"/>
        <rFont val="Calibri"/>
        <scheme val="minor"/>
      </rPr>
      <t>e</t>
    </r>
    <r>
      <rPr>
        <sz val="8"/>
        <color rgb="FF181818"/>
        <rFont val="Calibri"/>
        <scheme val="minor"/>
      </rPr>
      <t xml:space="preserve">n </t>
    </r>
    <r>
      <rPr>
        <sz val="8"/>
        <color rgb="FF060606"/>
        <rFont val="Calibri"/>
        <scheme val="minor"/>
      </rPr>
      <t>l</t>
    </r>
    <r>
      <rPr>
        <sz val="8"/>
        <color rgb="FF3B3B3B"/>
        <rFont val="Calibri"/>
        <scheme val="minor"/>
      </rPr>
      <t>a</t>
    </r>
    <r>
      <rPr>
        <sz val="8"/>
        <color rgb="FF2B2B2B"/>
        <rFont val="Calibri"/>
        <scheme val="minor"/>
      </rPr>
      <t xml:space="preserve">s </t>
    </r>
    <r>
      <rPr>
        <sz val="8"/>
        <color rgb="FF060606"/>
        <rFont val="Calibri"/>
        <scheme val="minor"/>
      </rPr>
      <t>j</t>
    </r>
    <r>
      <rPr>
        <sz val="8"/>
        <color rgb="FF2B2B2B"/>
        <rFont val="Calibri"/>
        <scheme val="minor"/>
      </rPr>
      <t>or</t>
    </r>
    <r>
      <rPr>
        <sz val="8"/>
        <color rgb="FF181818"/>
        <rFont val="Calibri"/>
        <scheme val="minor"/>
      </rPr>
      <t>n</t>
    </r>
    <r>
      <rPr>
        <sz val="8"/>
        <color rgb="FF2B2B2B"/>
        <rFont val="Calibri"/>
        <scheme val="minor"/>
      </rPr>
      <t>a</t>
    </r>
    <r>
      <rPr>
        <sz val="8"/>
        <color rgb="FF181818"/>
        <rFont val="Calibri"/>
        <scheme val="minor"/>
      </rPr>
      <t>d</t>
    </r>
    <r>
      <rPr>
        <sz val="8"/>
        <color rgb="FF2B2B2B"/>
        <rFont val="Calibri"/>
        <scheme val="minor"/>
      </rPr>
      <t xml:space="preserve">as </t>
    </r>
    <r>
      <rPr>
        <sz val="8"/>
        <color rgb="FF181818"/>
        <rFont val="Calibri"/>
        <scheme val="minor"/>
      </rPr>
      <t>l</t>
    </r>
    <r>
      <rPr>
        <sz val="8"/>
        <color rgb="FF2B2B2B"/>
        <rFont val="Calibri"/>
        <scheme val="minor"/>
      </rPr>
      <t>abora</t>
    </r>
    <r>
      <rPr>
        <sz val="8"/>
        <color rgb="FF181818"/>
        <rFont val="Calibri"/>
        <scheme val="minor"/>
      </rPr>
      <t>l</t>
    </r>
    <r>
      <rPr>
        <sz val="8"/>
        <color rgb="FF3B3B3B"/>
        <rFont val="Calibri"/>
        <scheme val="minor"/>
      </rPr>
      <t xml:space="preserve">es </t>
    </r>
    <r>
      <rPr>
        <sz val="8"/>
        <color rgb="FF2B2B2B"/>
        <rFont val="Calibri"/>
        <scheme val="minor"/>
      </rPr>
      <t>as</t>
    </r>
    <r>
      <rPr>
        <sz val="8"/>
        <color rgb="FF181818"/>
        <rFont val="Calibri"/>
        <scheme val="minor"/>
      </rPr>
      <t>ign</t>
    </r>
    <r>
      <rPr>
        <sz val="8"/>
        <color rgb="FF2B2B2B"/>
        <rFont val="Calibri"/>
        <scheme val="minor"/>
      </rPr>
      <t>a</t>
    </r>
    <r>
      <rPr>
        <sz val="8"/>
        <color rgb="FF181818"/>
        <rFont val="Calibri"/>
        <scheme val="minor"/>
      </rPr>
      <t>d</t>
    </r>
    <r>
      <rPr>
        <sz val="8"/>
        <color rgb="FF2B2B2B"/>
        <rFont val="Calibri"/>
        <scheme val="minor"/>
      </rPr>
      <t xml:space="preserve">as </t>
    </r>
    <r>
      <rPr>
        <sz val="8"/>
        <color rgb="FF181818"/>
        <rFont val="Calibri"/>
        <scheme val="minor"/>
      </rPr>
      <t>y Unid</t>
    </r>
    <r>
      <rPr>
        <sz val="8"/>
        <color rgb="FF2B2B2B"/>
        <rFont val="Calibri"/>
        <scheme val="minor"/>
      </rPr>
      <t>a</t>
    </r>
    <r>
      <rPr>
        <sz val="8"/>
        <color rgb="FF181818"/>
        <rFont val="Calibri"/>
        <scheme val="minor"/>
      </rPr>
      <t xml:space="preserve">d </t>
    </r>
    <r>
      <rPr>
        <sz val="8"/>
        <color rgb="FF060606"/>
        <rFont val="Calibri"/>
        <scheme val="minor"/>
      </rPr>
      <t>I</t>
    </r>
    <r>
      <rPr>
        <sz val="8"/>
        <color rgb="FF2B2B2B"/>
        <rFont val="Calibri"/>
        <scheme val="minor"/>
      </rPr>
      <t>n</t>
    </r>
    <r>
      <rPr>
        <sz val="8"/>
        <color rgb="FF181818"/>
        <rFont val="Calibri"/>
        <scheme val="minor"/>
      </rPr>
      <t>t</t>
    </r>
    <r>
      <rPr>
        <sz val="8"/>
        <color rgb="FF2B2B2B"/>
        <rFont val="Calibri"/>
        <scheme val="minor"/>
      </rPr>
      <t>e</t>
    </r>
    <r>
      <rPr>
        <sz val="8"/>
        <color rgb="FF181818"/>
        <rFont val="Calibri"/>
        <scheme val="minor"/>
      </rPr>
      <t>rm</t>
    </r>
    <r>
      <rPr>
        <sz val="8"/>
        <color rgb="FF2B2B2B"/>
        <rFont val="Calibri"/>
        <scheme val="minor"/>
      </rPr>
      <t>e</t>
    </r>
    <r>
      <rPr>
        <sz val="8"/>
        <color rgb="FF181818"/>
        <rFont val="Calibri"/>
        <scheme val="minor"/>
      </rPr>
      <t>d</t>
    </r>
    <r>
      <rPr>
        <sz val="8"/>
        <color rgb="FF060606"/>
        <rFont val="Calibri"/>
        <scheme val="minor"/>
      </rPr>
      <t>i</t>
    </r>
    <r>
      <rPr>
        <sz val="8"/>
        <color rgb="FF2B2B2B"/>
        <rFont val="Calibri"/>
        <scheme val="minor"/>
      </rPr>
      <t>a Ho</t>
    </r>
    <r>
      <rPr>
        <sz val="8"/>
        <color rgb="FF3B3B3B"/>
        <rFont val="Calibri"/>
        <scheme val="minor"/>
      </rPr>
      <t>s</t>
    </r>
    <r>
      <rPr>
        <sz val="8"/>
        <color rgb="FF2B2B2B"/>
        <rFont val="Calibri"/>
        <scheme val="minor"/>
      </rPr>
      <t>p</t>
    </r>
    <r>
      <rPr>
        <sz val="8"/>
        <color rgb="FF060606"/>
        <rFont val="Calibri"/>
        <scheme val="minor"/>
      </rPr>
      <t>i</t>
    </r>
    <r>
      <rPr>
        <sz val="8"/>
        <color rgb="FF2B2B2B"/>
        <rFont val="Calibri"/>
        <scheme val="minor"/>
      </rPr>
      <t>ta</t>
    </r>
    <r>
      <rPr>
        <sz val="8"/>
        <color rgb="FF060606"/>
        <rFont val="Calibri"/>
        <scheme val="minor"/>
      </rPr>
      <t xml:space="preserve">l </t>
    </r>
    <r>
      <rPr>
        <sz val="8"/>
        <color rgb="FF2B2B2B"/>
        <rFont val="Calibri"/>
        <scheme val="minor"/>
      </rPr>
      <t>Sa</t>
    </r>
    <r>
      <rPr>
        <sz val="8"/>
        <color rgb="FF181818"/>
        <rFont val="Calibri"/>
        <scheme val="minor"/>
      </rPr>
      <t>n Fr</t>
    </r>
    <r>
      <rPr>
        <sz val="8"/>
        <color rgb="FF2B2B2B"/>
        <rFont val="Calibri"/>
        <scheme val="minor"/>
      </rPr>
      <t>a</t>
    </r>
    <r>
      <rPr>
        <sz val="8"/>
        <color rgb="FF181818"/>
        <rFont val="Calibri"/>
        <scheme val="minor"/>
      </rPr>
      <t>n</t>
    </r>
    <r>
      <rPr>
        <sz val="8"/>
        <color rgb="FF2B2B2B"/>
        <rFont val="Calibri"/>
        <scheme val="minor"/>
      </rPr>
      <t>c</t>
    </r>
    <r>
      <rPr>
        <sz val="8"/>
        <color rgb="FF181818"/>
        <rFont val="Calibri"/>
        <scheme val="minor"/>
      </rPr>
      <t>i</t>
    </r>
    <r>
      <rPr>
        <sz val="8"/>
        <color rgb="FF2B2B2B"/>
        <rFont val="Calibri"/>
        <scheme val="minor"/>
      </rPr>
      <t>sco 2</t>
    </r>
    <r>
      <rPr>
        <sz val="8"/>
        <color rgb="FF181818"/>
        <rFont val="Calibri"/>
        <scheme val="minor"/>
      </rPr>
      <t>4 h</t>
    </r>
    <r>
      <rPr>
        <sz val="8"/>
        <color rgb="FF2B2B2B"/>
        <rFont val="Calibri"/>
        <scheme val="minor"/>
      </rPr>
      <t>o</t>
    </r>
    <r>
      <rPr>
        <sz val="8"/>
        <color rgb="FF181818"/>
        <rFont val="Calibri"/>
        <scheme val="minor"/>
      </rPr>
      <t>r</t>
    </r>
    <r>
      <rPr>
        <sz val="8"/>
        <color rgb="FF2B2B2B"/>
        <rFont val="Calibri"/>
        <scheme val="minor"/>
      </rPr>
      <t>as de</t>
    </r>
    <r>
      <rPr>
        <sz val="8"/>
        <color rgb="FF3B3B3B"/>
        <rFont val="Calibri"/>
        <scheme val="minor"/>
      </rPr>
      <t>s</t>
    </r>
    <r>
      <rPr>
        <sz val="8"/>
        <color rgb="FF2B2B2B"/>
        <rFont val="Calibri"/>
        <scheme val="minor"/>
      </rPr>
      <t>de la s</t>
    </r>
    <r>
      <rPr>
        <sz val="8"/>
        <color rgb="FF181818"/>
        <rFont val="Calibri"/>
        <scheme val="minor"/>
      </rPr>
      <t>u</t>
    </r>
    <r>
      <rPr>
        <sz val="8"/>
        <color rgb="FF2B2B2B"/>
        <rFont val="Calibri"/>
        <scheme val="minor"/>
      </rPr>
      <t>sc</t>
    </r>
    <r>
      <rPr>
        <sz val="8"/>
        <color rgb="FF181818"/>
        <rFont val="Calibri"/>
        <scheme val="minor"/>
      </rPr>
      <t>rip</t>
    </r>
    <r>
      <rPr>
        <sz val="8"/>
        <color rgb="FF2B2B2B"/>
        <rFont val="Calibri"/>
        <scheme val="minor"/>
      </rPr>
      <t>ció</t>
    </r>
    <r>
      <rPr>
        <sz val="8"/>
        <color rgb="FF181818"/>
        <rFont val="Calibri"/>
        <scheme val="minor"/>
      </rPr>
      <t>n d</t>
    </r>
    <r>
      <rPr>
        <sz val="8"/>
        <color rgb="FF2B2B2B"/>
        <rFont val="Calibri"/>
        <scheme val="minor"/>
      </rPr>
      <t>e</t>
    </r>
    <r>
      <rPr>
        <sz val="8"/>
        <color rgb="FF060606"/>
        <rFont val="Calibri"/>
        <scheme val="minor"/>
      </rPr>
      <t xml:space="preserve">l </t>
    </r>
    <r>
      <rPr>
        <sz val="8"/>
        <color rgb="FF3B3B3B"/>
        <rFont val="Calibri"/>
        <scheme val="minor"/>
      </rPr>
      <t>a</t>
    </r>
    <r>
      <rPr>
        <sz val="8"/>
        <color rgb="FF2B2B2B"/>
        <rFont val="Calibri"/>
        <scheme val="minor"/>
      </rPr>
      <t xml:space="preserve">cta </t>
    </r>
    <r>
      <rPr>
        <sz val="8"/>
        <color rgb="FF181818"/>
        <rFont val="Calibri"/>
        <scheme val="minor"/>
      </rPr>
      <t>d</t>
    </r>
    <r>
      <rPr>
        <sz val="8"/>
        <color rgb="FF2B2B2B"/>
        <rFont val="Calibri"/>
        <scheme val="minor"/>
      </rPr>
      <t xml:space="preserve">e </t>
    </r>
    <r>
      <rPr>
        <sz val="8"/>
        <color rgb="FF060606"/>
        <rFont val="Calibri"/>
        <scheme val="minor"/>
      </rPr>
      <t>i</t>
    </r>
    <r>
      <rPr>
        <sz val="8"/>
        <color rgb="FF181818"/>
        <rFont val="Calibri"/>
        <scheme val="minor"/>
      </rPr>
      <t>ni</t>
    </r>
    <r>
      <rPr>
        <sz val="8"/>
        <color rgb="FF2B2B2B"/>
        <rFont val="Calibri"/>
        <scheme val="minor"/>
      </rPr>
      <t>c</t>
    </r>
    <r>
      <rPr>
        <sz val="8"/>
        <color rgb="FF181818"/>
        <rFont val="Calibri"/>
        <scheme val="minor"/>
      </rPr>
      <t>i</t>
    </r>
    <r>
      <rPr>
        <sz val="8"/>
        <color rgb="FF2B2B2B"/>
        <rFont val="Calibri"/>
        <scheme val="minor"/>
      </rPr>
      <t xml:space="preserve">o y </t>
    </r>
    <r>
      <rPr>
        <sz val="8"/>
        <color rgb="FF181818"/>
        <rFont val="Calibri"/>
        <scheme val="minor"/>
      </rPr>
      <t>ha</t>
    </r>
    <r>
      <rPr>
        <sz val="8"/>
        <color rgb="FF2B2B2B"/>
        <rFont val="Calibri"/>
        <scheme val="minor"/>
      </rPr>
      <t>s</t>
    </r>
    <r>
      <rPr>
        <sz val="8"/>
        <color rgb="FF181818"/>
        <rFont val="Calibri"/>
        <scheme val="minor"/>
      </rPr>
      <t>t</t>
    </r>
    <r>
      <rPr>
        <sz val="8"/>
        <color rgb="FF2B2B2B"/>
        <rFont val="Calibri"/>
        <scheme val="minor"/>
      </rPr>
      <t>a e</t>
    </r>
    <r>
      <rPr>
        <sz val="8"/>
        <color rgb="FF060606"/>
        <rFont val="Calibri"/>
        <scheme val="minor"/>
      </rPr>
      <t xml:space="preserve">l </t>
    </r>
    <r>
      <rPr>
        <sz val="8"/>
        <color rgb="FF181818"/>
        <rFont val="Calibri"/>
        <scheme val="minor"/>
      </rPr>
      <t>Tr</t>
    </r>
    <r>
      <rPr>
        <sz val="8"/>
        <color rgb="FF2B2B2B"/>
        <rFont val="Calibri"/>
        <scheme val="minor"/>
      </rPr>
      <t>e</t>
    </r>
    <r>
      <rPr>
        <sz val="8"/>
        <color rgb="FF060606"/>
        <rFont val="Calibri"/>
        <scheme val="minor"/>
      </rPr>
      <t>i</t>
    </r>
    <r>
      <rPr>
        <sz val="8"/>
        <color rgb="FF181818"/>
        <rFont val="Calibri"/>
        <scheme val="minor"/>
      </rPr>
      <t>n</t>
    </r>
    <r>
      <rPr>
        <sz val="8"/>
        <color rgb="FF2B2B2B"/>
        <rFont val="Calibri"/>
        <scheme val="minor"/>
      </rPr>
      <t xml:space="preserve">ta y </t>
    </r>
    <r>
      <rPr>
        <sz val="8"/>
        <color rgb="FF181818"/>
        <rFont val="Calibri"/>
        <scheme val="minor"/>
      </rPr>
      <t xml:space="preserve">uno </t>
    </r>
    <r>
      <rPr>
        <sz val="8"/>
        <color rgb="FF2B2B2B"/>
        <rFont val="Calibri"/>
        <scheme val="minor"/>
      </rPr>
      <t>(3</t>
    </r>
    <r>
      <rPr>
        <sz val="8"/>
        <color rgb="FF181818"/>
        <rFont val="Calibri"/>
        <scheme val="minor"/>
      </rPr>
      <t>1) d</t>
    </r>
    <r>
      <rPr>
        <sz val="8"/>
        <color rgb="FF2B2B2B"/>
        <rFont val="Calibri"/>
        <scheme val="minor"/>
      </rPr>
      <t xml:space="preserve">e </t>
    </r>
    <r>
      <rPr>
        <sz val="8"/>
        <color rgb="FF181818"/>
        <rFont val="Calibri"/>
        <scheme val="minor"/>
      </rPr>
      <t>ju</t>
    </r>
    <r>
      <rPr>
        <sz val="8"/>
        <color rgb="FF060606"/>
        <rFont val="Calibri"/>
        <scheme val="minor"/>
      </rPr>
      <t>l</t>
    </r>
    <r>
      <rPr>
        <sz val="8"/>
        <color rgb="FF181818"/>
        <rFont val="Calibri"/>
        <scheme val="minor"/>
      </rPr>
      <t>i</t>
    </r>
    <r>
      <rPr>
        <sz val="8"/>
        <color rgb="FF2B2B2B"/>
        <rFont val="Calibri"/>
        <scheme val="minor"/>
      </rPr>
      <t>o de 20</t>
    </r>
    <r>
      <rPr>
        <sz val="8"/>
        <color rgb="FF3B3B3B"/>
        <rFont val="Calibri"/>
        <scheme val="minor"/>
      </rPr>
      <t>2</t>
    </r>
    <r>
      <rPr>
        <sz val="8"/>
        <color rgb="FF2B2B2B"/>
        <rFont val="Calibri"/>
        <scheme val="minor"/>
      </rPr>
      <t>2</t>
    </r>
    <r>
      <rPr>
        <sz val="8"/>
        <color rgb="FF181818"/>
        <rFont val="Calibri"/>
        <scheme val="minor"/>
      </rPr>
      <t xml:space="preserve">. </t>
    </r>
    <r>
      <rPr>
        <sz val="8"/>
        <color rgb="FF2B2B2B"/>
        <rFont val="Calibri"/>
        <scheme val="minor"/>
      </rPr>
      <t>2</t>
    </r>
    <r>
      <rPr>
        <sz val="8"/>
        <color rgb="FF060606"/>
        <rFont val="Calibri"/>
        <scheme val="minor"/>
      </rPr>
      <t>.</t>
    </r>
    <r>
      <rPr>
        <sz val="8"/>
        <color rgb="FF2B2B2B"/>
        <rFont val="Calibri"/>
        <scheme val="minor"/>
      </rPr>
      <t>Ga</t>
    </r>
    <r>
      <rPr>
        <sz val="8"/>
        <color rgb="FF181818"/>
        <rFont val="Calibri"/>
        <scheme val="minor"/>
      </rPr>
      <t>r</t>
    </r>
    <r>
      <rPr>
        <sz val="8"/>
        <color rgb="FF2B2B2B"/>
        <rFont val="Calibri"/>
        <scheme val="minor"/>
      </rPr>
      <t>a</t>
    </r>
    <r>
      <rPr>
        <sz val="8"/>
        <color rgb="FF181818"/>
        <rFont val="Calibri"/>
        <scheme val="minor"/>
      </rPr>
      <t>nti</t>
    </r>
    <r>
      <rPr>
        <sz val="8"/>
        <color rgb="FF3B3B3B"/>
        <rFont val="Calibri"/>
        <scheme val="minor"/>
      </rPr>
      <t>z</t>
    </r>
    <r>
      <rPr>
        <sz val="8"/>
        <color rgb="FF181818"/>
        <rFont val="Calibri"/>
        <scheme val="minor"/>
      </rPr>
      <t>ar qu</t>
    </r>
    <r>
      <rPr>
        <sz val="8"/>
        <color rgb="FF2B2B2B"/>
        <rFont val="Calibri"/>
        <scheme val="minor"/>
      </rPr>
      <t xml:space="preserve">e </t>
    </r>
    <r>
      <rPr>
        <sz val="8"/>
        <color rgb="FF060606"/>
        <rFont val="Calibri"/>
        <scheme val="minor"/>
      </rPr>
      <t>l</t>
    </r>
    <r>
      <rPr>
        <sz val="8"/>
        <color rgb="FF2B2B2B"/>
        <rFont val="Calibri"/>
        <scheme val="minor"/>
      </rPr>
      <t>a ca</t>
    </r>
    <r>
      <rPr>
        <sz val="8"/>
        <color rgb="FF181818"/>
        <rFont val="Calibri"/>
        <scheme val="minor"/>
      </rPr>
      <t>lid</t>
    </r>
    <r>
      <rPr>
        <sz val="8"/>
        <color rgb="FF2B2B2B"/>
        <rFont val="Calibri"/>
        <scheme val="minor"/>
      </rPr>
      <t>ad d</t>
    </r>
    <r>
      <rPr>
        <sz val="8"/>
        <color rgb="FF3B3B3B"/>
        <rFont val="Calibri"/>
        <scheme val="minor"/>
      </rPr>
      <t xml:space="preserve">e </t>
    </r>
    <r>
      <rPr>
        <sz val="8"/>
        <color rgb="FF181818"/>
        <rFont val="Calibri"/>
        <scheme val="minor"/>
      </rPr>
      <t>l</t>
    </r>
    <r>
      <rPr>
        <sz val="8"/>
        <color rgb="FF2B2B2B"/>
        <rFont val="Calibri"/>
        <scheme val="minor"/>
      </rPr>
      <t>a</t>
    </r>
    <r>
      <rPr>
        <sz val="8"/>
        <color rgb="FF3B3B3B"/>
        <rFont val="Calibri"/>
        <scheme val="minor"/>
      </rPr>
      <t xml:space="preserve">s </t>
    </r>
    <r>
      <rPr>
        <sz val="8"/>
        <color rgb="FF181818"/>
        <rFont val="Calibri"/>
        <scheme val="minor"/>
      </rPr>
      <t>im</t>
    </r>
    <r>
      <rPr>
        <sz val="8"/>
        <color rgb="FF2B2B2B"/>
        <rFont val="Calibri"/>
        <scheme val="minor"/>
      </rPr>
      <t>ág</t>
    </r>
    <r>
      <rPr>
        <sz val="8"/>
        <color rgb="FF3B3B3B"/>
        <rFont val="Calibri"/>
        <scheme val="minor"/>
      </rPr>
      <t>e</t>
    </r>
    <r>
      <rPr>
        <sz val="8"/>
        <color rgb="FF181818"/>
        <rFont val="Calibri"/>
        <scheme val="minor"/>
      </rPr>
      <t>n</t>
    </r>
    <r>
      <rPr>
        <sz val="8"/>
        <color rgb="FF2B2B2B"/>
        <rFont val="Calibri"/>
        <scheme val="minor"/>
      </rPr>
      <t xml:space="preserve">es </t>
    </r>
    <r>
      <rPr>
        <sz val="8"/>
        <color rgb="FF181818"/>
        <rFont val="Calibri"/>
        <scheme val="minor"/>
      </rPr>
      <t>di</t>
    </r>
    <r>
      <rPr>
        <sz val="8"/>
        <color rgb="FF2B2B2B"/>
        <rFont val="Calibri"/>
        <scheme val="minor"/>
      </rPr>
      <t>agnos</t>
    </r>
    <r>
      <rPr>
        <sz val="8"/>
        <color rgb="FF181818"/>
        <rFont val="Calibri"/>
        <scheme val="minor"/>
      </rPr>
      <t>t</t>
    </r>
    <r>
      <rPr>
        <sz val="8"/>
        <color rgb="FF060606"/>
        <rFont val="Calibri"/>
        <scheme val="minor"/>
      </rPr>
      <t>i</t>
    </r>
    <r>
      <rPr>
        <sz val="8"/>
        <color rgb="FF2B2B2B"/>
        <rFont val="Calibri"/>
        <scheme val="minor"/>
      </rPr>
      <t xml:space="preserve">cas </t>
    </r>
    <r>
      <rPr>
        <sz val="8"/>
        <color rgb="FF181818"/>
        <rFont val="Calibri"/>
        <scheme val="minor"/>
      </rPr>
      <t>qu</t>
    </r>
    <r>
      <rPr>
        <sz val="8"/>
        <color rgb="FF2B2B2B"/>
        <rFont val="Calibri"/>
        <scheme val="minor"/>
      </rPr>
      <t xml:space="preserve">e se </t>
    </r>
    <r>
      <rPr>
        <sz val="8"/>
        <color rgb="FF181818"/>
        <rFont val="Calibri"/>
        <scheme val="minor"/>
      </rPr>
      <t>r</t>
    </r>
    <r>
      <rPr>
        <sz val="8"/>
        <color rgb="FF2B2B2B"/>
        <rFont val="Calibri"/>
        <scheme val="minor"/>
      </rPr>
      <t>e</t>
    </r>
    <r>
      <rPr>
        <sz val="8"/>
        <color rgb="FF181818"/>
        <rFont val="Calibri"/>
        <scheme val="minor"/>
      </rPr>
      <t>a</t>
    </r>
    <r>
      <rPr>
        <sz val="8"/>
        <color rgb="FF060606"/>
        <rFont val="Calibri"/>
        <scheme val="minor"/>
      </rPr>
      <t>l</t>
    </r>
    <r>
      <rPr>
        <sz val="8"/>
        <color rgb="FF181818"/>
        <rFont val="Calibri"/>
        <scheme val="minor"/>
      </rPr>
      <t>i</t>
    </r>
    <r>
      <rPr>
        <sz val="8"/>
        <color rgb="FF2B2B2B"/>
        <rFont val="Calibri"/>
        <scheme val="minor"/>
      </rPr>
      <t>z</t>
    </r>
    <r>
      <rPr>
        <sz val="8"/>
        <color rgb="FF181818"/>
        <rFont val="Calibri"/>
        <scheme val="minor"/>
      </rPr>
      <t xml:space="preserve">an </t>
    </r>
    <r>
      <rPr>
        <sz val="8"/>
        <color rgb="FF2B2B2B"/>
        <rFont val="Calibri"/>
        <scheme val="minor"/>
      </rPr>
      <t>e</t>
    </r>
    <r>
      <rPr>
        <sz val="8"/>
        <color rgb="FF181818"/>
        <rFont val="Calibri"/>
        <scheme val="minor"/>
      </rPr>
      <t>n c</t>
    </r>
    <r>
      <rPr>
        <sz val="8"/>
        <color rgb="FF060606"/>
        <rFont val="Calibri"/>
        <scheme val="minor"/>
      </rPr>
      <t>u</t>
    </r>
    <r>
      <rPr>
        <sz val="8"/>
        <color rgb="FF181818"/>
        <rFont val="Calibri"/>
        <scheme val="minor"/>
      </rPr>
      <t>mpl</t>
    </r>
    <r>
      <rPr>
        <sz val="8"/>
        <color rgb="FF060606"/>
        <rFont val="Calibri"/>
        <scheme val="minor"/>
      </rPr>
      <t>i</t>
    </r>
    <r>
      <rPr>
        <sz val="8"/>
        <color rgb="FF181818"/>
        <rFont val="Calibri"/>
        <scheme val="minor"/>
      </rPr>
      <t>mi</t>
    </r>
    <r>
      <rPr>
        <sz val="8"/>
        <color rgb="FF2B2B2B"/>
        <rFont val="Calibri"/>
        <scheme val="minor"/>
      </rPr>
      <t>e</t>
    </r>
    <r>
      <rPr>
        <sz val="8"/>
        <color rgb="FF181818"/>
        <rFont val="Calibri"/>
        <scheme val="minor"/>
      </rPr>
      <t>n</t>
    </r>
    <r>
      <rPr>
        <sz val="8"/>
        <color rgb="FF2B2B2B"/>
        <rFont val="Calibri"/>
        <scheme val="minor"/>
      </rPr>
      <t>t</t>
    </r>
    <r>
      <rPr>
        <sz val="8"/>
        <color rgb="FF181818"/>
        <rFont val="Calibri"/>
        <scheme val="minor"/>
      </rPr>
      <t>o d</t>
    </r>
    <r>
      <rPr>
        <sz val="8"/>
        <color rgb="FF2B2B2B"/>
        <rFont val="Calibri"/>
        <scheme val="minor"/>
      </rPr>
      <t>e</t>
    </r>
    <r>
      <rPr>
        <sz val="8"/>
        <color rgb="FF060606"/>
        <rFont val="Calibri"/>
        <scheme val="minor"/>
      </rPr>
      <t xml:space="preserve">l </t>
    </r>
    <r>
      <rPr>
        <sz val="8"/>
        <color rgb="FF2B2B2B"/>
        <rFont val="Calibri"/>
        <scheme val="minor"/>
      </rPr>
      <t>o</t>
    </r>
    <r>
      <rPr>
        <sz val="8"/>
        <color rgb="FF181818"/>
        <rFont val="Calibri"/>
        <scheme val="minor"/>
      </rPr>
      <t>bj</t>
    </r>
    <r>
      <rPr>
        <sz val="8"/>
        <color rgb="FF2B2B2B"/>
        <rFont val="Calibri"/>
        <scheme val="minor"/>
      </rPr>
      <t>e</t>
    </r>
    <r>
      <rPr>
        <sz val="8"/>
        <color rgb="FF181818"/>
        <rFont val="Calibri"/>
        <scheme val="minor"/>
      </rPr>
      <t>t</t>
    </r>
    <r>
      <rPr>
        <sz val="8"/>
        <color rgb="FF2B2B2B"/>
        <rFont val="Calibri"/>
        <scheme val="minor"/>
      </rPr>
      <t xml:space="preserve">o </t>
    </r>
    <r>
      <rPr>
        <sz val="8"/>
        <color rgb="FF181818"/>
        <rFont val="Calibri"/>
        <scheme val="minor"/>
      </rPr>
      <t>d</t>
    </r>
    <r>
      <rPr>
        <sz val="8"/>
        <color rgb="FF2B2B2B"/>
        <rFont val="Calibri"/>
        <scheme val="minor"/>
      </rPr>
      <t>e</t>
    </r>
    <r>
      <rPr>
        <sz val="8"/>
        <color rgb="FF060606"/>
        <rFont val="Calibri"/>
        <scheme val="minor"/>
      </rPr>
      <t xml:space="preserve">l </t>
    </r>
    <r>
      <rPr>
        <sz val="8"/>
        <color rgb="FF2B2B2B"/>
        <rFont val="Calibri"/>
        <scheme val="minor"/>
      </rPr>
      <t>co</t>
    </r>
    <r>
      <rPr>
        <sz val="8"/>
        <color rgb="FF181818"/>
        <rFont val="Calibri"/>
        <scheme val="minor"/>
      </rPr>
      <t>ntr</t>
    </r>
    <r>
      <rPr>
        <sz val="8"/>
        <color rgb="FF2B2B2B"/>
        <rFont val="Calibri"/>
        <scheme val="minor"/>
      </rPr>
      <t>a</t>
    </r>
    <r>
      <rPr>
        <sz val="8"/>
        <color rgb="FF181818"/>
        <rFont val="Calibri"/>
        <scheme val="minor"/>
      </rPr>
      <t>t</t>
    </r>
    <r>
      <rPr>
        <sz val="8"/>
        <color rgb="FF2B2B2B"/>
        <rFont val="Calibri"/>
        <scheme val="minor"/>
      </rPr>
      <t>o</t>
    </r>
    <r>
      <rPr>
        <sz val="8"/>
        <color rgb="FF181818"/>
        <rFont val="Calibri"/>
        <scheme val="minor"/>
      </rPr>
      <t xml:space="preserve">, </t>
    </r>
    <r>
      <rPr>
        <sz val="8"/>
        <color rgb="FF2B2B2B"/>
        <rFont val="Calibri"/>
        <scheme val="minor"/>
      </rPr>
      <t>se a</t>
    </r>
    <r>
      <rPr>
        <sz val="8"/>
        <color rgb="FF181818"/>
        <rFont val="Calibri"/>
        <scheme val="minor"/>
      </rPr>
      <t>juste a los requisitos mínimos previstos en las normas técnicas obligatorias. 3. El contratista al momento de expedir la factura se obliga a registrar cada actividad realizada. 4. Todos los empleados a su servicio que adelanten las actividades de RX, deben estar inscritos y tener carné expedido por la secretaria de Salud Departamental. 5. Responder por los daños producidos a terceros por la mala calidad de los productos, demora y por la indebida lectura y/o explicación del resultado final. Para lo cual responde por estas acciones con su propio pecunia, liberando expresamente a la entidad de esta responsabilidad, con la suscripción del contrato. 6. Realizar con eficiencia y eficacia actividades de Radiología de bajo grado en salud, en las Unidades Intermedias de los Barrios del Sur y Hospital San Francisco en las jornadas laborales asignadas. 7. Promover los servicios de Radiologia de bajo grado de complejidad en salud para lograr una satisfactoria demanda. 8. Contratar el recurso humano requerido para el cumplimiento del objeto contractual. 9. Garantizar !a disponibilidad ENTRE OTRAS</t>
    </r>
  </si>
  <si>
    <t>SEGURIDAD SARA LTDA, persona Jurídica con NIT 900.194.323-0, Representada legalmente por JORGE OSWALDO CASTAÑO GALINDO, identificado con cedula de ciudadanía No. 79.444.926 de Bogota D.C</t>
  </si>
  <si>
    <r>
      <rPr>
        <sz val="8"/>
        <color rgb="FF1F1D1D"/>
        <rFont val="Calibri"/>
        <scheme val="minor"/>
      </rPr>
      <t>P</t>
    </r>
    <r>
      <rPr>
        <sz val="8"/>
        <color rgb="FF363535"/>
        <rFont val="Calibri"/>
        <scheme val="minor"/>
      </rPr>
      <t>R</t>
    </r>
    <r>
      <rPr>
        <sz val="8"/>
        <color rgb="FF1F1D1D"/>
        <rFont val="Calibri"/>
        <scheme val="minor"/>
      </rPr>
      <t>ES</t>
    </r>
    <r>
      <rPr>
        <sz val="8"/>
        <color rgb="FF363535"/>
        <rFont val="Calibri"/>
        <scheme val="minor"/>
      </rPr>
      <t>T</t>
    </r>
    <r>
      <rPr>
        <sz val="8"/>
        <color rgb="FF1F1D1D"/>
        <rFont val="Calibri"/>
        <scheme val="minor"/>
      </rPr>
      <t>AR   LOS   SERVICIOS   DE  VIGILA</t>
    </r>
    <r>
      <rPr>
        <sz val="8"/>
        <color rgb="FF363535"/>
        <rFont val="Calibri"/>
        <scheme val="minor"/>
      </rPr>
      <t>N</t>
    </r>
    <r>
      <rPr>
        <sz val="8"/>
        <color rgb="FF1F1D1D"/>
        <rFont val="Calibri"/>
        <scheme val="minor"/>
      </rPr>
      <t>CI</t>
    </r>
    <r>
      <rPr>
        <sz val="8"/>
        <color rgb="FF363535"/>
        <rFont val="Calibri"/>
        <scheme val="minor"/>
      </rPr>
      <t xml:space="preserve">A  Y  </t>
    </r>
    <r>
      <rPr>
        <sz val="8"/>
        <color rgb="FF1F1D1D"/>
        <rFont val="Calibri"/>
        <scheme val="minor"/>
      </rPr>
      <t>SEGURID</t>
    </r>
    <r>
      <rPr>
        <sz val="8"/>
        <color rgb="FF363535"/>
        <rFont val="Calibri"/>
        <scheme val="minor"/>
      </rPr>
      <t>A</t>
    </r>
    <r>
      <rPr>
        <sz val="8"/>
        <color rgb="FF1F1D1D"/>
        <rFont val="Calibri"/>
        <scheme val="minor"/>
      </rPr>
      <t>D   PR</t>
    </r>
    <r>
      <rPr>
        <sz val="8"/>
        <color rgb="FF363535"/>
        <rFont val="Calibri"/>
        <scheme val="minor"/>
      </rPr>
      <t>I</t>
    </r>
    <r>
      <rPr>
        <sz val="8"/>
        <color rgb="FF1F1D1D"/>
        <rFont val="Calibri"/>
        <scheme val="minor"/>
      </rPr>
      <t>VA</t>
    </r>
    <r>
      <rPr>
        <sz val="8"/>
        <color rgb="FF363535"/>
        <rFont val="Calibri"/>
        <scheme val="minor"/>
      </rPr>
      <t xml:space="preserve">DA    </t>
    </r>
    <r>
      <rPr>
        <sz val="8"/>
        <color rgb="FF1F1D1D"/>
        <rFont val="Calibri"/>
        <scheme val="minor"/>
      </rPr>
      <t>DE  L</t>
    </r>
    <r>
      <rPr>
        <sz val="8"/>
        <color rgb="FF363535"/>
        <rFont val="Calibri"/>
        <scheme val="minor"/>
      </rPr>
      <t xml:space="preserve">AS </t>
    </r>
    <r>
      <rPr>
        <sz val="8"/>
        <color rgb="FF1F1D1D"/>
        <rFont val="Calibri"/>
        <scheme val="minor"/>
      </rPr>
      <t>U</t>
    </r>
    <r>
      <rPr>
        <sz val="8"/>
        <color rgb="FF363535"/>
        <rFont val="Calibri"/>
        <scheme val="minor"/>
      </rPr>
      <t>NI</t>
    </r>
    <r>
      <rPr>
        <sz val="8"/>
        <color rgb="FF1F1D1D"/>
        <rFont val="Calibri"/>
        <scheme val="minor"/>
      </rPr>
      <t>D</t>
    </r>
    <r>
      <rPr>
        <sz val="8"/>
        <color rgb="FF363535"/>
        <rFont val="Calibri"/>
        <scheme val="minor"/>
      </rPr>
      <t>A</t>
    </r>
    <r>
      <rPr>
        <sz val="8"/>
        <color rgb="FF1F1D1D"/>
        <rFont val="Calibri"/>
        <scheme val="minor"/>
      </rPr>
      <t xml:space="preserve">DES   </t>
    </r>
    <r>
      <rPr>
        <sz val="8"/>
        <color rgb="FF494949"/>
        <rFont val="Calibri"/>
        <scheme val="minor"/>
      </rPr>
      <t>I</t>
    </r>
    <r>
      <rPr>
        <sz val="8"/>
        <color rgb="FF1F1D1D"/>
        <rFont val="Calibri"/>
        <scheme val="minor"/>
      </rPr>
      <t>NTER</t>
    </r>
    <r>
      <rPr>
        <sz val="8"/>
        <color rgb="FF363535"/>
        <rFont val="Calibri"/>
        <scheme val="minor"/>
      </rPr>
      <t>M</t>
    </r>
    <r>
      <rPr>
        <sz val="8"/>
        <color rgb="FF1F1D1D"/>
        <rFont val="Calibri"/>
        <scheme val="minor"/>
      </rPr>
      <t>EDIAS</t>
    </r>
    <r>
      <rPr>
        <sz val="8"/>
        <color rgb="FF363535"/>
        <rFont val="Calibri"/>
        <scheme val="minor"/>
      </rPr>
      <t xml:space="preserve">,   </t>
    </r>
    <r>
      <rPr>
        <sz val="8"/>
        <color rgb="FF1F1D1D"/>
        <rFont val="Calibri"/>
        <scheme val="minor"/>
      </rPr>
      <t>CENTROS    DE   SALUD  Y  VIGILA</t>
    </r>
    <r>
      <rPr>
        <sz val="8"/>
        <color rgb="FF363535"/>
        <rFont val="Calibri"/>
        <scheme val="minor"/>
      </rPr>
      <t>N</t>
    </r>
    <r>
      <rPr>
        <sz val="8"/>
        <color rgb="FF1F1D1D"/>
        <rFont val="Calibri"/>
        <scheme val="minor"/>
      </rPr>
      <t>C</t>
    </r>
    <r>
      <rPr>
        <sz val="8"/>
        <color rgb="FF363535"/>
        <rFont val="Calibri"/>
        <scheme val="minor"/>
      </rPr>
      <t xml:space="preserve">IA   </t>
    </r>
    <r>
      <rPr>
        <sz val="8"/>
        <color rgb="FF1F1D1D"/>
        <rFont val="Calibri"/>
        <scheme val="minor"/>
      </rPr>
      <t>HUMA</t>
    </r>
    <r>
      <rPr>
        <sz val="8"/>
        <color rgb="FF363535"/>
        <rFont val="Calibri"/>
        <scheme val="minor"/>
      </rPr>
      <t>N</t>
    </r>
    <r>
      <rPr>
        <sz val="8"/>
        <color rgb="FF1F1D1D"/>
        <rFont val="Calibri"/>
        <scheme val="minor"/>
      </rPr>
      <t>A   E</t>
    </r>
    <r>
      <rPr>
        <sz val="8"/>
        <color rgb="FF363535"/>
        <rFont val="Calibri"/>
        <scheme val="minor"/>
      </rPr>
      <t xml:space="preserve">N   </t>
    </r>
    <r>
      <rPr>
        <sz val="8"/>
        <color rgb="FF1F1D1D"/>
        <rFont val="Calibri"/>
        <scheme val="minor"/>
      </rPr>
      <t>L</t>
    </r>
    <r>
      <rPr>
        <sz val="8"/>
        <color rgb="FF363535"/>
        <rFont val="Calibri"/>
        <scheme val="minor"/>
      </rPr>
      <t xml:space="preserve">A   </t>
    </r>
    <r>
      <rPr>
        <sz val="8"/>
        <color rgb="FF1F1D1D"/>
        <rFont val="Calibri"/>
        <scheme val="minor"/>
      </rPr>
      <t>U</t>
    </r>
    <r>
      <rPr>
        <sz val="8"/>
        <color rgb="FF363535"/>
        <rFont val="Calibri"/>
        <scheme val="minor"/>
      </rPr>
      <t>N</t>
    </r>
    <r>
      <rPr>
        <sz val="8"/>
        <color rgb="FF1F1D1D"/>
        <rFont val="Calibri"/>
        <scheme val="minor"/>
      </rPr>
      <t>ID</t>
    </r>
    <r>
      <rPr>
        <sz val="8"/>
        <color rgb="FF363535"/>
        <rFont val="Calibri"/>
        <scheme val="minor"/>
      </rPr>
      <t>AD INT</t>
    </r>
    <r>
      <rPr>
        <sz val="8"/>
        <color rgb="FF1F1D1D"/>
        <rFont val="Calibri"/>
        <scheme val="minor"/>
      </rPr>
      <t>E</t>
    </r>
    <r>
      <rPr>
        <sz val="8"/>
        <color rgb="FF363535"/>
        <rFont val="Calibri"/>
        <scheme val="minor"/>
      </rPr>
      <t>RM</t>
    </r>
    <r>
      <rPr>
        <sz val="8"/>
        <color rgb="FF1F1D1D"/>
        <rFont val="Calibri"/>
        <scheme val="minor"/>
      </rPr>
      <t>EDIA VIII ETAPA  DEL JORD</t>
    </r>
    <r>
      <rPr>
        <sz val="8"/>
        <color rgb="FF363535"/>
        <rFont val="Calibri"/>
        <scheme val="minor"/>
      </rPr>
      <t>Á</t>
    </r>
    <r>
      <rPr>
        <sz val="8"/>
        <color rgb="FF1F1D1D"/>
        <rFont val="Calibri"/>
        <scheme val="minor"/>
      </rPr>
      <t>N</t>
    </r>
    <r>
      <rPr>
        <sz val="8"/>
        <color rgb="FF494949"/>
        <rFont val="Calibri"/>
        <scheme val="minor"/>
      </rPr>
      <t xml:space="preserve">,  </t>
    </r>
    <r>
      <rPr>
        <sz val="8"/>
        <color rgb="FF1F1D1D"/>
        <rFont val="Calibri"/>
        <scheme val="minor"/>
      </rPr>
      <t>UNIDAD  DEL SUR</t>
    </r>
    <r>
      <rPr>
        <sz val="8"/>
        <color rgb="FF363535"/>
        <rFont val="Calibri"/>
        <scheme val="minor"/>
      </rPr>
      <t xml:space="preserve">, </t>
    </r>
    <r>
      <rPr>
        <sz val="8"/>
        <color rgb="FF1F1D1D"/>
        <rFont val="Calibri"/>
        <scheme val="minor"/>
      </rPr>
      <t>U</t>
    </r>
    <r>
      <rPr>
        <sz val="8"/>
        <color rgb="FF363535"/>
        <rFont val="Calibri"/>
        <scheme val="minor"/>
      </rPr>
      <t>N</t>
    </r>
    <r>
      <rPr>
        <sz val="8"/>
        <color rgb="FF1F1D1D"/>
        <rFont val="Calibri"/>
        <scheme val="minor"/>
      </rPr>
      <t xml:space="preserve">IDAD  HOSPITAL SAN FRANCISCO </t>
    </r>
    <r>
      <rPr>
        <sz val="8"/>
        <color rgb="FF363535"/>
        <rFont val="Calibri"/>
        <scheme val="minor"/>
      </rPr>
      <t>Y UNI</t>
    </r>
    <r>
      <rPr>
        <sz val="8"/>
        <color rgb="FF1F1D1D"/>
        <rFont val="Calibri"/>
        <scheme val="minor"/>
      </rPr>
      <t>D</t>
    </r>
    <r>
      <rPr>
        <sz val="8"/>
        <color rgb="FF363535"/>
        <rFont val="Calibri"/>
        <scheme val="minor"/>
      </rPr>
      <t>A</t>
    </r>
    <r>
      <rPr>
        <sz val="8"/>
        <color rgb="FF1F1D1D"/>
        <rFont val="Calibri"/>
        <scheme val="minor"/>
      </rPr>
      <t>D  DEL S</t>
    </r>
    <r>
      <rPr>
        <sz val="8"/>
        <color rgb="FF363535"/>
        <rFont val="Calibri"/>
        <scheme val="minor"/>
      </rPr>
      <t>A</t>
    </r>
    <r>
      <rPr>
        <sz val="8"/>
        <color rgb="FF1F1D1D"/>
        <rFont val="Calibri"/>
        <scheme val="minor"/>
      </rPr>
      <t>LAD</t>
    </r>
    <r>
      <rPr>
        <sz val="8"/>
        <color rgb="FF363535"/>
        <rFont val="Calibri"/>
        <scheme val="minor"/>
      </rPr>
      <t>O A</t>
    </r>
    <r>
      <rPr>
        <sz val="8"/>
        <color rgb="FF1F1D1D"/>
        <rFont val="Calibri"/>
        <scheme val="minor"/>
      </rPr>
      <t>DSCRI</t>
    </r>
    <r>
      <rPr>
        <sz val="8"/>
        <color rgb="FF363535"/>
        <rFont val="Calibri"/>
        <scheme val="minor"/>
      </rPr>
      <t>T</t>
    </r>
    <r>
      <rPr>
        <sz val="8"/>
        <color rgb="FF1F1D1D"/>
        <rFont val="Calibri"/>
        <scheme val="minor"/>
      </rPr>
      <t xml:space="preserve">OS A </t>
    </r>
    <r>
      <rPr>
        <sz val="8"/>
        <color rgb="FF363535"/>
        <rFont val="Calibri"/>
        <scheme val="minor"/>
      </rPr>
      <t>L</t>
    </r>
    <r>
      <rPr>
        <sz val="8"/>
        <color rgb="FF1F1D1D"/>
        <rFont val="Calibri"/>
        <scheme val="minor"/>
      </rPr>
      <t>A U</t>
    </r>
    <r>
      <rPr>
        <sz val="8"/>
        <color rgb="FF363535"/>
        <rFont val="Calibri"/>
        <scheme val="minor"/>
      </rPr>
      <t>N</t>
    </r>
    <r>
      <rPr>
        <sz val="8"/>
        <color rgb="FF1F1D1D"/>
        <rFont val="Calibri"/>
        <scheme val="minor"/>
      </rPr>
      <t>IDAD  DE SALUD DE IB</t>
    </r>
    <r>
      <rPr>
        <sz val="8"/>
        <color rgb="FF363535"/>
        <rFont val="Calibri"/>
        <scheme val="minor"/>
      </rPr>
      <t>A</t>
    </r>
    <r>
      <rPr>
        <sz val="8"/>
        <color rgb="FF1F1D1D"/>
        <rFont val="Calibri"/>
        <scheme val="minor"/>
      </rPr>
      <t>GUÉ U.S</t>
    </r>
    <r>
      <rPr>
        <sz val="8"/>
        <color rgb="FF363535"/>
        <rFont val="Calibri"/>
        <scheme val="minor"/>
      </rPr>
      <t>.</t>
    </r>
    <r>
      <rPr>
        <sz val="8"/>
        <color rgb="FF1F1D1D"/>
        <rFont val="Calibri"/>
        <scheme val="minor"/>
      </rPr>
      <t>1</t>
    </r>
    <r>
      <rPr>
        <sz val="8"/>
        <color rgb="FF363535"/>
        <rFont val="Calibri"/>
        <scheme val="minor"/>
      </rPr>
      <t>.</t>
    </r>
    <r>
      <rPr>
        <sz val="8"/>
        <color rgb="FF1F1D1D"/>
        <rFont val="Calibri"/>
        <scheme val="minor"/>
      </rPr>
      <t>-E</t>
    </r>
    <r>
      <rPr>
        <sz val="8"/>
        <color rgb="FF000000"/>
        <rFont val="Calibri"/>
        <scheme val="minor"/>
      </rPr>
      <t>.</t>
    </r>
    <r>
      <rPr>
        <sz val="8"/>
        <color rgb="FF1F1D1D"/>
        <rFont val="Calibri"/>
        <scheme val="minor"/>
      </rPr>
      <t>S</t>
    </r>
    <r>
      <rPr>
        <sz val="8"/>
        <color rgb="FF363535"/>
        <rFont val="Calibri"/>
        <scheme val="minor"/>
      </rPr>
      <t>.</t>
    </r>
    <r>
      <rPr>
        <sz val="8"/>
        <color rgb="FF1F1D1D"/>
        <rFont val="Calibri"/>
        <scheme val="minor"/>
      </rPr>
      <t xml:space="preserve">E.  </t>
    </r>
    <r>
      <rPr>
        <sz val="8"/>
        <color rgb="FF616161"/>
        <rFont val="Calibri"/>
        <scheme val="minor"/>
      </rPr>
      <t>.</t>
    </r>
  </si>
  <si>
    <r>
      <t>P</t>
    </r>
    <r>
      <rPr>
        <sz val="8"/>
        <color rgb="FF1F1F1F"/>
        <rFont val="Calibri"/>
        <scheme val="minor"/>
      </rPr>
      <t>resta</t>
    </r>
    <r>
      <rPr>
        <sz val="8"/>
        <color rgb="FF0A0A0A"/>
        <rFont val="Calibri"/>
        <scheme val="minor"/>
      </rPr>
      <t xml:space="preserve">r </t>
    </r>
    <r>
      <rPr>
        <sz val="8"/>
        <color rgb="FF1F1F1F"/>
        <rFont val="Calibri"/>
        <scheme val="minor"/>
      </rPr>
      <t>los  serv</t>
    </r>
    <r>
      <rPr>
        <sz val="8"/>
        <color rgb="FF0A0A0A"/>
        <rFont val="Calibri"/>
        <scheme val="minor"/>
      </rPr>
      <t>i</t>
    </r>
    <r>
      <rPr>
        <sz val="8"/>
        <color rgb="FF1F1F1F"/>
        <rFont val="Calibri"/>
        <scheme val="minor"/>
      </rPr>
      <t>c</t>
    </r>
    <r>
      <rPr>
        <sz val="8"/>
        <color rgb="FF0A0A0A"/>
        <rFont val="Calibri"/>
        <scheme val="minor"/>
      </rPr>
      <t>io</t>
    </r>
    <r>
      <rPr>
        <sz val="8"/>
        <color rgb="FF1F1F1F"/>
        <rFont val="Calibri"/>
        <scheme val="minor"/>
      </rPr>
      <t>s  ob</t>
    </r>
    <r>
      <rPr>
        <sz val="8"/>
        <color rgb="FF0A0A0A"/>
        <rFont val="Calibri"/>
        <scheme val="minor"/>
      </rPr>
      <t>j</t>
    </r>
    <r>
      <rPr>
        <sz val="8"/>
        <color rgb="FF1F1F1F"/>
        <rFont val="Calibri"/>
        <scheme val="minor"/>
      </rPr>
      <t xml:space="preserve">eto  de </t>
    </r>
    <r>
      <rPr>
        <sz val="8"/>
        <color rgb="FF0A0A0A"/>
        <rFont val="Calibri"/>
        <scheme val="minor"/>
      </rPr>
      <t>l</t>
    </r>
    <r>
      <rPr>
        <sz val="8"/>
        <color rgb="FF1F1F1F"/>
        <rFont val="Calibri"/>
        <scheme val="minor"/>
      </rPr>
      <t>a  p</t>
    </r>
    <r>
      <rPr>
        <sz val="8"/>
        <color rgb="FF0A0A0A"/>
        <rFont val="Calibri"/>
        <scheme val="minor"/>
      </rPr>
      <t>r</t>
    </r>
    <r>
      <rPr>
        <sz val="8"/>
        <color rgb="FF1F1F1F"/>
        <rFont val="Calibri"/>
        <scheme val="minor"/>
      </rPr>
      <t>ese</t>
    </r>
    <r>
      <rPr>
        <sz val="8"/>
        <color rgb="FF0A0A0A"/>
        <rFont val="Calibri"/>
        <scheme val="minor"/>
      </rPr>
      <t>n</t>
    </r>
    <r>
      <rPr>
        <sz val="8"/>
        <color rgb="FF1F1F1F"/>
        <rFont val="Calibri"/>
        <scheme val="minor"/>
      </rPr>
      <t>te co</t>
    </r>
    <r>
      <rPr>
        <sz val="8"/>
        <color rgb="FF0A0A0A"/>
        <rFont val="Calibri"/>
        <scheme val="minor"/>
      </rPr>
      <t>ntra</t>
    </r>
    <r>
      <rPr>
        <sz val="8"/>
        <color rgb="FF1F1F1F"/>
        <rFont val="Calibri"/>
        <scheme val="minor"/>
      </rPr>
      <t>t</t>
    </r>
    <r>
      <rPr>
        <sz val="8"/>
        <color rgb="FF0A0A0A"/>
        <rFont val="Calibri"/>
        <scheme val="minor"/>
      </rPr>
      <t>a</t>
    </r>
    <r>
      <rPr>
        <sz val="8"/>
        <color rgb="FF1F1F1F"/>
        <rFont val="Calibri"/>
        <scheme val="minor"/>
      </rPr>
      <t>c</t>
    </r>
    <r>
      <rPr>
        <sz val="8"/>
        <color rgb="FF0A0A0A"/>
        <rFont val="Calibri"/>
        <scheme val="minor"/>
      </rPr>
      <t>i</t>
    </r>
    <r>
      <rPr>
        <sz val="8"/>
        <color rgb="FF1F1F1F"/>
        <rFont val="Calibri"/>
        <scheme val="minor"/>
      </rPr>
      <t>ó</t>
    </r>
    <r>
      <rPr>
        <sz val="8"/>
        <color rgb="FF0A0A0A"/>
        <rFont val="Calibri"/>
        <scheme val="minor"/>
      </rPr>
      <t>n t</t>
    </r>
    <r>
      <rPr>
        <sz val="8"/>
        <color rgb="FF1F1F1F"/>
        <rFont val="Calibri"/>
        <scheme val="minor"/>
      </rPr>
      <t>e</t>
    </r>
    <r>
      <rPr>
        <sz val="8"/>
        <color rgb="FF0A0A0A"/>
        <rFont val="Calibri"/>
        <scheme val="minor"/>
      </rPr>
      <t>ni</t>
    </r>
    <r>
      <rPr>
        <sz val="8"/>
        <color rgb="FF1F1F1F"/>
        <rFont val="Calibri"/>
        <scheme val="minor"/>
      </rPr>
      <t>e</t>
    </r>
    <r>
      <rPr>
        <sz val="8"/>
        <color rgb="FF0A0A0A"/>
        <rFont val="Calibri"/>
        <scheme val="minor"/>
      </rPr>
      <t>n</t>
    </r>
    <r>
      <rPr>
        <sz val="8"/>
        <color rgb="FF1F1F1F"/>
        <rFont val="Calibri"/>
        <scheme val="minor"/>
      </rPr>
      <t>do   e</t>
    </r>
    <r>
      <rPr>
        <sz val="8"/>
        <color rgb="FF0A0A0A"/>
        <rFont val="Calibri"/>
        <scheme val="minor"/>
      </rPr>
      <t xml:space="preserve">n  </t>
    </r>
    <r>
      <rPr>
        <sz val="8"/>
        <color rgb="FF1F1F1F"/>
        <rFont val="Calibri"/>
        <scheme val="minor"/>
      </rPr>
      <t>cue</t>
    </r>
    <r>
      <rPr>
        <sz val="8"/>
        <color rgb="FF0A0A0A"/>
        <rFont val="Calibri"/>
        <scheme val="minor"/>
      </rPr>
      <t>n</t>
    </r>
    <r>
      <rPr>
        <sz val="8"/>
        <color rgb="FF1F1F1F"/>
        <rFont val="Calibri"/>
        <scheme val="minor"/>
      </rPr>
      <t xml:space="preserve">ta   </t>
    </r>
    <r>
      <rPr>
        <sz val="8"/>
        <color rgb="FF0A0A0A"/>
        <rFont val="Calibri"/>
        <scheme val="minor"/>
      </rPr>
      <t>l</t>
    </r>
    <r>
      <rPr>
        <sz val="8"/>
        <color rgb="FF1F1F1F"/>
        <rFont val="Calibri"/>
        <scheme val="minor"/>
      </rPr>
      <t xml:space="preserve">as   </t>
    </r>
    <r>
      <rPr>
        <sz val="8"/>
        <color rgb="FF3D3D3D"/>
        <rFont val="Calibri"/>
        <scheme val="minor"/>
      </rPr>
      <t>c</t>
    </r>
    <r>
      <rPr>
        <sz val="8"/>
        <color rgb="FF1F1F1F"/>
        <rFont val="Calibri"/>
        <scheme val="minor"/>
      </rPr>
      <t>o</t>
    </r>
    <r>
      <rPr>
        <sz val="8"/>
        <color rgb="FF0A0A0A"/>
        <rFont val="Calibri"/>
        <scheme val="minor"/>
      </rPr>
      <t>n</t>
    </r>
    <r>
      <rPr>
        <sz val="8"/>
        <color rgb="FF1F1F1F"/>
        <rFont val="Calibri"/>
        <scheme val="minor"/>
      </rPr>
      <t>d</t>
    </r>
    <r>
      <rPr>
        <sz val="8"/>
        <color rgb="FF0A0A0A"/>
        <rFont val="Calibri"/>
        <scheme val="minor"/>
      </rPr>
      <t>i</t>
    </r>
    <r>
      <rPr>
        <sz val="8"/>
        <color rgb="FF1F1F1F"/>
        <rFont val="Calibri"/>
        <scheme val="minor"/>
      </rPr>
      <t>c</t>
    </r>
    <r>
      <rPr>
        <sz val="8"/>
        <color rgb="FF0A0A0A"/>
        <rFont val="Calibri"/>
        <scheme val="minor"/>
      </rPr>
      <t>i</t>
    </r>
    <r>
      <rPr>
        <sz val="8"/>
        <color rgb="FF1F1F1F"/>
        <rFont val="Calibri"/>
        <scheme val="minor"/>
      </rPr>
      <t>ones  y  requis</t>
    </r>
    <r>
      <rPr>
        <sz val="8"/>
        <color rgb="FF0A0A0A"/>
        <rFont val="Calibri"/>
        <scheme val="minor"/>
      </rPr>
      <t>i</t>
    </r>
    <r>
      <rPr>
        <sz val="8"/>
        <color rgb="FF1F1F1F"/>
        <rFont val="Calibri"/>
        <scheme val="minor"/>
      </rPr>
      <t>tos   t</t>
    </r>
    <r>
      <rPr>
        <sz val="8"/>
        <color rgb="FF0A0A0A"/>
        <rFont val="Calibri"/>
        <scheme val="minor"/>
      </rPr>
      <t>é</t>
    </r>
    <r>
      <rPr>
        <sz val="8"/>
        <color rgb="FF1F1F1F"/>
        <rFont val="Calibri"/>
        <scheme val="minor"/>
      </rPr>
      <t>c</t>
    </r>
    <r>
      <rPr>
        <sz val="8"/>
        <color rgb="FF0A0A0A"/>
        <rFont val="Calibri"/>
        <scheme val="minor"/>
      </rPr>
      <t>ni</t>
    </r>
    <r>
      <rPr>
        <sz val="8"/>
        <color rgb="FF1F1F1F"/>
        <rFont val="Calibri"/>
        <scheme val="minor"/>
      </rPr>
      <t xml:space="preserve">cos   y  </t>
    </r>
    <r>
      <rPr>
        <sz val="8"/>
        <color rgb="FF0A0A0A"/>
        <rFont val="Calibri"/>
        <scheme val="minor"/>
      </rPr>
      <t>l</t>
    </r>
    <r>
      <rPr>
        <sz val="8"/>
        <color rgb="FF1F1F1F"/>
        <rFont val="Calibri"/>
        <scheme val="minor"/>
      </rPr>
      <t>ega</t>
    </r>
    <r>
      <rPr>
        <sz val="8"/>
        <color rgb="FF0A0A0A"/>
        <rFont val="Calibri"/>
        <scheme val="minor"/>
      </rPr>
      <t>l</t>
    </r>
    <r>
      <rPr>
        <sz val="8"/>
        <color rgb="FF1F1F1F"/>
        <rFont val="Calibri"/>
        <scheme val="minor"/>
      </rPr>
      <t>es   prev</t>
    </r>
    <r>
      <rPr>
        <sz val="8"/>
        <color rgb="FF0A0A0A"/>
        <rFont val="Calibri"/>
        <scheme val="minor"/>
      </rPr>
      <t>i</t>
    </r>
    <r>
      <rPr>
        <sz val="8"/>
        <color rgb="FF1F1F1F"/>
        <rFont val="Calibri"/>
        <scheme val="minor"/>
      </rPr>
      <t>s</t>
    </r>
    <r>
      <rPr>
        <sz val="8"/>
        <color rgb="FF0A0A0A"/>
        <rFont val="Calibri"/>
        <scheme val="minor"/>
      </rPr>
      <t>t</t>
    </r>
    <r>
      <rPr>
        <sz val="8"/>
        <color rgb="FF1F1F1F"/>
        <rFont val="Calibri"/>
        <scheme val="minor"/>
      </rPr>
      <t>os</t>
    </r>
    <r>
      <rPr>
        <sz val="8"/>
        <color rgb="FF0A0A0A"/>
        <rFont val="Calibri"/>
        <scheme val="minor"/>
      </rPr>
      <t xml:space="preserve">;   </t>
    </r>
    <r>
      <rPr>
        <sz val="8"/>
        <color rgb="FF1F1F1F"/>
        <rFont val="Calibri"/>
        <scheme val="minor"/>
      </rPr>
      <t>y  de  acue</t>
    </r>
    <r>
      <rPr>
        <sz val="8"/>
        <color rgb="FF0A0A0A"/>
        <rFont val="Calibri"/>
        <scheme val="minor"/>
      </rPr>
      <t>r</t>
    </r>
    <r>
      <rPr>
        <sz val="8"/>
        <color rgb="FF1F1F1F"/>
        <rFont val="Calibri"/>
        <scheme val="minor"/>
      </rPr>
      <t xml:space="preserve">do   con  </t>
    </r>
    <r>
      <rPr>
        <sz val="8"/>
        <color rgb="FF0A0A0A"/>
        <rFont val="Calibri"/>
        <scheme val="minor"/>
      </rPr>
      <t>l</t>
    </r>
    <r>
      <rPr>
        <sz val="8"/>
        <color rgb="FF1F1F1F"/>
        <rFont val="Calibri"/>
        <scheme val="minor"/>
      </rPr>
      <t>a d</t>
    </r>
    <r>
      <rPr>
        <sz val="8"/>
        <color rgb="FF0A0A0A"/>
        <rFont val="Calibri"/>
        <scheme val="minor"/>
      </rPr>
      <t>is</t>
    </r>
    <r>
      <rPr>
        <sz val="8"/>
        <color rgb="FF1F1F1F"/>
        <rFont val="Calibri"/>
        <scheme val="minor"/>
      </rPr>
      <t>t</t>
    </r>
    <r>
      <rPr>
        <sz val="8"/>
        <color rgb="FF0A0A0A"/>
        <rFont val="Calibri"/>
        <scheme val="minor"/>
      </rPr>
      <t>ri</t>
    </r>
    <r>
      <rPr>
        <sz val="8"/>
        <color rgb="FF1F1F1F"/>
        <rFont val="Calibri"/>
        <scheme val="minor"/>
      </rPr>
      <t>buc</t>
    </r>
    <r>
      <rPr>
        <sz val="8"/>
        <color rgb="FF0A0A0A"/>
        <rFont val="Calibri"/>
        <scheme val="minor"/>
      </rPr>
      <t>i</t>
    </r>
    <r>
      <rPr>
        <sz val="8"/>
        <color rgb="FF1F1F1F"/>
        <rFont val="Calibri"/>
        <scheme val="minor"/>
      </rPr>
      <t>ó</t>
    </r>
    <r>
      <rPr>
        <sz val="8"/>
        <color rgb="FF0A0A0A"/>
        <rFont val="Calibri"/>
        <scheme val="minor"/>
      </rPr>
      <t xml:space="preserve">n  </t>
    </r>
    <r>
      <rPr>
        <sz val="8"/>
        <color rgb="FF1F1F1F"/>
        <rFont val="Calibri"/>
        <scheme val="minor"/>
      </rPr>
      <t>q</t>
    </r>
    <r>
      <rPr>
        <sz val="8"/>
        <color rgb="FF0A0A0A"/>
        <rFont val="Calibri"/>
        <scheme val="minor"/>
      </rPr>
      <t>u</t>
    </r>
    <r>
      <rPr>
        <sz val="8"/>
        <color rgb="FF1F1F1F"/>
        <rFont val="Calibri"/>
        <scheme val="minor"/>
      </rPr>
      <t>e  s</t>
    </r>
    <r>
      <rPr>
        <sz val="8"/>
        <color rgb="FF0A0A0A"/>
        <rFont val="Calibri"/>
        <scheme val="minor"/>
      </rPr>
      <t xml:space="preserve">e </t>
    </r>
    <r>
      <rPr>
        <sz val="8"/>
        <color rgb="FF1F1F1F"/>
        <rFont val="Calibri"/>
        <scheme val="minor"/>
      </rPr>
      <t>i</t>
    </r>
    <r>
      <rPr>
        <sz val="8"/>
        <color rgb="FF0A0A0A"/>
        <rFont val="Calibri"/>
        <scheme val="minor"/>
      </rPr>
      <t>n</t>
    </r>
    <r>
      <rPr>
        <sz val="8"/>
        <color rgb="FF1F1F1F"/>
        <rFont val="Calibri"/>
        <scheme val="minor"/>
      </rPr>
      <t>d</t>
    </r>
    <r>
      <rPr>
        <sz val="8"/>
        <color rgb="FF0A0A0A"/>
        <rFont val="Calibri"/>
        <scheme val="minor"/>
      </rPr>
      <t>iqu</t>
    </r>
    <r>
      <rPr>
        <sz val="8"/>
        <color rgb="FF1F1F1F"/>
        <rFont val="Calibri"/>
        <scheme val="minor"/>
      </rPr>
      <t>e</t>
    </r>
    <r>
      <rPr>
        <sz val="8"/>
        <color rgb="FF0A0A0A"/>
        <rFont val="Calibri"/>
        <scheme val="minor"/>
      </rPr>
      <t xml:space="preserve">.  </t>
    </r>
    <r>
      <rPr>
        <sz val="8"/>
        <color rgb="FF1F1F1F"/>
        <rFont val="Calibri"/>
        <scheme val="minor"/>
      </rPr>
      <t>2</t>
    </r>
    <r>
      <rPr>
        <sz val="8"/>
        <color rgb="FF0A0A0A"/>
        <rFont val="Calibri"/>
        <scheme val="minor"/>
      </rPr>
      <t xml:space="preserve">.-  </t>
    </r>
    <r>
      <rPr>
        <sz val="8"/>
        <color rgb="FF1F1F1F"/>
        <rFont val="Calibri"/>
        <scheme val="minor"/>
      </rPr>
      <t>C</t>
    </r>
    <r>
      <rPr>
        <sz val="8"/>
        <color rgb="FF0A0A0A"/>
        <rFont val="Calibri"/>
        <scheme val="minor"/>
      </rPr>
      <t>u</t>
    </r>
    <r>
      <rPr>
        <sz val="8"/>
        <color rgb="FF1F1F1F"/>
        <rFont val="Calibri"/>
        <scheme val="minor"/>
      </rPr>
      <t>mp</t>
    </r>
    <r>
      <rPr>
        <sz val="8"/>
        <color rgb="FF0A0A0A"/>
        <rFont val="Calibri"/>
        <scheme val="minor"/>
      </rPr>
      <t xml:space="preserve">lir  </t>
    </r>
    <r>
      <rPr>
        <sz val="8"/>
        <color rgb="FF1F1F1F"/>
        <rFont val="Calibri"/>
        <scheme val="minor"/>
      </rPr>
      <t>a caba</t>
    </r>
    <r>
      <rPr>
        <sz val="8"/>
        <color rgb="FF0A0A0A"/>
        <rFont val="Calibri"/>
        <scheme val="minor"/>
      </rPr>
      <t>li</t>
    </r>
    <r>
      <rPr>
        <sz val="8"/>
        <color rgb="FF1F1F1F"/>
        <rFont val="Calibri"/>
        <scheme val="minor"/>
      </rPr>
      <t xml:space="preserve">dad  con  </t>
    </r>
    <r>
      <rPr>
        <sz val="8"/>
        <color rgb="FF0A0A0A"/>
        <rFont val="Calibri"/>
        <scheme val="minor"/>
      </rPr>
      <t>l</t>
    </r>
    <r>
      <rPr>
        <sz val="8"/>
        <color rgb="FF1F1F1F"/>
        <rFont val="Calibri"/>
        <scheme val="minor"/>
      </rPr>
      <t xml:space="preserve">os  </t>
    </r>
    <r>
      <rPr>
        <sz val="8"/>
        <color rgb="FF0A0A0A"/>
        <rFont val="Calibri"/>
        <scheme val="minor"/>
      </rPr>
      <t>tu</t>
    </r>
    <r>
      <rPr>
        <sz val="8"/>
        <color rgb="FF1F1F1F"/>
        <rFont val="Calibri"/>
        <scheme val="minor"/>
      </rPr>
      <t>rnos  seña</t>
    </r>
    <r>
      <rPr>
        <sz val="8"/>
        <color rgb="FF0A0A0A"/>
        <rFont val="Calibri"/>
        <scheme val="minor"/>
      </rPr>
      <t>l</t>
    </r>
    <r>
      <rPr>
        <sz val="8"/>
        <color rgb="FF1F1F1F"/>
        <rFont val="Calibri"/>
        <scheme val="minor"/>
      </rPr>
      <t>ado</t>
    </r>
    <r>
      <rPr>
        <sz val="8"/>
        <color rgb="FF0A0A0A"/>
        <rFont val="Calibri"/>
        <scheme val="minor"/>
      </rPr>
      <t>s  p</t>
    </r>
    <r>
      <rPr>
        <sz val="8"/>
        <color rgb="FF1F1F1F"/>
        <rFont val="Calibri"/>
        <scheme val="minor"/>
      </rPr>
      <t>a</t>
    </r>
    <r>
      <rPr>
        <sz val="8"/>
        <color rgb="FF0A0A0A"/>
        <rFont val="Calibri"/>
        <scheme val="minor"/>
      </rPr>
      <t>r</t>
    </r>
    <r>
      <rPr>
        <sz val="8"/>
        <color rgb="FF1F1F1F"/>
        <rFont val="Calibri"/>
        <scheme val="minor"/>
      </rPr>
      <t xml:space="preserve">a  </t>
    </r>
    <r>
      <rPr>
        <sz val="8"/>
        <color rgb="FF0A0A0A"/>
        <rFont val="Calibri"/>
        <scheme val="minor"/>
      </rPr>
      <t>l</t>
    </r>
    <r>
      <rPr>
        <sz val="8"/>
        <color rgb="FF1F1F1F"/>
        <rFont val="Calibri"/>
        <scheme val="minor"/>
      </rPr>
      <t>as  d</t>
    </r>
    <r>
      <rPr>
        <sz val="8"/>
        <color rgb="FF0A0A0A"/>
        <rFont val="Calibri"/>
        <scheme val="minor"/>
      </rPr>
      <t>i</t>
    </r>
    <r>
      <rPr>
        <sz val="8"/>
        <color rgb="FF1F1F1F"/>
        <rFont val="Calibri"/>
        <scheme val="minor"/>
      </rPr>
      <t>versas  áreas</t>
    </r>
    <r>
      <rPr>
        <sz val="8"/>
        <color rgb="FF0A0A0A"/>
        <rFont val="Calibri"/>
        <scheme val="minor"/>
      </rPr>
      <t xml:space="preserve">.  </t>
    </r>
    <r>
      <rPr>
        <sz val="8"/>
        <color rgb="FF1F1F1F"/>
        <rFont val="Calibri"/>
        <scheme val="minor"/>
      </rPr>
      <t>3.</t>
    </r>
    <r>
      <rPr>
        <sz val="8"/>
        <color rgb="FF0A0A0A"/>
        <rFont val="Calibri"/>
        <scheme val="minor"/>
      </rPr>
      <t>- B</t>
    </r>
    <r>
      <rPr>
        <sz val="8"/>
        <color rgb="FF1F1F1F"/>
        <rFont val="Calibri"/>
        <scheme val="minor"/>
      </rPr>
      <t>r</t>
    </r>
    <r>
      <rPr>
        <sz val="8"/>
        <color rgb="FF0A0A0A"/>
        <rFont val="Calibri"/>
        <scheme val="minor"/>
      </rPr>
      <t>in</t>
    </r>
    <r>
      <rPr>
        <sz val="8"/>
        <color rgb="FF1F1F1F"/>
        <rFont val="Calibri"/>
        <scheme val="minor"/>
      </rPr>
      <t>da</t>
    </r>
    <r>
      <rPr>
        <sz val="8"/>
        <color rgb="FF0A0A0A"/>
        <rFont val="Calibri"/>
        <scheme val="minor"/>
      </rPr>
      <t>r  pr</t>
    </r>
    <r>
      <rPr>
        <sz val="8"/>
        <color rgb="FF1F1F1F"/>
        <rFont val="Calibri"/>
        <scheme val="minor"/>
      </rPr>
      <t>ot</t>
    </r>
    <r>
      <rPr>
        <sz val="8"/>
        <color rgb="FF0A0A0A"/>
        <rFont val="Calibri"/>
        <scheme val="minor"/>
      </rPr>
      <t>e</t>
    </r>
    <r>
      <rPr>
        <sz val="8"/>
        <color rgb="FF1F1F1F"/>
        <rFont val="Calibri"/>
        <scheme val="minor"/>
      </rPr>
      <t>c</t>
    </r>
    <r>
      <rPr>
        <sz val="8"/>
        <color rgb="FF0A0A0A"/>
        <rFont val="Calibri"/>
        <scheme val="minor"/>
      </rPr>
      <t>ci</t>
    </r>
    <r>
      <rPr>
        <sz val="8"/>
        <color rgb="FF1F1F1F"/>
        <rFont val="Calibri"/>
        <scheme val="minor"/>
      </rPr>
      <t xml:space="preserve">ón  a </t>
    </r>
    <r>
      <rPr>
        <sz val="8"/>
        <color rgb="FF0A0A0A"/>
        <rFont val="Calibri"/>
        <scheme val="minor"/>
      </rPr>
      <t>l</t>
    </r>
    <r>
      <rPr>
        <sz val="8"/>
        <color rgb="FF1F1F1F"/>
        <rFont val="Calibri"/>
        <scheme val="minor"/>
      </rPr>
      <t xml:space="preserve">as  </t>
    </r>
    <r>
      <rPr>
        <sz val="8"/>
        <color rgb="FF0A0A0A"/>
        <rFont val="Calibri"/>
        <scheme val="minor"/>
      </rPr>
      <t>in</t>
    </r>
    <r>
      <rPr>
        <sz val="8"/>
        <color rgb="FF1F1F1F"/>
        <rFont val="Calibri"/>
        <scheme val="minor"/>
      </rPr>
      <t>s</t>
    </r>
    <r>
      <rPr>
        <sz val="8"/>
        <color rgb="FF0A0A0A"/>
        <rFont val="Calibri"/>
        <scheme val="minor"/>
      </rPr>
      <t>t</t>
    </r>
    <r>
      <rPr>
        <sz val="8"/>
        <color rgb="FF1F1F1F"/>
        <rFont val="Calibri"/>
        <scheme val="minor"/>
      </rPr>
      <t>a</t>
    </r>
    <r>
      <rPr>
        <sz val="8"/>
        <color rgb="FF0A0A0A"/>
        <rFont val="Calibri"/>
        <scheme val="minor"/>
      </rPr>
      <t>l</t>
    </r>
    <r>
      <rPr>
        <sz val="8"/>
        <color rgb="FF1F1F1F"/>
        <rFont val="Calibri"/>
        <scheme val="minor"/>
      </rPr>
      <t>ac</t>
    </r>
    <r>
      <rPr>
        <sz val="8"/>
        <color rgb="FF0A0A0A"/>
        <rFont val="Calibri"/>
        <scheme val="minor"/>
      </rPr>
      <t>i</t>
    </r>
    <r>
      <rPr>
        <sz val="8"/>
        <color rgb="FF1F1F1F"/>
        <rFont val="Calibri"/>
        <scheme val="minor"/>
      </rPr>
      <t>o</t>
    </r>
    <r>
      <rPr>
        <sz val="8"/>
        <color rgb="FF0A0A0A"/>
        <rFont val="Calibri"/>
        <scheme val="minor"/>
      </rPr>
      <t>n</t>
    </r>
    <r>
      <rPr>
        <sz val="8"/>
        <color rgb="FF1F1F1F"/>
        <rFont val="Calibri"/>
        <scheme val="minor"/>
      </rPr>
      <t xml:space="preserve">es,  </t>
    </r>
    <r>
      <rPr>
        <sz val="8"/>
        <color rgb="FF0A0A0A"/>
        <rFont val="Calibri"/>
        <scheme val="minor"/>
      </rPr>
      <t>l</t>
    </r>
    <r>
      <rPr>
        <sz val="8"/>
        <color rgb="FF1F1F1F"/>
        <rFont val="Calibri"/>
        <scheme val="minor"/>
      </rPr>
      <t>as  pe</t>
    </r>
    <r>
      <rPr>
        <sz val="8"/>
        <color rgb="FF0A0A0A"/>
        <rFont val="Calibri"/>
        <scheme val="minor"/>
      </rPr>
      <t>r</t>
    </r>
    <r>
      <rPr>
        <sz val="8"/>
        <color rgb="FF1F1F1F"/>
        <rFont val="Calibri"/>
        <scheme val="minor"/>
      </rPr>
      <t>so</t>
    </r>
    <r>
      <rPr>
        <sz val="8"/>
        <color rgb="FF0A0A0A"/>
        <rFont val="Calibri"/>
        <scheme val="minor"/>
      </rPr>
      <t>n</t>
    </r>
    <r>
      <rPr>
        <sz val="8"/>
        <color rgb="FF1F1F1F"/>
        <rFont val="Calibri"/>
        <scheme val="minor"/>
      </rPr>
      <t xml:space="preserve">as  y </t>
    </r>
    <r>
      <rPr>
        <sz val="8"/>
        <color rgb="FF0A0A0A"/>
        <rFont val="Calibri"/>
        <scheme val="minor"/>
      </rPr>
      <t>l</t>
    </r>
    <r>
      <rPr>
        <sz val="8"/>
        <color rgb="FF1F1F1F"/>
        <rFont val="Calibri"/>
        <scheme val="minor"/>
      </rPr>
      <t>os  b</t>
    </r>
    <r>
      <rPr>
        <sz val="8"/>
        <color rgb="FF0A0A0A"/>
        <rFont val="Calibri"/>
        <scheme val="minor"/>
      </rPr>
      <t>i</t>
    </r>
    <r>
      <rPr>
        <sz val="8"/>
        <color rgb="FF1F1F1F"/>
        <rFont val="Calibri"/>
        <scheme val="minor"/>
      </rPr>
      <t>e</t>
    </r>
    <r>
      <rPr>
        <sz val="8"/>
        <color rgb="FF0A0A0A"/>
        <rFont val="Calibri"/>
        <scheme val="minor"/>
      </rPr>
      <t>n</t>
    </r>
    <r>
      <rPr>
        <sz val="8"/>
        <color rgb="FF1F1F1F"/>
        <rFont val="Calibri"/>
        <scheme val="minor"/>
      </rPr>
      <t>e</t>
    </r>
    <r>
      <rPr>
        <sz val="8"/>
        <color rgb="FF0A0A0A"/>
        <rFont val="Calibri"/>
        <scheme val="minor"/>
      </rPr>
      <t xml:space="preserve">s  </t>
    </r>
    <r>
      <rPr>
        <sz val="8"/>
        <color rgb="FF1F1F1F"/>
        <rFont val="Calibri"/>
        <scheme val="minor"/>
      </rPr>
      <t>e</t>
    </r>
    <r>
      <rPr>
        <sz val="8"/>
        <color rgb="FF0A0A0A"/>
        <rFont val="Calibri"/>
        <scheme val="minor"/>
      </rPr>
      <t>n l</t>
    </r>
    <r>
      <rPr>
        <sz val="8"/>
        <color rgb="FF1F1F1F"/>
        <rFont val="Calibri"/>
        <scheme val="minor"/>
      </rPr>
      <t>as  áreas  en q</t>
    </r>
    <r>
      <rPr>
        <sz val="8"/>
        <color rgb="FF0A0A0A"/>
        <rFont val="Calibri"/>
        <scheme val="minor"/>
      </rPr>
      <t>u</t>
    </r>
    <r>
      <rPr>
        <sz val="8"/>
        <color rgb="FF1F1F1F"/>
        <rFont val="Calibri"/>
        <scheme val="minor"/>
      </rPr>
      <t>e s</t>
    </r>
    <r>
      <rPr>
        <sz val="8"/>
        <color rgb="FF0A0A0A"/>
        <rFont val="Calibri"/>
        <scheme val="minor"/>
      </rPr>
      <t xml:space="preserve">e </t>
    </r>
    <r>
      <rPr>
        <sz val="8"/>
        <color rgb="FF1F1F1F"/>
        <rFont val="Calibri"/>
        <scheme val="minor"/>
      </rPr>
      <t>de</t>
    </r>
    <r>
      <rPr>
        <sz val="8"/>
        <color rgb="FF0A0A0A"/>
        <rFont val="Calibri"/>
        <scheme val="minor"/>
      </rPr>
      <t>s</t>
    </r>
    <r>
      <rPr>
        <sz val="8"/>
        <color rgb="FF1F1F1F"/>
        <rFont val="Calibri"/>
        <scheme val="minor"/>
      </rPr>
      <t>e</t>
    </r>
    <r>
      <rPr>
        <sz val="8"/>
        <color rgb="FF0A0A0A"/>
        <rFont val="Calibri"/>
        <scheme val="minor"/>
      </rPr>
      <t>mp</t>
    </r>
    <r>
      <rPr>
        <sz val="8"/>
        <color rgb="FF1F1F1F"/>
        <rFont val="Calibri"/>
        <scheme val="minor"/>
      </rPr>
      <t>eñe</t>
    </r>
    <r>
      <rPr>
        <sz val="8"/>
        <color rgb="FF0A0A0A"/>
        <rFont val="Calibri"/>
        <scheme val="minor"/>
      </rPr>
      <t>n</t>
    </r>
    <r>
      <rPr>
        <sz val="8"/>
        <color rgb="FF3D3D3D"/>
        <rFont val="Calibri"/>
        <scheme val="minor"/>
      </rPr>
      <t xml:space="preserve">.  </t>
    </r>
    <r>
      <rPr>
        <sz val="8"/>
        <color rgb="FF1F1F1F"/>
        <rFont val="Calibri"/>
        <scheme val="minor"/>
      </rPr>
      <t>4.</t>
    </r>
    <r>
      <rPr>
        <sz val="8"/>
        <color rgb="FF3D3D3D"/>
        <rFont val="Calibri"/>
        <scheme val="minor"/>
      </rPr>
      <t xml:space="preserve">- </t>
    </r>
    <r>
      <rPr>
        <sz val="8"/>
        <color rgb="FF1F1F1F"/>
        <rFont val="Calibri"/>
        <scheme val="minor"/>
      </rPr>
      <t>Ga</t>
    </r>
    <r>
      <rPr>
        <sz val="8"/>
        <color rgb="FF0A0A0A"/>
        <rFont val="Calibri"/>
        <scheme val="minor"/>
      </rPr>
      <t>r</t>
    </r>
    <r>
      <rPr>
        <sz val="8"/>
        <color rgb="FF1F1F1F"/>
        <rFont val="Calibri"/>
        <scheme val="minor"/>
      </rPr>
      <t>a</t>
    </r>
    <r>
      <rPr>
        <sz val="8"/>
        <color rgb="FF0A0A0A"/>
        <rFont val="Calibri"/>
        <scheme val="minor"/>
      </rPr>
      <t>nt</t>
    </r>
    <r>
      <rPr>
        <sz val="8"/>
        <color rgb="FF1F1F1F"/>
        <rFont val="Calibri"/>
        <scheme val="minor"/>
      </rPr>
      <t>i</t>
    </r>
    <r>
      <rPr>
        <sz val="8"/>
        <color rgb="FF0A0A0A"/>
        <rFont val="Calibri"/>
        <scheme val="minor"/>
      </rPr>
      <t xml:space="preserve">zar  </t>
    </r>
    <r>
      <rPr>
        <sz val="8"/>
        <color rgb="FF1F1F1F"/>
        <rFont val="Calibri"/>
        <scheme val="minor"/>
      </rPr>
      <t>y p</t>
    </r>
    <r>
      <rPr>
        <sz val="8"/>
        <color rgb="FF0A0A0A"/>
        <rFont val="Calibri"/>
        <scheme val="minor"/>
      </rPr>
      <t>r</t>
    </r>
    <r>
      <rPr>
        <sz val="8"/>
        <color rgb="FF1F1F1F"/>
        <rFont val="Calibri"/>
        <scheme val="minor"/>
      </rPr>
      <t>es</t>
    </r>
    <r>
      <rPr>
        <sz val="8"/>
        <color rgb="FF0A0A0A"/>
        <rFont val="Calibri"/>
        <scheme val="minor"/>
      </rPr>
      <t>t</t>
    </r>
    <r>
      <rPr>
        <sz val="8"/>
        <color rgb="FF1F1F1F"/>
        <rFont val="Calibri"/>
        <scheme val="minor"/>
      </rPr>
      <t xml:space="preserve">ar  </t>
    </r>
    <r>
      <rPr>
        <sz val="8"/>
        <color rgb="FF0A0A0A"/>
        <rFont val="Calibri"/>
        <scheme val="minor"/>
      </rPr>
      <t>l</t>
    </r>
    <r>
      <rPr>
        <sz val="8"/>
        <color rgb="FF1F1F1F"/>
        <rFont val="Calibri"/>
        <scheme val="minor"/>
      </rPr>
      <t>os  se</t>
    </r>
    <r>
      <rPr>
        <sz val="8"/>
        <color rgb="FF0A0A0A"/>
        <rFont val="Calibri"/>
        <scheme val="minor"/>
      </rPr>
      <t>r</t>
    </r>
    <r>
      <rPr>
        <sz val="8"/>
        <color rgb="FF1F1F1F"/>
        <rFont val="Calibri"/>
        <scheme val="minor"/>
      </rPr>
      <t>v</t>
    </r>
    <r>
      <rPr>
        <sz val="8"/>
        <color rgb="FF0A0A0A"/>
        <rFont val="Calibri"/>
        <scheme val="minor"/>
      </rPr>
      <t>i</t>
    </r>
    <r>
      <rPr>
        <sz val="8"/>
        <color rgb="FF1F1F1F"/>
        <rFont val="Calibri"/>
        <scheme val="minor"/>
      </rPr>
      <t>c</t>
    </r>
    <r>
      <rPr>
        <sz val="8"/>
        <color rgb="FF0A0A0A"/>
        <rFont val="Calibri"/>
        <scheme val="minor"/>
      </rPr>
      <t>i</t>
    </r>
    <r>
      <rPr>
        <sz val="8"/>
        <color rgb="FF1F1F1F"/>
        <rFont val="Calibri"/>
        <scheme val="minor"/>
      </rPr>
      <t>os   con  perso</t>
    </r>
    <r>
      <rPr>
        <sz val="8"/>
        <color rgb="FF0A0A0A"/>
        <rFont val="Calibri"/>
        <scheme val="minor"/>
      </rPr>
      <t>n</t>
    </r>
    <r>
      <rPr>
        <sz val="8"/>
        <color rgb="FF1F1F1F"/>
        <rFont val="Calibri"/>
        <scheme val="minor"/>
      </rPr>
      <t>a</t>
    </r>
    <r>
      <rPr>
        <sz val="8"/>
        <color rgb="FF0A0A0A"/>
        <rFont val="Calibri"/>
        <scheme val="minor"/>
      </rPr>
      <t xml:space="preserve">l  </t>
    </r>
    <r>
      <rPr>
        <sz val="8"/>
        <color rgb="FF1F1F1F"/>
        <rFont val="Calibri"/>
        <scheme val="minor"/>
      </rPr>
      <t>ca</t>
    </r>
    <r>
      <rPr>
        <sz val="8"/>
        <color rgb="FF0A0A0A"/>
        <rFont val="Calibri"/>
        <scheme val="minor"/>
      </rPr>
      <t>li</t>
    </r>
    <r>
      <rPr>
        <sz val="8"/>
        <color rgb="FF1F1F1F"/>
        <rFont val="Calibri"/>
        <scheme val="minor"/>
      </rPr>
      <t>f</t>
    </r>
    <r>
      <rPr>
        <sz val="8"/>
        <color rgb="FF0A0A0A"/>
        <rFont val="Calibri"/>
        <scheme val="minor"/>
      </rPr>
      <t>i</t>
    </r>
    <r>
      <rPr>
        <sz val="8"/>
        <color rgb="FF1F1F1F"/>
        <rFont val="Calibri"/>
        <scheme val="minor"/>
      </rPr>
      <t>cado  e idóneo  y co</t>
    </r>
    <r>
      <rPr>
        <sz val="8"/>
        <color rgb="FF0A0A0A"/>
        <rFont val="Calibri"/>
        <scheme val="minor"/>
      </rPr>
      <t>n  l</t>
    </r>
    <r>
      <rPr>
        <sz val="8"/>
        <color rgb="FF1F1F1F"/>
        <rFont val="Calibri"/>
        <scheme val="minor"/>
      </rPr>
      <t>a  ex</t>
    </r>
    <r>
      <rPr>
        <sz val="8"/>
        <color rgb="FF0A0A0A"/>
        <rFont val="Calibri"/>
        <scheme val="minor"/>
      </rPr>
      <t>per</t>
    </r>
    <r>
      <rPr>
        <sz val="8"/>
        <color rgb="FF1F1F1F"/>
        <rFont val="Calibri"/>
        <scheme val="minor"/>
      </rPr>
      <t>ie</t>
    </r>
    <r>
      <rPr>
        <sz val="8"/>
        <color rgb="FF0A0A0A"/>
        <rFont val="Calibri"/>
        <scheme val="minor"/>
      </rPr>
      <t>n</t>
    </r>
    <r>
      <rPr>
        <sz val="8"/>
        <color rgb="FF1F1F1F"/>
        <rFont val="Calibri"/>
        <scheme val="minor"/>
      </rPr>
      <t>cia necesa</t>
    </r>
    <r>
      <rPr>
        <sz val="8"/>
        <color rgb="FF0A0A0A"/>
        <rFont val="Calibri"/>
        <scheme val="minor"/>
      </rPr>
      <t>ri</t>
    </r>
    <r>
      <rPr>
        <sz val="8"/>
        <color rgb="FF1F1F1F"/>
        <rFont val="Calibri"/>
        <scheme val="minor"/>
      </rPr>
      <t>a  pa</t>
    </r>
    <r>
      <rPr>
        <sz val="8"/>
        <color rgb="FF0A0A0A"/>
        <rFont val="Calibri"/>
        <scheme val="minor"/>
      </rPr>
      <t xml:space="preserve">ra  </t>
    </r>
    <r>
      <rPr>
        <sz val="8"/>
        <color rgb="FF1F1F1F"/>
        <rFont val="Calibri"/>
        <scheme val="minor"/>
      </rPr>
      <t>e</t>
    </r>
    <r>
      <rPr>
        <sz val="8"/>
        <color rgb="FF0A0A0A"/>
        <rFont val="Calibri"/>
        <scheme val="minor"/>
      </rPr>
      <t>l d</t>
    </r>
    <r>
      <rPr>
        <sz val="8"/>
        <color rgb="FF1F1F1F"/>
        <rFont val="Calibri"/>
        <scheme val="minor"/>
      </rPr>
      <t>e</t>
    </r>
    <r>
      <rPr>
        <sz val="8"/>
        <color rgb="FF0A0A0A"/>
        <rFont val="Calibri"/>
        <scheme val="minor"/>
      </rPr>
      <t>s</t>
    </r>
    <r>
      <rPr>
        <sz val="8"/>
        <color rgb="FF1F1F1F"/>
        <rFont val="Calibri"/>
        <scheme val="minor"/>
      </rPr>
      <t>empeño  de</t>
    </r>
    <r>
      <rPr>
        <sz val="8"/>
        <color rgb="FF0A0A0A"/>
        <rFont val="Calibri"/>
        <scheme val="minor"/>
      </rPr>
      <t xml:space="preserve">l  </t>
    </r>
    <r>
      <rPr>
        <sz val="8"/>
        <color rgb="FF1F1F1F"/>
        <rFont val="Calibri"/>
        <scheme val="minor"/>
      </rPr>
      <t>pue</t>
    </r>
    <r>
      <rPr>
        <sz val="8"/>
        <color rgb="FF0A0A0A"/>
        <rFont val="Calibri"/>
        <scheme val="minor"/>
      </rPr>
      <t>s</t>
    </r>
    <r>
      <rPr>
        <sz val="8"/>
        <color rgb="FF1F1F1F"/>
        <rFont val="Calibri"/>
        <scheme val="minor"/>
      </rPr>
      <t>to   as</t>
    </r>
    <r>
      <rPr>
        <sz val="8"/>
        <color rgb="FF0A0A0A"/>
        <rFont val="Calibri"/>
        <scheme val="minor"/>
      </rPr>
      <t>i</t>
    </r>
    <r>
      <rPr>
        <sz val="8"/>
        <color rgb="FF1F1F1F"/>
        <rFont val="Calibri"/>
        <scheme val="minor"/>
      </rPr>
      <t>g</t>
    </r>
    <r>
      <rPr>
        <sz val="8"/>
        <color rgb="FF0A0A0A"/>
        <rFont val="Calibri"/>
        <scheme val="minor"/>
      </rPr>
      <t>n</t>
    </r>
    <r>
      <rPr>
        <sz val="8"/>
        <color rgb="FF1F1F1F"/>
        <rFont val="Calibri"/>
        <scheme val="minor"/>
      </rPr>
      <t>ado</t>
    </r>
    <r>
      <rPr>
        <sz val="8"/>
        <color rgb="FF0A0A0A"/>
        <rFont val="Calibri"/>
        <scheme val="minor"/>
      </rPr>
      <t xml:space="preserve">.   </t>
    </r>
    <r>
      <rPr>
        <sz val="8"/>
        <color rgb="FF1F1F1F"/>
        <rFont val="Calibri"/>
        <scheme val="minor"/>
      </rPr>
      <t>Ga</t>
    </r>
    <r>
      <rPr>
        <sz val="8"/>
        <color rgb="FF0A0A0A"/>
        <rFont val="Calibri"/>
        <scheme val="minor"/>
      </rPr>
      <t>r</t>
    </r>
    <r>
      <rPr>
        <sz val="8"/>
        <color rgb="FF1F1F1F"/>
        <rFont val="Calibri"/>
        <scheme val="minor"/>
      </rPr>
      <t>a</t>
    </r>
    <r>
      <rPr>
        <sz val="8"/>
        <color rgb="FF0A0A0A"/>
        <rFont val="Calibri"/>
        <scheme val="minor"/>
      </rPr>
      <t xml:space="preserve">ntizar  </t>
    </r>
    <r>
      <rPr>
        <sz val="8"/>
        <color rgb="FF1F1F1F"/>
        <rFont val="Calibri"/>
        <scheme val="minor"/>
      </rPr>
      <t>q</t>
    </r>
    <r>
      <rPr>
        <sz val="8"/>
        <color rgb="FF0A0A0A"/>
        <rFont val="Calibri"/>
        <scheme val="minor"/>
      </rPr>
      <t>u</t>
    </r>
    <r>
      <rPr>
        <sz val="8"/>
        <color rgb="FF1F1F1F"/>
        <rFont val="Calibri"/>
        <scheme val="minor"/>
      </rPr>
      <t xml:space="preserve">e  </t>
    </r>
    <r>
      <rPr>
        <sz val="8"/>
        <color rgb="FF3D3D3D"/>
        <rFont val="Calibri"/>
        <scheme val="minor"/>
      </rPr>
      <t>e</t>
    </r>
    <r>
      <rPr>
        <sz val="8"/>
        <color rgb="FF0A0A0A"/>
        <rFont val="Calibri"/>
        <scheme val="minor"/>
      </rPr>
      <t xml:space="preserve">l  </t>
    </r>
    <r>
      <rPr>
        <sz val="8"/>
        <color rgb="FF1F1F1F"/>
        <rFont val="Calibri"/>
        <scheme val="minor"/>
      </rPr>
      <t>pe</t>
    </r>
    <r>
      <rPr>
        <sz val="8"/>
        <color rgb="FF0A0A0A"/>
        <rFont val="Calibri"/>
        <scheme val="minor"/>
      </rPr>
      <t>r</t>
    </r>
    <r>
      <rPr>
        <sz val="8"/>
        <color rgb="FF1F1F1F"/>
        <rFont val="Calibri"/>
        <scheme val="minor"/>
      </rPr>
      <t>so</t>
    </r>
    <r>
      <rPr>
        <sz val="8"/>
        <color rgb="FF0A0A0A"/>
        <rFont val="Calibri"/>
        <scheme val="minor"/>
      </rPr>
      <t>n</t>
    </r>
    <r>
      <rPr>
        <sz val="8"/>
        <color rgb="FF1F1F1F"/>
        <rFont val="Calibri"/>
        <scheme val="minor"/>
      </rPr>
      <t xml:space="preserve">al   </t>
    </r>
    <r>
      <rPr>
        <sz val="8"/>
        <color rgb="FF0A0A0A"/>
        <rFont val="Calibri"/>
        <scheme val="minor"/>
      </rPr>
      <t xml:space="preserve">de  </t>
    </r>
    <r>
      <rPr>
        <sz val="8"/>
        <color rgb="FF1F1F1F"/>
        <rFont val="Calibri"/>
        <scheme val="minor"/>
      </rPr>
      <t>se</t>
    </r>
    <r>
      <rPr>
        <sz val="8"/>
        <color rgb="FF0A0A0A"/>
        <rFont val="Calibri"/>
        <scheme val="minor"/>
      </rPr>
      <t>r</t>
    </r>
    <r>
      <rPr>
        <sz val="8"/>
        <color rgb="FF1F1F1F"/>
        <rFont val="Calibri"/>
        <scheme val="minor"/>
      </rPr>
      <t>v</t>
    </r>
    <r>
      <rPr>
        <sz val="8"/>
        <color rgb="FF0A0A0A"/>
        <rFont val="Calibri"/>
        <scheme val="minor"/>
      </rPr>
      <t>i</t>
    </r>
    <r>
      <rPr>
        <sz val="8"/>
        <color rgb="FF1F1F1F"/>
        <rFont val="Calibri"/>
        <scheme val="minor"/>
      </rPr>
      <t>c</t>
    </r>
    <r>
      <rPr>
        <sz val="8"/>
        <color rgb="FF0A0A0A"/>
        <rFont val="Calibri"/>
        <scheme val="minor"/>
      </rPr>
      <t>i</t>
    </r>
    <r>
      <rPr>
        <sz val="8"/>
        <color rgb="FF1F1F1F"/>
        <rFont val="Calibri"/>
        <scheme val="minor"/>
      </rPr>
      <t xml:space="preserve">o   </t>
    </r>
    <r>
      <rPr>
        <sz val="8"/>
        <color rgb="FF0A0A0A"/>
        <rFont val="Calibri"/>
        <scheme val="minor"/>
      </rPr>
      <t>t</t>
    </r>
    <r>
      <rPr>
        <sz val="8"/>
        <color rgb="FF3D3D3D"/>
        <rFont val="Calibri"/>
        <scheme val="minor"/>
      </rPr>
      <t>e</t>
    </r>
    <r>
      <rPr>
        <sz val="8"/>
        <color rgb="FF0A0A0A"/>
        <rFont val="Calibri"/>
        <scheme val="minor"/>
      </rPr>
      <t>n</t>
    </r>
    <r>
      <rPr>
        <sz val="8"/>
        <color rgb="FF1F1F1F"/>
        <rFont val="Calibri"/>
        <scheme val="minor"/>
      </rPr>
      <t xml:space="preserve">ga   </t>
    </r>
    <r>
      <rPr>
        <sz val="8"/>
        <color rgb="FF0A0A0A"/>
        <rFont val="Calibri"/>
        <scheme val="minor"/>
      </rPr>
      <t>p</t>
    </r>
    <r>
      <rPr>
        <sz val="8"/>
        <color rgb="FF1F1F1F"/>
        <rFont val="Calibri"/>
        <scheme val="minor"/>
      </rPr>
      <t>o</t>
    </r>
    <r>
      <rPr>
        <sz val="8"/>
        <color rgb="FF0A0A0A"/>
        <rFont val="Calibri"/>
        <scheme val="minor"/>
      </rPr>
      <t>r  !</t>
    </r>
    <r>
      <rPr>
        <sz val="8"/>
        <color rgb="FF1F1F1F"/>
        <rFont val="Calibri"/>
        <scheme val="minor"/>
      </rPr>
      <t xml:space="preserve">o  </t>
    </r>
    <r>
      <rPr>
        <sz val="8"/>
        <color rgb="FF0A0A0A"/>
        <rFont val="Calibri"/>
        <scheme val="minor"/>
      </rPr>
      <t>m</t>
    </r>
    <r>
      <rPr>
        <sz val="8"/>
        <color rgb="FF1F1F1F"/>
        <rFont val="Calibri"/>
        <scheme val="minor"/>
      </rPr>
      <t>e</t>
    </r>
    <r>
      <rPr>
        <sz val="8"/>
        <color rgb="FF0A0A0A"/>
        <rFont val="Calibri"/>
        <scheme val="minor"/>
      </rPr>
      <t>n</t>
    </r>
    <r>
      <rPr>
        <sz val="8"/>
        <color rgb="FF1F1F1F"/>
        <rFont val="Calibri"/>
        <scheme val="minor"/>
      </rPr>
      <t xml:space="preserve">os  </t>
    </r>
    <r>
      <rPr>
        <sz val="8"/>
        <color rgb="FF0A0A0A"/>
        <rFont val="Calibri"/>
        <scheme val="minor"/>
      </rPr>
      <t xml:space="preserve">un  </t>
    </r>
    <r>
      <rPr>
        <sz val="8"/>
        <color rgb="FF1F1F1F"/>
        <rFont val="Calibri"/>
        <scheme val="minor"/>
      </rPr>
      <t>n</t>
    </r>
    <r>
      <rPr>
        <sz val="8"/>
        <color rgb="FF0A0A0A"/>
        <rFont val="Calibri"/>
        <scheme val="minor"/>
      </rPr>
      <t>i</t>
    </r>
    <r>
      <rPr>
        <sz val="8"/>
        <color rgb="FF1F1F1F"/>
        <rFont val="Calibri"/>
        <scheme val="minor"/>
      </rPr>
      <t>ve</t>
    </r>
    <r>
      <rPr>
        <sz val="8"/>
        <color rgb="FF0A0A0A"/>
        <rFont val="Calibri"/>
        <scheme val="minor"/>
      </rPr>
      <t xml:space="preserve">l </t>
    </r>
    <r>
      <rPr>
        <sz val="8"/>
        <color rgb="FF1F1F1F"/>
        <rFont val="Calibri"/>
        <scheme val="minor"/>
      </rPr>
      <t>acad</t>
    </r>
    <r>
      <rPr>
        <sz val="8"/>
        <color rgb="FF0A0A0A"/>
        <rFont val="Calibri"/>
        <scheme val="minor"/>
      </rPr>
      <t>émi</t>
    </r>
    <r>
      <rPr>
        <sz val="8"/>
        <color rgb="FF1F1F1F"/>
        <rFont val="Calibri"/>
        <scheme val="minor"/>
      </rPr>
      <t>co  de  bac</t>
    </r>
    <r>
      <rPr>
        <sz val="8"/>
        <color rgb="FF0A0A0A"/>
        <rFont val="Calibri"/>
        <scheme val="minor"/>
      </rPr>
      <t>hill</t>
    </r>
    <r>
      <rPr>
        <sz val="8"/>
        <color rgb="FF1F1F1F"/>
        <rFont val="Calibri"/>
        <scheme val="minor"/>
      </rPr>
      <t>era</t>
    </r>
    <r>
      <rPr>
        <sz val="8"/>
        <color rgb="FF0A0A0A"/>
        <rFont val="Calibri"/>
        <scheme val="minor"/>
      </rPr>
      <t>t</t>
    </r>
    <r>
      <rPr>
        <sz val="8"/>
        <color rgb="FF1F1F1F"/>
        <rFont val="Calibri"/>
        <scheme val="minor"/>
      </rPr>
      <t xml:space="preserve">o  </t>
    </r>
    <r>
      <rPr>
        <sz val="8"/>
        <color rgb="FF0A0A0A"/>
        <rFont val="Calibri"/>
        <scheme val="minor"/>
      </rPr>
      <t xml:space="preserve">y  </t>
    </r>
    <r>
      <rPr>
        <sz val="8"/>
        <color rgb="FF1F1F1F"/>
        <rFont val="Calibri"/>
        <scheme val="minor"/>
      </rPr>
      <t>ci</t>
    </r>
    <r>
      <rPr>
        <sz val="8"/>
        <color rgb="FF0A0A0A"/>
        <rFont val="Calibri"/>
        <scheme val="minor"/>
      </rPr>
      <t>ern</t>
    </r>
    <r>
      <rPr>
        <sz val="8"/>
        <color rgb="FF1F1F1F"/>
        <rFont val="Calibri"/>
        <scheme val="minor"/>
      </rPr>
      <t xml:space="preserve">as  de  </t>
    </r>
    <r>
      <rPr>
        <sz val="8"/>
        <color rgb="FF0A0A0A"/>
        <rFont val="Calibri"/>
        <scheme val="minor"/>
      </rPr>
      <t>los  requisitos   exigidos  por' la  Superintendencia  de  Vigilancia.  5.- Velar  porque  a las  diferentes  dependencias  no  ingresen  servidores  públicos,  contratistas,  ni terceros  que presten  algún  servicio   a la  Entidad  durante  los  sábados,  domingos  y festivos,  sin  previa  autorización  por escrito  del  funcionario  encargado,  debiendo  llevar  un control  de ingreso  y salida  de  persona!  en horario  no laboral  y/o  fines de semana,  en los  lugares  en donde  se presta  el servicio  con vigilancia  humana;  excepto el servicio  de urgencias  en los  diferentes  puntos  de  atención.   6.- Controlar el ingreso  y salida  de  personas de las  instalaciones  donde  se presta  el servicio,  orientándolo  para  su correcto   desplazamiento  dentro  de las  mismas  y  responder  por  el control  en todos  los  accesos  existentes,  de acuerdo  con  las  instrucciones que imparta  el supervisor.  7.- Mantener  las  medidas  necesarias  para la  protección  y seguridad  tanto  de las instalaciones  como  de  quienes  laboran  en las  mismas.  8.-  Llevar  control  escrito  de  entrada  y salida  de materiales,  enseres  y  portátiles,  entre  otros,  de  las  instalaciones  de  la  entidad,  en  donde  ENTRE OTRAS.</t>
    </r>
  </si>
  <si>
    <t>OZONO SPRING, persona natural identificada con NIT 1.110.464.662-7 y Representada Legalmente por el señor EVER ANDRES USECHE AYERBE, identificado con cedula de ciudadanía No. 1,110.464.662 de !bagué</t>
  </si>
  <si>
    <r>
      <rPr>
        <sz val="8"/>
        <color rgb="FF030303"/>
        <rFont val="Calibri"/>
        <scheme val="minor"/>
      </rPr>
      <t>PRE</t>
    </r>
    <r>
      <rPr>
        <sz val="8"/>
        <color rgb="FF191919"/>
        <rFont val="Calibri"/>
        <scheme val="minor"/>
      </rPr>
      <t>S</t>
    </r>
    <r>
      <rPr>
        <sz val="8"/>
        <color rgb="FF030303"/>
        <rFont val="Calibri"/>
        <scheme val="minor"/>
      </rPr>
      <t xml:space="preserve">TACIÓN  DE   </t>
    </r>
    <r>
      <rPr>
        <sz val="8"/>
        <color rgb="FF191919"/>
        <rFont val="Calibri"/>
        <scheme val="minor"/>
      </rPr>
      <t>S</t>
    </r>
    <r>
      <rPr>
        <sz val="8"/>
        <color rgb="FF030303"/>
        <rFont val="Calibri"/>
        <scheme val="minor"/>
      </rPr>
      <t>ERVI</t>
    </r>
    <r>
      <rPr>
        <sz val="8"/>
        <color rgb="FF191919"/>
        <rFont val="Calibri"/>
        <scheme val="minor"/>
      </rPr>
      <t>C</t>
    </r>
    <r>
      <rPr>
        <sz val="8"/>
        <color rgb="FF030303"/>
        <rFont val="Calibri"/>
        <scheme val="minor"/>
      </rPr>
      <t>IOS TÉ</t>
    </r>
    <r>
      <rPr>
        <sz val="8"/>
        <color rgb="FF191919"/>
        <rFont val="Calibri"/>
        <scheme val="minor"/>
      </rPr>
      <t>C</t>
    </r>
    <r>
      <rPr>
        <sz val="8"/>
        <color rgb="FF030303"/>
        <rFont val="Calibri"/>
        <scheme val="minor"/>
      </rPr>
      <t xml:space="preserve">NICOS  </t>
    </r>
    <r>
      <rPr>
        <sz val="8"/>
        <color rgb="FF191919"/>
        <rFont val="Calibri"/>
        <scheme val="minor"/>
      </rPr>
      <t xml:space="preserve">Y  </t>
    </r>
    <r>
      <rPr>
        <sz val="8"/>
        <color rgb="FF030303"/>
        <rFont val="Calibri"/>
        <scheme val="minor"/>
      </rPr>
      <t>P</t>
    </r>
    <r>
      <rPr>
        <sz val="8"/>
        <color rgb="FF191919"/>
        <rFont val="Calibri"/>
        <scheme val="minor"/>
      </rPr>
      <t>R</t>
    </r>
    <r>
      <rPr>
        <sz val="8"/>
        <color rgb="FF030303"/>
        <rFont val="Calibri"/>
        <scheme val="minor"/>
      </rPr>
      <t>O</t>
    </r>
    <r>
      <rPr>
        <sz val="8"/>
        <color rgb="FF191919"/>
        <rFont val="Calibri"/>
        <scheme val="minor"/>
      </rPr>
      <t>FE</t>
    </r>
    <r>
      <rPr>
        <sz val="8"/>
        <color rgb="FF030303"/>
        <rFont val="Calibri"/>
        <scheme val="minor"/>
      </rPr>
      <t>SIONA</t>
    </r>
    <r>
      <rPr>
        <sz val="8"/>
        <color rgb="FF191919"/>
        <rFont val="Calibri"/>
        <scheme val="minor"/>
      </rPr>
      <t>L</t>
    </r>
    <r>
      <rPr>
        <sz val="8"/>
        <color rgb="FF030303"/>
        <rFont val="Calibri"/>
        <scheme val="minor"/>
      </rPr>
      <t>E</t>
    </r>
    <r>
      <rPr>
        <sz val="8"/>
        <color rgb="FF191919"/>
        <rFont val="Calibri"/>
        <scheme val="minor"/>
      </rPr>
      <t xml:space="preserve">S  </t>
    </r>
    <r>
      <rPr>
        <sz val="8"/>
        <color rgb="FF030303"/>
        <rFont val="Calibri"/>
        <scheme val="minor"/>
      </rPr>
      <t>PARA   R</t>
    </r>
    <r>
      <rPr>
        <sz val="8"/>
        <color rgb="FF191919"/>
        <rFont val="Calibri"/>
        <scheme val="minor"/>
      </rPr>
      <t>E</t>
    </r>
    <r>
      <rPr>
        <sz val="8"/>
        <color rgb="FF030303"/>
        <rFont val="Calibri"/>
        <scheme val="minor"/>
      </rPr>
      <t>ALIZAR  E</t>
    </r>
    <r>
      <rPr>
        <sz val="8"/>
        <color rgb="FF191919"/>
        <rFont val="Calibri"/>
        <scheme val="minor"/>
      </rPr>
      <t>L   1 E</t>
    </r>
    <r>
      <rPr>
        <sz val="8"/>
        <color rgb="FF030303"/>
        <rFont val="Calibri"/>
        <scheme val="minor"/>
      </rPr>
      <t xml:space="preserve">R   DE   </t>
    </r>
    <r>
      <rPr>
        <sz val="8"/>
        <color rgb="FF2C2C2C"/>
        <rFont val="Calibri"/>
        <scheme val="minor"/>
      </rPr>
      <t xml:space="preserve">3  </t>
    </r>
    <r>
      <rPr>
        <sz val="8"/>
        <color rgb="FF030303"/>
        <rFont val="Calibri"/>
        <scheme val="minor"/>
      </rPr>
      <t xml:space="preserve">MANTENIMIENTOS   DE PURIFICADORES DE AGUA </t>
    </r>
    <r>
      <rPr>
        <sz val="8"/>
        <color rgb="FF191919"/>
        <rFont val="Calibri"/>
        <scheme val="minor"/>
      </rPr>
      <t xml:space="preserve">Y </t>
    </r>
    <r>
      <rPr>
        <sz val="8"/>
        <color rgb="FF030303"/>
        <rFont val="Calibri"/>
        <scheme val="minor"/>
      </rPr>
      <t>CAMBIO DE FILTROS UB</t>
    </r>
    <r>
      <rPr>
        <sz val="8"/>
        <color rgb="FF191919"/>
        <rFont val="Calibri"/>
        <scheme val="minor"/>
      </rPr>
      <t>IC</t>
    </r>
    <r>
      <rPr>
        <sz val="8"/>
        <color rgb="FF030303"/>
        <rFont val="Calibri"/>
        <scheme val="minor"/>
      </rPr>
      <t>ADOS  EN LA</t>
    </r>
    <r>
      <rPr>
        <sz val="8"/>
        <color rgb="FF191919"/>
        <rFont val="Calibri"/>
        <scheme val="minor"/>
      </rPr>
      <t xml:space="preserve">S  </t>
    </r>
    <r>
      <rPr>
        <sz val="8"/>
        <color rgb="FF030303"/>
        <rFont val="Calibri"/>
        <scheme val="minor"/>
      </rPr>
      <t>SEDE</t>
    </r>
    <r>
      <rPr>
        <sz val="8"/>
        <color rgb="FF191919"/>
        <rFont val="Calibri"/>
        <scheme val="minor"/>
      </rPr>
      <t xml:space="preserve">S  </t>
    </r>
    <r>
      <rPr>
        <sz val="8"/>
        <color rgb="FF030303"/>
        <rFont val="Calibri"/>
        <scheme val="minor"/>
      </rPr>
      <t xml:space="preserve">ADSCRITAS A LA   UNIDAD   DE   </t>
    </r>
    <r>
      <rPr>
        <sz val="8"/>
        <color rgb="FF191919"/>
        <rFont val="Calibri"/>
        <scheme val="minor"/>
      </rPr>
      <t>S</t>
    </r>
    <r>
      <rPr>
        <sz val="8"/>
        <color rgb="FF030303"/>
        <rFont val="Calibri"/>
        <scheme val="minor"/>
      </rPr>
      <t>ALUD   DE   IBAGU</t>
    </r>
    <r>
      <rPr>
        <sz val="8"/>
        <color rgb="FF191919"/>
        <rFont val="Calibri"/>
        <scheme val="minor"/>
      </rPr>
      <t xml:space="preserve">É   </t>
    </r>
    <r>
      <rPr>
        <sz val="8"/>
        <color rgb="FF030303"/>
        <rFont val="Calibri"/>
        <scheme val="minor"/>
      </rPr>
      <t>U</t>
    </r>
    <r>
      <rPr>
        <sz val="8"/>
        <color rgb="FF414141"/>
        <rFont val="Calibri"/>
        <scheme val="minor"/>
      </rPr>
      <t>.</t>
    </r>
    <r>
      <rPr>
        <sz val="8"/>
        <color rgb="FF030303"/>
        <rFont val="Calibri"/>
        <scheme val="minor"/>
      </rPr>
      <t>S.1</t>
    </r>
    <r>
      <rPr>
        <sz val="8"/>
        <color rgb="FF414141"/>
        <rFont val="Calibri"/>
        <scheme val="minor"/>
      </rPr>
      <t>.</t>
    </r>
    <r>
      <rPr>
        <sz val="8"/>
        <color rgb="FF191919"/>
        <rFont val="Calibri"/>
        <scheme val="minor"/>
      </rPr>
      <t>-</t>
    </r>
    <r>
      <rPr>
        <sz val="8"/>
        <color rgb="FF030303"/>
        <rFont val="Calibri"/>
        <scheme val="minor"/>
      </rPr>
      <t>E</t>
    </r>
    <r>
      <rPr>
        <sz val="8"/>
        <color rgb="FF2C2C2C"/>
        <rFont val="Calibri"/>
        <scheme val="minor"/>
      </rPr>
      <t>.</t>
    </r>
    <r>
      <rPr>
        <sz val="8"/>
        <color rgb="FF030303"/>
        <rFont val="Calibri"/>
        <scheme val="minor"/>
      </rPr>
      <t>S</t>
    </r>
    <r>
      <rPr>
        <sz val="8"/>
        <color rgb="FF191919"/>
        <rFont val="Calibri"/>
        <scheme val="minor"/>
      </rPr>
      <t>.</t>
    </r>
    <r>
      <rPr>
        <sz val="8"/>
        <color rgb="FF030303"/>
        <rFont val="Calibri"/>
        <scheme val="minor"/>
      </rPr>
      <t>E</t>
    </r>
    <r>
      <rPr>
        <sz val="8"/>
        <color rgb="FF191919"/>
        <rFont val="Calibri"/>
        <scheme val="minor"/>
      </rPr>
      <t>.</t>
    </r>
    <r>
      <rPr>
        <sz val="8"/>
        <color rgb="FF2C2C2C"/>
        <rFont val="Calibri"/>
        <scheme val="minor"/>
      </rPr>
      <t xml:space="preserve">".  </t>
    </r>
  </si>
  <si>
    <r>
      <t>E</t>
    </r>
    <r>
      <rPr>
        <sz val="8"/>
        <color rgb="FF111111"/>
        <rFont val="Calibri"/>
        <scheme val="minor"/>
      </rPr>
      <t xml:space="preserve">l </t>
    </r>
    <r>
      <rPr>
        <sz val="8"/>
        <color rgb="FF363636"/>
        <rFont val="Calibri"/>
        <scheme val="minor"/>
      </rPr>
      <t>co</t>
    </r>
    <r>
      <rPr>
        <sz val="8"/>
        <color rgb="FF111111"/>
        <rFont val="Calibri"/>
        <scheme val="minor"/>
      </rPr>
      <t>n</t>
    </r>
    <r>
      <rPr>
        <sz val="8"/>
        <color rgb="FF363636"/>
        <rFont val="Calibri"/>
        <scheme val="minor"/>
      </rPr>
      <t>t</t>
    </r>
    <r>
      <rPr>
        <sz val="8"/>
        <color rgb="FF111111"/>
        <rFont val="Calibri"/>
        <scheme val="minor"/>
      </rPr>
      <t>r</t>
    </r>
    <r>
      <rPr>
        <sz val="8"/>
        <color rgb="FF242424"/>
        <rFont val="Calibri"/>
        <scheme val="minor"/>
      </rPr>
      <t>at</t>
    </r>
    <r>
      <rPr>
        <sz val="8"/>
        <color rgb="FF363636"/>
        <rFont val="Calibri"/>
        <scheme val="minor"/>
      </rPr>
      <t>i</t>
    </r>
    <r>
      <rPr>
        <sz val="8"/>
        <color rgb="FF242424"/>
        <rFont val="Calibri"/>
        <scheme val="minor"/>
      </rPr>
      <t>s</t>
    </r>
    <r>
      <rPr>
        <sz val="8"/>
        <color rgb="FF111111"/>
        <rFont val="Calibri"/>
        <scheme val="minor"/>
      </rPr>
      <t>t</t>
    </r>
    <r>
      <rPr>
        <sz val="8"/>
        <color rgb="FF242424"/>
        <rFont val="Calibri"/>
        <scheme val="minor"/>
      </rPr>
      <t>a s</t>
    </r>
    <r>
      <rPr>
        <sz val="8"/>
        <color rgb="FF111111"/>
        <rFont val="Calibri"/>
        <scheme val="minor"/>
      </rPr>
      <t xml:space="preserve">e </t>
    </r>
    <r>
      <rPr>
        <sz val="8"/>
        <color rgb="FF242424"/>
        <rFont val="Calibri"/>
        <scheme val="minor"/>
      </rPr>
      <t>co</t>
    </r>
    <r>
      <rPr>
        <sz val="8"/>
        <color rgb="FF111111"/>
        <rFont val="Calibri"/>
        <scheme val="minor"/>
      </rPr>
      <t>m</t>
    </r>
    <r>
      <rPr>
        <sz val="8"/>
        <color rgb="FF242424"/>
        <rFont val="Calibri"/>
        <scheme val="minor"/>
      </rPr>
      <t>p</t>
    </r>
    <r>
      <rPr>
        <sz val="8"/>
        <color rgb="FF111111"/>
        <rFont val="Calibri"/>
        <scheme val="minor"/>
      </rPr>
      <t>rom</t>
    </r>
    <r>
      <rPr>
        <sz val="8"/>
        <color rgb="FF242424"/>
        <rFont val="Calibri"/>
        <scheme val="minor"/>
      </rPr>
      <t>ete a  en</t>
    </r>
    <r>
      <rPr>
        <sz val="8"/>
        <color rgb="FF363636"/>
        <rFont val="Calibri"/>
        <scheme val="minor"/>
      </rPr>
      <t>t</t>
    </r>
    <r>
      <rPr>
        <sz val="8"/>
        <color rgb="FF111111"/>
        <rFont val="Calibri"/>
        <scheme val="minor"/>
      </rPr>
      <t>re</t>
    </r>
    <r>
      <rPr>
        <sz val="8"/>
        <color rgb="FF242424"/>
        <rFont val="Calibri"/>
        <scheme val="minor"/>
      </rPr>
      <t>ga</t>
    </r>
    <r>
      <rPr>
        <sz val="8"/>
        <color rgb="FF111111"/>
        <rFont val="Calibri"/>
        <scheme val="minor"/>
      </rPr>
      <t>r ins</t>
    </r>
    <r>
      <rPr>
        <sz val="8"/>
        <color rgb="FF363636"/>
        <rFont val="Calibri"/>
        <scheme val="minor"/>
      </rPr>
      <t>t</t>
    </r>
    <r>
      <rPr>
        <sz val="8"/>
        <color rgb="FF242424"/>
        <rFont val="Calibri"/>
        <scheme val="minor"/>
      </rPr>
      <t>a</t>
    </r>
    <r>
      <rPr>
        <sz val="8"/>
        <color rgb="FF111111"/>
        <rFont val="Calibri"/>
        <scheme val="minor"/>
      </rPr>
      <t>lad</t>
    </r>
    <r>
      <rPr>
        <sz val="8"/>
        <color rgb="FF242424"/>
        <rFont val="Calibri"/>
        <scheme val="minor"/>
      </rPr>
      <t>o</t>
    </r>
    <r>
      <rPr>
        <sz val="8"/>
        <color rgb="FF111111"/>
        <rFont val="Calibri"/>
        <scheme val="minor"/>
      </rPr>
      <t>s  fil</t>
    </r>
    <r>
      <rPr>
        <sz val="8"/>
        <color rgb="FF242424"/>
        <rFont val="Calibri"/>
        <scheme val="minor"/>
      </rPr>
      <t xml:space="preserve">tros  de  </t>
    </r>
    <r>
      <rPr>
        <sz val="8"/>
        <color rgb="FF363636"/>
        <rFont val="Calibri"/>
        <scheme val="minor"/>
      </rPr>
      <t>r</t>
    </r>
    <r>
      <rPr>
        <sz val="8"/>
        <color rgb="FF242424"/>
        <rFont val="Calibri"/>
        <scheme val="minor"/>
      </rPr>
      <t>efe</t>
    </r>
    <r>
      <rPr>
        <sz val="8"/>
        <color rgb="FF111111"/>
        <rFont val="Calibri"/>
        <scheme val="minor"/>
      </rPr>
      <t>re</t>
    </r>
    <r>
      <rPr>
        <sz val="8"/>
        <color rgb="FF242424"/>
        <rFont val="Calibri"/>
        <scheme val="minor"/>
      </rPr>
      <t>n</t>
    </r>
    <r>
      <rPr>
        <sz val="8"/>
        <color rgb="FF363636"/>
        <rFont val="Calibri"/>
        <scheme val="minor"/>
      </rPr>
      <t>ci</t>
    </r>
    <r>
      <rPr>
        <sz val="8"/>
        <color rgb="FF242424"/>
        <rFont val="Calibri"/>
        <scheme val="minor"/>
      </rPr>
      <t xml:space="preserve">a  de </t>
    </r>
    <r>
      <rPr>
        <sz val="8"/>
        <color rgb="FF363636"/>
        <rFont val="Calibri"/>
        <scheme val="minor"/>
      </rPr>
      <t>f</t>
    </r>
    <r>
      <rPr>
        <sz val="8"/>
        <color rgb="FF242424"/>
        <rFont val="Calibri"/>
        <scheme val="minor"/>
      </rPr>
      <t>áb</t>
    </r>
    <r>
      <rPr>
        <sz val="8"/>
        <color rgb="FF454545"/>
        <rFont val="Calibri"/>
        <scheme val="minor"/>
      </rPr>
      <t>r</t>
    </r>
    <r>
      <rPr>
        <sz val="8"/>
        <color rgb="FF111111"/>
        <rFont val="Calibri"/>
        <scheme val="minor"/>
      </rPr>
      <t>i</t>
    </r>
    <r>
      <rPr>
        <sz val="8"/>
        <color rgb="FF242424"/>
        <rFont val="Calibri"/>
        <scheme val="minor"/>
      </rPr>
      <t>c</t>
    </r>
    <r>
      <rPr>
        <sz val="8"/>
        <color rgb="FF363636"/>
        <rFont val="Calibri"/>
        <scheme val="minor"/>
      </rPr>
      <t>a  (AP  30</t>
    </r>
    <r>
      <rPr>
        <sz val="8"/>
        <color rgb="FF242424"/>
        <rFont val="Calibri"/>
        <scheme val="minor"/>
      </rPr>
      <t>0</t>
    </r>
    <r>
      <rPr>
        <sz val="8"/>
        <color rgb="FF111111"/>
        <rFont val="Calibri"/>
        <scheme val="minor"/>
      </rPr>
      <t xml:space="preserve">;  </t>
    </r>
    <r>
      <rPr>
        <sz val="8"/>
        <color rgb="FF363636"/>
        <rFont val="Calibri"/>
        <scheme val="minor"/>
      </rPr>
      <t>A</t>
    </r>
    <r>
      <rPr>
        <sz val="8"/>
        <color rgb="FF111111"/>
        <rFont val="Calibri"/>
        <scheme val="minor"/>
      </rPr>
      <t xml:space="preserve">P </t>
    </r>
    <r>
      <rPr>
        <sz val="8"/>
        <color rgb="FF242424"/>
        <rFont val="Calibri"/>
        <scheme val="minor"/>
      </rPr>
      <t>20</t>
    </r>
    <r>
      <rPr>
        <sz val="8"/>
        <color rgb="FF363636"/>
        <rFont val="Calibri"/>
        <scheme val="minor"/>
      </rPr>
      <t>0 A</t>
    </r>
    <r>
      <rPr>
        <sz val="8"/>
        <color rgb="FF111111"/>
        <rFont val="Calibri"/>
        <scheme val="minor"/>
      </rPr>
      <t>m</t>
    </r>
    <r>
      <rPr>
        <sz val="8"/>
        <color rgb="FF242424"/>
        <rFont val="Calibri"/>
        <scheme val="minor"/>
      </rPr>
      <t>e</t>
    </r>
    <r>
      <rPr>
        <sz val="8"/>
        <color rgb="FF111111"/>
        <rFont val="Calibri"/>
        <scheme val="minor"/>
      </rPr>
      <t>ri</t>
    </r>
    <r>
      <rPr>
        <sz val="8"/>
        <color rgb="FF363636"/>
        <rFont val="Calibri"/>
        <scheme val="minor"/>
      </rPr>
      <t>c</t>
    </r>
    <r>
      <rPr>
        <sz val="8"/>
        <color rgb="FF242424"/>
        <rFont val="Calibri"/>
        <scheme val="minor"/>
      </rPr>
      <t>a</t>
    </r>
    <r>
      <rPr>
        <sz val="8"/>
        <color rgb="FF111111"/>
        <rFont val="Calibri"/>
        <scheme val="minor"/>
      </rPr>
      <t>n</t>
    </r>
    <r>
      <rPr>
        <sz val="8"/>
        <color rgb="FF242424"/>
        <rFont val="Calibri"/>
        <scheme val="minor"/>
      </rPr>
      <t>o</t>
    </r>
    <r>
      <rPr>
        <sz val="8"/>
        <color rgb="FF111111"/>
        <rFont val="Calibri"/>
        <scheme val="minor"/>
      </rPr>
      <t>s</t>
    </r>
    <r>
      <rPr>
        <sz val="8"/>
        <color rgb="FF242424"/>
        <rFont val="Calibri"/>
        <scheme val="minor"/>
      </rPr>
      <t>)  est</t>
    </r>
    <r>
      <rPr>
        <sz val="8"/>
        <color rgb="FF111111"/>
        <rFont val="Calibri"/>
        <scheme val="minor"/>
      </rPr>
      <t>i</t>
    </r>
    <r>
      <rPr>
        <sz val="8"/>
        <color rgb="FF242424"/>
        <rFont val="Calibri"/>
        <scheme val="minor"/>
      </rPr>
      <t>pu</t>
    </r>
    <r>
      <rPr>
        <sz val="8"/>
        <color rgb="FF363636"/>
        <rFont val="Calibri"/>
        <scheme val="minor"/>
      </rPr>
      <t>l</t>
    </r>
    <r>
      <rPr>
        <sz val="8"/>
        <color rgb="FF242424"/>
        <rFont val="Calibri"/>
        <scheme val="minor"/>
      </rPr>
      <t>a</t>
    </r>
    <r>
      <rPr>
        <sz val="8"/>
        <color rgb="FF111111"/>
        <rFont val="Calibri"/>
        <scheme val="minor"/>
      </rPr>
      <t>d</t>
    </r>
    <r>
      <rPr>
        <sz val="8"/>
        <color rgb="FF242424"/>
        <rFont val="Calibri"/>
        <scheme val="minor"/>
      </rPr>
      <t>os  a</t>
    </r>
    <r>
      <rPr>
        <sz val="8"/>
        <color rgb="FF111111"/>
        <rFont val="Calibri"/>
        <scheme val="minor"/>
      </rPr>
      <t>nt</t>
    </r>
    <r>
      <rPr>
        <sz val="8"/>
        <color rgb="FF242424"/>
        <rFont val="Calibri"/>
        <scheme val="minor"/>
      </rPr>
      <t>e</t>
    </r>
    <r>
      <rPr>
        <sz val="8"/>
        <color rgb="FF111111"/>
        <rFont val="Calibri"/>
        <scheme val="minor"/>
      </rPr>
      <t>r</t>
    </r>
    <r>
      <rPr>
        <sz val="8"/>
        <color rgb="FF242424"/>
        <rFont val="Calibri"/>
        <scheme val="minor"/>
      </rPr>
      <t>io</t>
    </r>
    <r>
      <rPr>
        <sz val="8"/>
        <color rgb="FF111111"/>
        <rFont val="Calibri"/>
        <scheme val="minor"/>
      </rPr>
      <t>rm</t>
    </r>
    <r>
      <rPr>
        <sz val="8"/>
        <color rgb="FF242424"/>
        <rFont val="Calibri"/>
        <scheme val="minor"/>
      </rPr>
      <t>ent</t>
    </r>
    <r>
      <rPr>
        <sz val="8"/>
        <color rgb="FF111111"/>
        <rFont val="Calibri"/>
        <scheme val="minor"/>
      </rPr>
      <t>e  en dimen</t>
    </r>
    <r>
      <rPr>
        <sz val="8"/>
        <color rgb="FF242424"/>
        <rFont val="Calibri"/>
        <scheme val="minor"/>
      </rPr>
      <t>sión de 7</t>
    </r>
    <r>
      <rPr>
        <sz val="8"/>
        <color rgb="FF111111"/>
        <rFont val="Calibri"/>
        <scheme val="minor"/>
      </rPr>
      <t>"</t>
    </r>
    <r>
      <rPr>
        <sz val="8"/>
        <color rgb="FF242424"/>
        <rFont val="Calibri"/>
        <scheme val="minor"/>
      </rPr>
      <t xml:space="preserve">, 1 O" o </t>
    </r>
    <r>
      <rPr>
        <sz val="8"/>
        <color rgb="FF111111"/>
        <rFont val="Calibri"/>
        <scheme val="minor"/>
      </rPr>
      <t>m</t>
    </r>
    <r>
      <rPr>
        <sz val="8"/>
        <color rgb="FF242424"/>
        <rFont val="Calibri"/>
        <scheme val="minor"/>
      </rPr>
      <t xml:space="preserve">ás </t>
    </r>
    <r>
      <rPr>
        <sz val="8"/>
        <color rgb="FF363636"/>
        <rFont val="Calibri"/>
        <scheme val="minor"/>
      </rPr>
      <t xml:space="preserve">y </t>
    </r>
    <r>
      <rPr>
        <sz val="8"/>
        <color rgb="FF242424"/>
        <rFont val="Calibri"/>
        <scheme val="minor"/>
      </rPr>
      <t>fil</t>
    </r>
    <r>
      <rPr>
        <sz val="8"/>
        <color rgb="FF363636"/>
        <rFont val="Calibri"/>
        <scheme val="minor"/>
      </rPr>
      <t>t</t>
    </r>
    <r>
      <rPr>
        <sz val="8"/>
        <color rgb="FF242424"/>
        <rFont val="Calibri"/>
        <scheme val="minor"/>
      </rPr>
      <t xml:space="preserve">ros </t>
    </r>
    <r>
      <rPr>
        <sz val="8"/>
        <color rgb="FF111111"/>
        <rFont val="Calibri"/>
        <scheme val="minor"/>
      </rPr>
      <t>d</t>
    </r>
    <r>
      <rPr>
        <sz val="8"/>
        <color rgb="FF242424"/>
        <rFont val="Calibri"/>
        <scheme val="minor"/>
      </rPr>
      <t xml:space="preserve">e </t>
    </r>
    <r>
      <rPr>
        <sz val="8"/>
        <color rgb="FF454545"/>
        <rFont val="Calibri"/>
        <scheme val="minor"/>
      </rPr>
      <t xml:space="preserve">1 </t>
    </r>
    <r>
      <rPr>
        <sz val="8"/>
        <color rgb="FF242424"/>
        <rFont val="Calibri"/>
        <scheme val="minor"/>
      </rPr>
      <t xml:space="preserve">O  </t>
    </r>
    <r>
      <rPr>
        <sz val="8"/>
        <color rgb="FF363636"/>
        <rFont val="Calibri"/>
        <scheme val="minor"/>
      </rPr>
      <t xml:space="preserve">y 5 </t>
    </r>
    <r>
      <rPr>
        <sz val="8"/>
        <color rgb="FF242424"/>
        <rFont val="Calibri"/>
        <scheme val="minor"/>
      </rPr>
      <t>m</t>
    </r>
    <r>
      <rPr>
        <sz val="8"/>
        <color rgb="FF454545"/>
        <rFont val="Calibri"/>
        <scheme val="minor"/>
      </rPr>
      <t>i</t>
    </r>
    <r>
      <rPr>
        <sz val="8"/>
        <color rgb="FF363636"/>
        <rFont val="Calibri"/>
        <scheme val="minor"/>
      </rPr>
      <t>c</t>
    </r>
    <r>
      <rPr>
        <sz val="8"/>
        <color rgb="FF242424"/>
        <rFont val="Calibri"/>
        <scheme val="minor"/>
      </rPr>
      <t>r</t>
    </r>
    <r>
      <rPr>
        <sz val="8"/>
        <color rgb="FF363636"/>
        <rFont val="Calibri"/>
        <scheme val="minor"/>
      </rPr>
      <t>a</t>
    </r>
    <r>
      <rPr>
        <sz val="8"/>
        <color rgb="FF242424"/>
        <rFont val="Calibri"/>
        <scheme val="minor"/>
      </rPr>
      <t>s e</t>
    </r>
    <r>
      <rPr>
        <sz val="8"/>
        <color rgb="FF111111"/>
        <rFont val="Calibri"/>
        <scheme val="minor"/>
      </rPr>
      <t xml:space="preserve">n </t>
    </r>
    <r>
      <rPr>
        <sz val="8"/>
        <color rgb="FF242424"/>
        <rFont val="Calibri"/>
        <scheme val="minor"/>
      </rPr>
      <t>ca</t>
    </r>
    <r>
      <rPr>
        <sz val="8"/>
        <color rgb="FF111111"/>
        <rFont val="Calibri"/>
        <scheme val="minor"/>
      </rPr>
      <t>d</t>
    </r>
    <r>
      <rPr>
        <sz val="8"/>
        <color rgb="FF242424"/>
        <rFont val="Calibri"/>
        <scheme val="minor"/>
      </rPr>
      <t xml:space="preserve">a </t>
    </r>
    <r>
      <rPr>
        <sz val="8"/>
        <color rgb="FF111111"/>
        <rFont val="Calibri"/>
        <scheme val="minor"/>
      </rPr>
      <t>un</t>
    </r>
    <r>
      <rPr>
        <sz val="8"/>
        <color rgb="FF242424"/>
        <rFont val="Calibri"/>
        <scheme val="minor"/>
      </rPr>
      <t>o d</t>
    </r>
    <r>
      <rPr>
        <sz val="8"/>
        <color rgb="FF111111"/>
        <rFont val="Calibri"/>
        <scheme val="minor"/>
      </rPr>
      <t>e l</t>
    </r>
    <r>
      <rPr>
        <sz val="8"/>
        <color rgb="FF363636"/>
        <rFont val="Calibri"/>
        <scheme val="minor"/>
      </rPr>
      <t>o</t>
    </r>
    <r>
      <rPr>
        <sz val="8"/>
        <color rgb="FF242424"/>
        <rFont val="Calibri"/>
        <scheme val="minor"/>
      </rPr>
      <t xml:space="preserve">s </t>
    </r>
    <r>
      <rPr>
        <sz val="8"/>
        <color rgb="FF111111"/>
        <rFont val="Calibri"/>
        <scheme val="minor"/>
      </rPr>
      <t>p</t>
    </r>
    <r>
      <rPr>
        <sz val="8"/>
        <color rgb="FF242424"/>
        <rFont val="Calibri"/>
        <scheme val="minor"/>
      </rPr>
      <t>u</t>
    </r>
    <r>
      <rPr>
        <sz val="8"/>
        <color rgb="FF111111"/>
        <rFont val="Calibri"/>
        <scheme val="minor"/>
      </rPr>
      <t>r</t>
    </r>
    <r>
      <rPr>
        <sz val="8"/>
        <color rgb="FF242424"/>
        <rFont val="Calibri"/>
        <scheme val="minor"/>
      </rPr>
      <t>i</t>
    </r>
    <r>
      <rPr>
        <sz val="8"/>
        <color rgb="FF111111"/>
        <rFont val="Calibri"/>
        <scheme val="minor"/>
      </rPr>
      <t>fi</t>
    </r>
    <r>
      <rPr>
        <sz val="8"/>
        <color rgb="FF242424"/>
        <rFont val="Calibri"/>
        <scheme val="minor"/>
      </rPr>
      <t>cad</t>
    </r>
    <r>
      <rPr>
        <sz val="8"/>
        <color rgb="FF363636"/>
        <rFont val="Calibri"/>
        <scheme val="minor"/>
      </rPr>
      <t>o</t>
    </r>
    <r>
      <rPr>
        <sz val="8"/>
        <color rgb="FF111111"/>
        <rFont val="Calibri"/>
        <scheme val="minor"/>
      </rPr>
      <t>r</t>
    </r>
    <r>
      <rPr>
        <sz val="8"/>
        <color rgb="FF242424"/>
        <rFont val="Calibri"/>
        <scheme val="minor"/>
      </rPr>
      <t>es d</t>
    </r>
    <r>
      <rPr>
        <sz val="8"/>
        <color rgb="FF363636"/>
        <rFont val="Calibri"/>
        <scheme val="minor"/>
      </rPr>
      <t xml:space="preserve">e </t>
    </r>
    <r>
      <rPr>
        <sz val="8"/>
        <color rgb="FF111111"/>
        <rFont val="Calibri"/>
        <scheme val="minor"/>
      </rPr>
      <t>a</t>
    </r>
    <r>
      <rPr>
        <sz val="8"/>
        <color rgb="FF242424"/>
        <rFont val="Calibri"/>
        <scheme val="minor"/>
      </rPr>
      <t>g</t>
    </r>
    <r>
      <rPr>
        <sz val="8"/>
        <color rgb="FF111111"/>
        <rFont val="Calibri"/>
        <scheme val="minor"/>
      </rPr>
      <t>u</t>
    </r>
    <r>
      <rPr>
        <sz val="8"/>
        <color rgb="FF242424"/>
        <rFont val="Calibri"/>
        <scheme val="minor"/>
      </rPr>
      <t xml:space="preserve">a </t>
    </r>
    <r>
      <rPr>
        <sz val="8"/>
        <color rgb="FF111111"/>
        <rFont val="Calibri"/>
        <scheme val="minor"/>
      </rPr>
      <t>in</t>
    </r>
    <r>
      <rPr>
        <sz val="8"/>
        <color rgb="FF242424"/>
        <rFont val="Calibri"/>
        <scheme val="minor"/>
      </rPr>
      <t>s</t>
    </r>
    <r>
      <rPr>
        <sz val="8"/>
        <color rgb="FF111111"/>
        <rFont val="Calibri"/>
        <scheme val="minor"/>
      </rPr>
      <t>t</t>
    </r>
    <r>
      <rPr>
        <sz val="8"/>
        <color rgb="FF242424"/>
        <rFont val="Calibri"/>
        <scheme val="minor"/>
      </rPr>
      <t>a</t>
    </r>
    <r>
      <rPr>
        <sz val="8"/>
        <color rgb="FF111111"/>
        <rFont val="Calibri"/>
        <scheme val="minor"/>
      </rPr>
      <t>lados en l</t>
    </r>
    <r>
      <rPr>
        <sz val="8"/>
        <color rgb="FF242424"/>
        <rFont val="Calibri"/>
        <scheme val="minor"/>
      </rPr>
      <t xml:space="preserve">as </t>
    </r>
    <r>
      <rPr>
        <sz val="8"/>
        <color rgb="FF111111"/>
        <rFont val="Calibri"/>
        <scheme val="minor"/>
      </rPr>
      <t>Unid</t>
    </r>
    <r>
      <rPr>
        <sz val="8"/>
        <color rgb="FF242424"/>
        <rFont val="Calibri"/>
        <scheme val="minor"/>
      </rPr>
      <t>a</t>
    </r>
    <r>
      <rPr>
        <sz val="8"/>
        <color rgb="FF111111"/>
        <rFont val="Calibri"/>
        <scheme val="minor"/>
      </rPr>
      <t>d</t>
    </r>
    <r>
      <rPr>
        <sz val="8"/>
        <color rgb="FF363636"/>
        <rFont val="Calibri"/>
        <scheme val="minor"/>
      </rPr>
      <t>e</t>
    </r>
    <r>
      <rPr>
        <sz val="8"/>
        <color rgb="FF111111"/>
        <rFont val="Calibri"/>
        <scheme val="minor"/>
      </rPr>
      <t xml:space="preserve">s </t>
    </r>
    <r>
      <rPr>
        <sz val="8"/>
        <color rgb="FF242424"/>
        <rFont val="Calibri"/>
        <scheme val="minor"/>
      </rPr>
      <t>I</t>
    </r>
    <r>
      <rPr>
        <sz val="8"/>
        <color rgb="FF111111"/>
        <rFont val="Calibri"/>
        <scheme val="minor"/>
      </rPr>
      <t>n</t>
    </r>
    <r>
      <rPr>
        <sz val="8"/>
        <color rgb="FF242424"/>
        <rFont val="Calibri"/>
        <scheme val="minor"/>
      </rPr>
      <t>ter</t>
    </r>
    <r>
      <rPr>
        <sz val="8"/>
        <color rgb="FF111111"/>
        <rFont val="Calibri"/>
        <scheme val="minor"/>
      </rPr>
      <t>m</t>
    </r>
    <r>
      <rPr>
        <sz val="8"/>
        <color rgb="FF242424"/>
        <rFont val="Calibri"/>
        <scheme val="minor"/>
      </rPr>
      <t>edia</t>
    </r>
    <r>
      <rPr>
        <sz val="8"/>
        <color rgb="FF363636"/>
        <rFont val="Calibri"/>
        <scheme val="minor"/>
      </rPr>
      <t xml:space="preserve">s </t>
    </r>
    <r>
      <rPr>
        <sz val="8"/>
        <color rgb="FF242424"/>
        <rFont val="Calibri"/>
        <scheme val="minor"/>
      </rPr>
      <t xml:space="preserve">y </t>
    </r>
    <r>
      <rPr>
        <sz val="8"/>
        <color rgb="FF363636"/>
        <rFont val="Calibri"/>
        <scheme val="minor"/>
      </rPr>
      <t>ce</t>
    </r>
    <r>
      <rPr>
        <sz val="8"/>
        <color rgb="FF242424"/>
        <rFont val="Calibri"/>
        <scheme val="minor"/>
      </rPr>
      <t>ntros d</t>
    </r>
    <r>
      <rPr>
        <sz val="8"/>
        <color rgb="FF111111"/>
        <rFont val="Calibri"/>
        <scheme val="minor"/>
      </rPr>
      <t xml:space="preserve">e </t>
    </r>
    <r>
      <rPr>
        <sz val="8"/>
        <color rgb="FF242424"/>
        <rFont val="Calibri"/>
        <scheme val="minor"/>
      </rPr>
      <t>sa</t>
    </r>
    <r>
      <rPr>
        <sz val="8"/>
        <color rgb="FF111111"/>
        <rFont val="Calibri"/>
        <scheme val="minor"/>
      </rPr>
      <t>l</t>
    </r>
    <r>
      <rPr>
        <sz val="8"/>
        <color rgb="FF242424"/>
        <rFont val="Calibri"/>
        <scheme val="minor"/>
      </rPr>
      <t>u</t>
    </r>
    <r>
      <rPr>
        <sz val="8"/>
        <color rgb="FF363636"/>
        <rFont val="Calibri"/>
        <scheme val="minor"/>
      </rPr>
      <t xml:space="preserve">d </t>
    </r>
    <r>
      <rPr>
        <sz val="8"/>
        <color rgb="FF242424"/>
        <rFont val="Calibri"/>
        <scheme val="minor"/>
      </rPr>
      <t>a</t>
    </r>
    <r>
      <rPr>
        <sz val="8"/>
        <color rgb="FF363636"/>
        <rFont val="Calibri"/>
        <scheme val="minor"/>
      </rPr>
      <t>d</t>
    </r>
    <r>
      <rPr>
        <sz val="8"/>
        <color rgb="FF242424"/>
        <rFont val="Calibri"/>
        <scheme val="minor"/>
      </rPr>
      <t>s</t>
    </r>
    <r>
      <rPr>
        <sz val="8"/>
        <color rgb="FF363636"/>
        <rFont val="Calibri"/>
        <scheme val="minor"/>
      </rPr>
      <t>c</t>
    </r>
    <r>
      <rPr>
        <sz val="8"/>
        <color rgb="FF111111"/>
        <rFont val="Calibri"/>
        <scheme val="minor"/>
      </rPr>
      <t>r</t>
    </r>
    <r>
      <rPr>
        <sz val="8"/>
        <color rgb="FF363636"/>
        <rFont val="Calibri"/>
        <scheme val="minor"/>
      </rPr>
      <t>i</t>
    </r>
    <r>
      <rPr>
        <sz val="8"/>
        <color rgb="FF454545"/>
        <rFont val="Calibri"/>
        <scheme val="minor"/>
      </rPr>
      <t>t</t>
    </r>
    <r>
      <rPr>
        <sz val="8"/>
        <color rgb="FF242424"/>
        <rFont val="Calibri"/>
        <scheme val="minor"/>
      </rPr>
      <t>o</t>
    </r>
    <r>
      <rPr>
        <sz val="8"/>
        <color rgb="FF363636"/>
        <rFont val="Calibri"/>
        <scheme val="minor"/>
      </rPr>
      <t xml:space="preserve">s </t>
    </r>
    <r>
      <rPr>
        <sz val="8"/>
        <color rgb="FF111111"/>
        <rFont val="Calibri"/>
        <scheme val="minor"/>
      </rPr>
      <t>a l</t>
    </r>
    <r>
      <rPr>
        <sz val="8"/>
        <color rgb="FF363636"/>
        <rFont val="Calibri"/>
        <scheme val="minor"/>
      </rPr>
      <t>a U</t>
    </r>
    <r>
      <rPr>
        <sz val="8"/>
        <color rgb="FF242424"/>
        <rFont val="Calibri"/>
        <scheme val="minor"/>
      </rPr>
      <t>ni</t>
    </r>
    <r>
      <rPr>
        <sz val="8"/>
        <color rgb="FF363636"/>
        <rFont val="Calibri"/>
        <scheme val="minor"/>
      </rPr>
      <t>d</t>
    </r>
    <r>
      <rPr>
        <sz val="8"/>
        <color rgb="FF242424"/>
        <rFont val="Calibri"/>
        <scheme val="minor"/>
      </rPr>
      <t>ad d</t>
    </r>
    <r>
      <rPr>
        <sz val="8"/>
        <color rgb="FF363636"/>
        <rFont val="Calibri"/>
        <scheme val="minor"/>
      </rPr>
      <t xml:space="preserve">e </t>
    </r>
    <r>
      <rPr>
        <sz val="8"/>
        <color rgb="FF242424"/>
        <rFont val="Calibri"/>
        <scheme val="minor"/>
      </rPr>
      <t>sa</t>
    </r>
    <r>
      <rPr>
        <sz val="8"/>
        <color rgb="FF111111"/>
        <rFont val="Calibri"/>
        <scheme val="minor"/>
      </rPr>
      <t>l</t>
    </r>
    <r>
      <rPr>
        <sz val="8"/>
        <color rgb="FF242424"/>
        <rFont val="Calibri"/>
        <scheme val="minor"/>
      </rPr>
      <t>ud de lb</t>
    </r>
    <r>
      <rPr>
        <sz val="8"/>
        <color rgb="FF111111"/>
        <rFont val="Calibri"/>
        <scheme val="minor"/>
      </rPr>
      <t>a</t>
    </r>
    <r>
      <rPr>
        <sz val="8"/>
        <color rgb="FF242424"/>
        <rFont val="Calibri"/>
        <scheme val="minor"/>
      </rPr>
      <t>g</t>
    </r>
    <r>
      <rPr>
        <sz val="8"/>
        <color rgb="FF111111"/>
        <rFont val="Calibri"/>
        <scheme val="minor"/>
      </rPr>
      <t>u</t>
    </r>
    <r>
      <rPr>
        <sz val="8"/>
        <color rgb="FF242424"/>
        <rFont val="Calibri"/>
        <scheme val="minor"/>
      </rPr>
      <t>é E</t>
    </r>
    <r>
      <rPr>
        <sz val="8"/>
        <color rgb="FF363636"/>
        <rFont val="Calibri"/>
        <scheme val="minor"/>
      </rPr>
      <t>.</t>
    </r>
    <r>
      <rPr>
        <sz val="8"/>
        <color rgb="FF242424"/>
        <rFont val="Calibri"/>
        <scheme val="minor"/>
      </rPr>
      <t>S.</t>
    </r>
    <r>
      <rPr>
        <sz val="8"/>
        <color rgb="FF111111"/>
        <rFont val="Calibri"/>
        <scheme val="minor"/>
      </rPr>
      <t xml:space="preserve">E. </t>
    </r>
    <r>
      <rPr>
        <sz val="8"/>
        <color rgb="FF242424"/>
        <rFont val="Calibri"/>
        <scheme val="minor"/>
      </rPr>
      <t>2</t>
    </r>
    <r>
      <rPr>
        <sz val="8"/>
        <color rgb="FF363636"/>
        <rFont val="Calibri"/>
        <scheme val="minor"/>
      </rPr>
      <t xml:space="preserve">. </t>
    </r>
    <r>
      <rPr>
        <sz val="8"/>
        <color rgb="FF111111"/>
        <rFont val="Calibri"/>
        <scheme val="minor"/>
      </rPr>
      <t>El r</t>
    </r>
    <r>
      <rPr>
        <sz val="8"/>
        <color rgb="FF242424"/>
        <rFont val="Calibri"/>
        <scheme val="minor"/>
      </rPr>
      <t>empla</t>
    </r>
    <r>
      <rPr>
        <sz val="8"/>
        <color rgb="FF111111"/>
        <rFont val="Calibri"/>
        <scheme val="minor"/>
      </rPr>
      <t>z</t>
    </r>
    <r>
      <rPr>
        <sz val="8"/>
        <color rgb="FF242424"/>
        <rFont val="Calibri"/>
        <scheme val="minor"/>
      </rPr>
      <t xml:space="preserve">o </t>
    </r>
    <r>
      <rPr>
        <sz val="8"/>
        <color rgb="FF111111"/>
        <rFont val="Calibri"/>
        <scheme val="minor"/>
      </rPr>
      <t>d</t>
    </r>
    <r>
      <rPr>
        <sz val="8"/>
        <color rgb="FF242424"/>
        <rFont val="Calibri"/>
        <scheme val="minor"/>
      </rPr>
      <t xml:space="preserve">e </t>
    </r>
    <r>
      <rPr>
        <sz val="8"/>
        <color rgb="FF111111"/>
        <rFont val="Calibri"/>
        <scheme val="minor"/>
      </rPr>
      <t>l</t>
    </r>
    <r>
      <rPr>
        <sz val="8"/>
        <color rgb="FF242424"/>
        <rFont val="Calibri"/>
        <scheme val="minor"/>
      </rPr>
      <t xml:space="preserve">os </t>
    </r>
    <r>
      <rPr>
        <sz val="8"/>
        <color rgb="FF111111"/>
        <rFont val="Calibri"/>
        <scheme val="minor"/>
      </rPr>
      <t>fil</t>
    </r>
    <r>
      <rPr>
        <sz val="8"/>
        <color rgb="FF242424"/>
        <rFont val="Calibri"/>
        <scheme val="minor"/>
      </rPr>
      <t>tr</t>
    </r>
    <r>
      <rPr>
        <sz val="8"/>
        <color rgb="FF111111"/>
        <rFont val="Calibri"/>
        <scheme val="minor"/>
      </rPr>
      <t>o</t>
    </r>
    <r>
      <rPr>
        <sz val="8"/>
        <color rgb="FF363636"/>
        <rFont val="Calibri"/>
        <scheme val="minor"/>
      </rPr>
      <t xml:space="preserve">s </t>
    </r>
    <r>
      <rPr>
        <sz val="8"/>
        <color rgb="FF242424"/>
        <rFont val="Calibri"/>
        <scheme val="minor"/>
      </rPr>
      <t xml:space="preserve">deberá </t>
    </r>
    <r>
      <rPr>
        <sz val="8"/>
        <color rgb="FF111111"/>
        <rFont val="Calibri"/>
        <scheme val="minor"/>
      </rPr>
      <t>se</t>
    </r>
    <r>
      <rPr>
        <sz val="8"/>
        <color rgb="FF242424"/>
        <rFont val="Calibri"/>
        <scheme val="minor"/>
      </rPr>
      <t>r ig</t>
    </r>
    <r>
      <rPr>
        <sz val="8"/>
        <color rgb="FF111111"/>
        <rFont val="Calibri"/>
        <scheme val="minor"/>
      </rPr>
      <t>u</t>
    </r>
    <r>
      <rPr>
        <sz val="8"/>
        <color rgb="FF242424"/>
        <rFont val="Calibri"/>
        <scheme val="minor"/>
      </rPr>
      <t xml:space="preserve">al o </t>
    </r>
    <r>
      <rPr>
        <sz val="8"/>
        <color rgb="FF363636"/>
        <rFont val="Calibri"/>
        <scheme val="minor"/>
      </rPr>
      <t>m</t>
    </r>
    <r>
      <rPr>
        <sz val="8"/>
        <color rgb="FF242424"/>
        <rFont val="Calibri"/>
        <scheme val="minor"/>
      </rPr>
      <t>e</t>
    </r>
    <r>
      <rPr>
        <sz val="8"/>
        <color rgb="FF111111"/>
        <rFont val="Calibri"/>
        <scheme val="minor"/>
      </rPr>
      <t>j</t>
    </r>
    <r>
      <rPr>
        <sz val="8"/>
        <color rgb="FF242424"/>
        <rFont val="Calibri"/>
        <scheme val="minor"/>
      </rPr>
      <t>o</t>
    </r>
    <r>
      <rPr>
        <sz val="8"/>
        <color rgb="FF363636"/>
        <rFont val="Calibri"/>
        <scheme val="minor"/>
      </rPr>
      <t xml:space="preserve">r </t>
    </r>
    <r>
      <rPr>
        <sz val="8"/>
        <color rgb="FF111111"/>
        <rFont val="Calibri"/>
        <scheme val="minor"/>
      </rPr>
      <t>a l</t>
    </r>
    <r>
      <rPr>
        <sz val="8"/>
        <color rgb="FF242424"/>
        <rFont val="Calibri"/>
        <scheme val="minor"/>
      </rPr>
      <t xml:space="preserve">os </t>
    </r>
    <r>
      <rPr>
        <sz val="8"/>
        <color rgb="FF111111"/>
        <rFont val="Calibri"/>
        <scheme val="minor"/>
      </rPr>
      <t>filt</t>
    </r>
    <r>
      <rPr>
        <sz val="8"/>
        <color rgb="FF363636"/>
        <rFont val="Calibri"/>
        <scheme val="minor"/>
      </rPr>
      <t>r</t>
    </r>
    <r>
      <rPr>
        <sz val="8"/>
        <color rgb="FF111111"/>
        <rFont val="Calibri"/>
        <scheme val="minor"/>
      </rPr>
      <t>o</t>
    </r>
    <r>
      <rPr>
        <sz val="8"/>
        <color rgb="FF242424"/>
        <rFont val="Calibri"/>
        <scheme val="minor"/>
      </rPr>
      <t xml:space="preserve">s </t>
    </r>
    <r>
      <rPr>
        <sz val="8"/>
        <color rgb="FF454545"/>
        <rFont val="Calibri"/>
        <scheme val="minor"/>
      </rPr>
      <t>i</t>
    </r>
    <r>
      <rPr>
        <sz val="8"/>
        <color rgb="FF242424"/>
        <rFont val="Calibri"/>
        <scheme val="minor"/>
      </rPr>
      <t>ns</t>
    </r>
    <r>
      <rPr>
        <sz val="8"/>
        <color rgb="FF111111"/>
        <rFont val="Calibri"/>
        <scheme val="minor"/>
      </rPr>
      <t>t</t>
    </r>
    <r>
      <rPr>
        <sz val="8"/>
        <color rgb="FF242424"/>
        <rFont val="Calibri"/>
        <scheme val="minor"/>
      </rPr>
      <t>a</t>
    </r>
    <r>
      <rPr>
        <sz val="8"/>
        <color rgb="FF363636"/>
        <rFont val="Calibri"/>
        <scheme val="minor"/>
      </rPr>
      <t>l</t>
    </r>
    <r>
      <rPr>
        <sz val="8"/>
        <color rgb="FF242424"/>
        <rFont val="Calibri"/>
        <scheme val="minor"/>
      </rPr>
      <t xml:space="preserve">ados </t>
    </r>
    <r>
      <rPr>
        <sz val="8"/>
        <color rgb="FF363636"/>
        <rFont val="Calibri"/>
        <scheme val="minor"/>
      </rPr>
      <t>a</t>
    </r>
    <r>
      <rPr>
        <sz val="8"/>
        <color rgb="FF242424"/>
        <rFont val="Calibri"/>
        <scheme val="minor"/>
      </rPr>
      <t>c</t>
    </r>
    <r>
      <rPr>
        <sz val="8"/>
        <color rgb="FF111111"/>
        <rFont val="Calibri"/>
        <scheme val="minor"/>
      </rPr>
      <t>t</t>
    </r>
    <r>
      <rPr>
        <sz val="8"/>
        <color rgb="FF242424"/>
        <rFont val="Calibri"/>
        <scheme val="minor"/>
      </rPr>
      <t>u</t>
    </r>
    <r>
      <rPr>
        <sz val="8"/>
        <color rgb="FF363636"/>
        <rFont val="Calibri"/>
        <scheme val="minor"/>
      </rPr>
      <t>a</t>
    </r>
    <r>
      <rPr>
        <sz val="8"/>
        <color rgb="FF111111"/>
        <rFont val="Calibri"/>
        <scheme val="minor"/>
      </rPr>
      <t>l</t>
    </r>
    <r>
      <rPr>
        <sz val="8"/>
        <color rgb="FF363636"/>
        <rFont val="Calibri"/>
        <scheme val="minor"/>
      </rPr>
      <t>m</t>
    </r>
    <r>
      <rPr>
        <sz val="8"/>
        <color rgb="FF242424"/>
        <rFont val="Calibri"/>
        <scheme val="minor"/>
      </rPr>
      <t>en</t>
    </r>
    <r>
      <rPr>
        <sz val="8"/>
        <color rgb="FF363636"/>
        <rFont val="Calibri"/>
        <scheme val="minor"/>
      </rPr>
      <t>t</t>
    </r>
    <r>
      <rPr>
        <sz val="8"/>
        <color rgb="FF242424"/>
        <rFont val="Calibri"/>
        <scheme val="minor"/>
      </rPr>
      <t>e</t>
    </r>
    <r>
      <rPr>
        <sz val="8"/>
        <color rgb="FF363636"/>
        <rFont val="Calibri"/>
        <scheme val="minor"/>
      </rPr>
      <t>, p</t>
    </r>
    <r>
      <rPr>
        <sz val="8"/>
        <color rgb="FF242424"/>
        <rFont val="Calibri"/>
        <scheme val="minor"/>
      </rPr>
      <t xml:space="preserve">ara </t>
    </r>
    <r>
      <rPr>
        <sz val="8"/>
        <color rgb="FF111111"/>
        <rFont val="Calibri"/>
        <scheme val="minor"/>
      </rPr>
      <t>l</t>
    </r>
    <r>
      <rPr>
        <sz val="8"/>
        <color rgb="FF242424"/>
        <rFont val="Calibri"/>
        <scheme val="minor"/>
      </rPr>
      <t xml:space="preserve">o </t>
    </r>
    <r>
      <rPr>
        <sz val="8"/>
        <color rgb="FF363636"/>
        <rFont val="Calibri"/>
        <scheme val="minor"/>
      </rPr>
      <t>c</t>
    </r>
    <r>
      <rPr>
        <sz val="8"/>
        <color rgb="FF111111"/>
        <rFont val="Calibri"/>
        <scheme val="minor"/>
      </rPr>
      <t>u</t>
    </r>
    <r>
      <rPr>
        <sz val="8"/>
        <color rgb="FF242424"/>
        <rFont val="Calibri"/>
        <scheme val="minor"/>
      </rPr>
      <t xml:space="preserve">al </t>
    </r>
    <r>
      <rPr>
        <sz val="8"/>
        <color rgb="FF111111"/>
        <rFont val="Calibri"/>
        <scheme val="minor"/>
      </rPr>
      <t>e</t>
    </r>
    <r>
      <rPr>
        <sz val="8"/>
        <color rgb="FF242424"/>
        <rFont val="Calibri"/>
        <scheme val="minor"/>
      </rPr>
      <t>l c</t>
    </r>
    <r>
      <rPr>
        <sz val="8"/>
        <color rgb="FF363636"/>
        <rFont val="Calibri"/>
        <scheme val="minor"/>
      </rPr>
      <t>o</t>
    </r>
    <r>
      <rPr>
        <sz val="8"/>
        <color rgb="FF111111"/>
        <rFont val="Calibri"/>
        <scheme val="minor"/>
      </rPr>
      <t>ntra</t>
    </r>
    <r>
      <rPr>
        <sz val="8"/>
        <color rgb="FF363636"/>
        <rFont val="Calibri"/>
        <scheme val="minor"/>
      </rPr>
      <t>t</t>
    </r>
    <r>
      <rPr>
        <sz val="8"/>
        <color rgb="FF242424"/>
        <rFont val="Calibri"/>
        <scheme val="minor"/>
      </rPr>
      <t>ista, p</t>
    </r>
    <r>
      <rPr>
        <sz val="8"/>
        <color rgb="FF111111"/>
        <rFont val="Calibri"/>
        <scheme val="minor"/>
      </rPr>
      <t>re</t>
    </r>
    <r>
      <rPr>
        <sz val="8"/>
        <color rgb="FF242424"/>
        <rFont val="Calibri"/>
        <scheme val="minor"/>
      </rPr>
      <t>se</t>
    </r>
    <r>
      <rPr>
        <sz val="8"/>
        <color rgb="FF111111"/>
        <rFont val="Calibri"/>
        <scheme val="minor"/>
      </rPr>
      <t>ntar</t>
    </r>
    <r>
      <rPr>
        <sz val="8"/>
        <color rgb="FF242424"/>
        <rFont val="Calibri"/>
        <scheme val="minor"/>
      </rPr>
      <t>a al personal del servicio,  que se encuentre  en el lugar  donde estén  instalados,  la  orden de trabajo o servicio  y estos  (jefes  o auxiliares),  deberán  certificar  dicha  labor.  3.  Realizar  mantenimiento  a  los cabezotes de los  purificadores que ya existen para que se garantice un proceso de filtración adecuado en  los  servicios  que  así  lo  requieren.  Igualmente  hacer  la  actualización  de  la  ficha  de  control  de mantenimiento,  la cual deberá ser entregada eri cada uno de los servicios en que existe el purificador y la oficina de apoyo hospitalario. 4. El contratista deberá cambiar los  repuestos de los purificadores que se  requieran  y que por su uso ya hayan cumplido su periodo de vida útil como son: dielectric,  circuitos eléctricos,  ventury,  switches,  kits de instalación,  tacórnetros  cables conectores,  tomas,  polo a  tierra y otros.  5. Las personas encargadas ENTRE OTRAS</t>
    </r>
  </si>
  <si>
    <t>SERVIAMBIENTE DEL TOLIMA, persona natural identificada con NJT 5.849.749-0 y Representada Legalmente por el señor JOSE ELIUD DIAZ BARRETO, identificado con cedula de ciudadanía No. 5.849.749 de Armero Guayabal - Tolima</t>
  </si>
  <si>
    <r>
      <rPr>
        <b/>
        <sz val="8"/>
        <color rgb="FF040404"/>
        <rFont val="Calibri"/>
        <scheme val="minor"/>
      </rPr>
      <t>CONTRATAR  LA CAMPAÑA  UNO DE TRES  DE FUMIGACIÓN Y DESRATIZACIÓN QUE SE REALIZAN  DURANTE EL AÑO  2022,  ASI  COMO  LA CAMPAÑA  UNO  DE  DOS  DEL  LAVADO   DE TANQUES A  LAS DIFERENTES UNIDADES INTERMEDIAS, CENTROS  Y PUESTOS  DE SALUD  ADSCRITOS A LA UNIDAD DE SALUD  DE IBAGUE</t>
    </r>
    <r>
      <rPr>
        <b/>
        <sz val="8"/>
        <color rgb="FF141414"/>
        <rFont val="Calibri"/>
        <scheme val="minor"/>
      </rPr>
      <t xml:space="preserve">- </t>
    </r>
    <r>
      <rPr>
        <b/>
        <sz val="8"/>
        <color rgb="FF040404"/>
        <rFont val="Calibri"/>
        <scheme val="minor"/>
      </rPr>
      <t>E.S</t>
    </r>
    <r>
      <rPr>
        <b/>
        <sz val="8"/>
        <color rgb="FF141414"/>
        <rFont val="Calibri"/>
        <scheme val="minor"/>
      </rPr>
      <t>.</t>
    </r>
    <r>
      <rPr>
        <b/>
        <sz val="8"/>
        <color rgb="FF040404"/>
        <rFont val="Calibri"/>
        <scheme val="minor"/>
      </rPr>
      <t>E</t>
    </r>
    <r>
      <rPr>
        <b/>
        <sz val="8"/>
        <color rgb="FF141414"/>
        <rFont val="Calibri"/>
        <scheme val="minor"/>
      </rPr>
      <t>.</t>
    </r>
    <r>
      <rPr>
        <b/>
        <sz val="8"/>
        <color rgb="FF040404"/>
        <rFont val="Calibri"/>
        <scheme val="minor"/>
      </rPr>
      <t xml:space="preserve">".  </t>
    </r>
    <r>
      <rPr>
        <sz val="8"/>
        <color rgb="FF141414"/>
        <rFont val="Calibri"/>
        <scheme val="minor"/>
      </rPr>
      <t>po</t>
    </r>
    <r>
      <rPr>
        <sz val="8"/>
        <color rgb="FF040404"/>
        <rFont val="Calibri"/>
        <scheme val="minor"/>
      </rPr>
      <t xml:space="preserve">r </t>
    </r>
    <r>
      <rPr>
        <sz val="8"/>
        <color rgb="FF141414"/>
        <rFont val="Calibri"/>
        <scheme val="minor"/>
      </rPr>
      <t>un va</t>
    </r>
    <r>
      <rPr>
        <sz val="8"/>
        <color rgb="FF282828"/>
        <rFont val="Calibri"/>
        <scheme val="minor"/>
      </rPr>
      <t>l</t>
    </r>
    <r>
      <rPr>
        <sz val="8"/>
        <color rgb="FF040404"/>
        <rFont val="Calibri"/>
        <scheme val="minor"/>
      </rPr>
      <t xml:space="preserve">or </t>
    </r>
    <r>
      <rPr>
        <sz val="8"/>
        <color rgb="FF141414"/>
        <rFont val="Calibri"/>
        <scheme val="minor"/>
      </rPr>
      <t xml:space="preserve">de </t>
    </r>
    <r>
      <rPr>
        <b/>
        <sz val="8"/>
        <color rgb="FF040404"/>
        <rFont val="Calibri"/>
        <scheme val="minor"/>
      </rPr>
      <t>OCHO MILLONES OCHOCIENTOS MIL PESOS (</t>
    </r>
    <r>
      <rPr>
        <b/>
        <sz val="8"/>
        <color rgb="FF141414"/>
        <rFont val="Calibri"/>
        <scheme val="minor"/>
      </rPr>
      <t>$</t>
    </r>
    <r>
      <rPr>
        <b/>
        <sz val="8"/>
        <color rgb="FF040404"/>
        <rFont val="Calibri"/>
        <scheme val="minor"/>
      </rPr>
      <t>8</t>
    </r>
    <r>
      <rPr>
        <b/>
        <sz val="8"/>
        <color rgb="FF141414"/>
        <rFont val="Calibri"/>
        <scheme val="minor"/>
      </rPr>
      <t>.</t>
    </r>
    <r>
      <rPr>
        <b/>
        <sz val="8"/>
        <color rgb="FF040404"/>
        <rFont val="Calibri"/>
        <scheme val="minor"/>
      </rPr>
      <t>800</t>
    </r>
    <r>
      <rPr>
        <b/>
        <sz val="8"/>
        <color rgb="FF141414"/>
        <rFont val="Calibri"/>
        <scheme val="minor"/>
      </rPr>
      <t>.</t>
    </r>
    <r>
      <rPr>
        <b/>
        <sz val="8"/>
        <color rgb="FF040404"/>
        <rFont val="Calibri"/>
        <scheme val="minor"/>
      </rPr>
      <t xml:space="preserve">000), </t>
    </r>
    <r>
      <rPr>
        <sz val="8"/>
        <color rgb="FF141414"/>
        <rFont val="Calibri"/>
        <scheme val="minor"/>
      </rPr>
      <t>c</t>
    </r>
    <r>
      <rPr>
        <sz val="8"/>
        <color rgb="FF040404"/>
        <rFont val="Calibri"/>
        <scheme val="minor"/>
      </rPr>
      <t>o</t>
    </r>
    <r>
      <rPr>
        <sz val="8"/>
        <color rgb="FF141414"/>
        <rFont val="Calibri"/>
        <scheme val="minor"/>
      </rPr>
      <t xml:space="preserve">n </t>
    </r>
    <r>
      <rPr>
        <sz val="8"/>
        <color rgb="FF040404"/>
        <rFont val="Calibri"/>
        <scheme val="minor"/>
      </rPr>
      <t>u</t>
    </r>
    <r>
      <rPr>
        <sz val="8"/>
        <color rgb="FF141414"/>
        <rFont val="Calibri"/>
        <scheme val="minor"/>
      </rPr>
      <t>n p</t>
    </r>
    <r>
      <rPr>
        <sz val="8"/>
        <color rgb="FF040404"/>
        <rFont val="Calibri"/>
        <scheme val="minor"/>
      </rPr>
      <t>l</t>
    </r>
    <r>
      <rPr>
        <sz val="8"/>
        <color rgb="FF141414"/>
        <rFont val="Calibri"/>
        <scheme val="minor"/>
      </rPr>
      <t>az</t>
    </r>
    <r>
      <rPr>
        <sz val="8"/>
        <color rgb="FF040404"/>
        <rFont val="Calibri"/>
        <scheme val="minor"/>
      </rPr>
      <t>o de e</t>
    </r>
    <r>
      <rPr>
        <sz val="8"/>
        <color rgb="FF141414"/>
        <rFont val="Calibri"/>
        <scheme val="minor"/>
      </rPr>
      <t>j</t>
    </r>
    <r>
      <rPr>
        <sz val="8"/>
        <color rgb="FF040404"/>
        <rFont val="Calibri"/>
        <scheme val="minor"/>
      </rPr>
      <t>ec</t>
    </r>
    <r>
      <rPr>
        <sz val="8"/>
        <color rgb="FF141414"/>
        <rFont val="Calibri"/>
        <scheme val="minor"/>
      </rPr>
      <t>uci</t>
    </r>
    <r>
      <rPr>
        <sz val="8"/>
        <color rgb="FF040404"/>
        <rFont val="Calibri"/>
        <scheme val="minor"/>
      </rPr>
      <t xml:space="preserve">ón </t>
    </r>
    <r>
      <rPr>
        <sz val="8"/>
        <color rgb="FF141414"/>
        <rFont val="Calibri"/>
        <scheme val="minor"/>
      </rPr>
      <t>d</t>
    </r>
    <r>
      <rPr>
        <sz val="8"/>
        <color rgb="FF040404"/>
        <rFont val="Calibri"/>
        <scheme val="minor"/>
      </rPr>
      <t>e tr</t>
    </r>
    <r>
      <rPr>
        <sz val="8"/>
        <color rgb="FF141414"/>
        <rFont val="Calibri"/>
        <scheme val="minor"/>
      </rPr>
      <t>e</t>
    </r>
    <r>
      <rPr>
        <sz val="8"/>
        <color rgb="FF040404"/>
        <rFont val="Calibri"/>
        <scheme val="minor"/>
      </rPr>
      <t>i</t>
    </r>
    <r>
      <rPr>
        <sz val="8"/>
        <color rgb="FF141414"/>
        <rFont val="Calibri"/>
        <scheme val="minor"/>
      </rPr>
      <t>nta (30) día</t>
    </r>
    <r>
      <rPr>
        <sz val="8"/>
        <color rgb="FF040404"/>
        <rFont val="Calibri"/>
        <scheme val="minor"/>
      </rPr>
      <t>s contado</t>
    </r>
    <r>
      <rPr>
        <sz val="8"/>
        <color rgb="FF141414"/>
        <rFont val="Calibri"/>
        <scheme val="minor"/>
      </rPr>
      <t>s</t>
    </r>
  </si>
  <si>
    <r>
      <t>Cumplir a cabalidad con lo es</t>
    </r>
    <r>
      <rPr>
        <sz val="8"/>
        <color rgb="FF212121"/>
        <rFont val="Calibri"/>
        <scheme val="minor"/>
      </rPr>
      <t>t</t>
    </r>
    <r>
      <rPr>
        <sz val="8"/>
        <color rgb="FF0E0E0E"/>
        <rFont val="Calibri"/>
        <scheme val="minor"/>
      </rPr>
      <t>ipulado  en la Resolución 250 del 2</t>
    </r>
    <r>
      <rPr>
        <sz val="8"/>
        <color rgb="FF212121"/>
        <rFont val="Calibri"/>
        <scheme val="minor"/>
      </rPr>
      <t xml:space="preserve">1  </t>
    </r>
    <r>
      <rPr>
        <sz val="8"/>
        <color rgb="FF0E0E0E"/>
        <rFont val="Calibri"/>
        <scheme val="minor"/>
      </rPr>
      <t>de noviem</t>
    </r>
    <r>
      <rPr>
        <sz val="8"/>
        <color rgb="FF212121"/>
        <rFont val="Calibri"/>
        <scheme val="minor"/>
      </rPr>
      <t>b</t>
    </r>
    <r>
      <rPr>
        <sz val="8"/>
        <color rgb="FF0E0E0E"/>
        <rFont val="Calibri"/>
        <scheme val="minor"/>
      </rPr>
      <t>re de 2007  por m</t>
    </r>
    <r>
      <rPr>
        <sz val="8"/>
        <color rgb="FF212121"/>
        <rFont val="Calibri"/>
        <scheme val="minor"/>
      </rPr>
      <t>e</t>
    </r>
    <r>
      <rPr>
        <sz val="8"/>
        <color rgb="FF0E0E0E"/>
        <rFont val="Calibri"/>
        <scheme val="minor"/>
      </rPr>
      <t>dio del cual se es</t>
    </r>
    <r>
      <rPr>
        <sz val="8"/>
        <color rgb="FF212121"/>
        <rFont val="Calibri"/>
        <scheme val="minor"/>
      </rPr>
      <t>t</t>
    </r>
    <r>
      <rPr>
        <sz val="8"/>
        <color rgb="FF0E0E0E"/>
        <rFont val="Calibri"/>
        <scheme val="minor"/>
      </rPr>
      <t>ab</t>
    </r>
    <r>
      <rPr>
        <sz val="8"/>
        <color rgb="FF212121"/>
        <rFont val="Calibri"/>
        <scheme val="minor"/>
      </rPr>
      <t>l</t>
    </r>
    <r>
      <rPr>
        <sz val="8"/>
        <color rgb="FF0E0E0E"/>
        <rFont val="Calibri"/>
        <scheme val="minor"/>
      </rPr>
      <t>eció e</t>
    </r>
    <r>
      <rPr>
        <sz val="8"/>
        <color rgb="FF212121"/>
        <rFont val="Calibri"/>
        <scheme val="minor"/>
      </rPr>
      <t xml:space="preserve">l </t>
    </r>
    <r>
      <rPr>
        <sz val="8"/>
        <color rgb="FF0E0E0E"/>
        <rFont val="Calibri"/>
        <scheme val="minor"/>
      </rPr>
      <t xml:space="preserve">código </t>
    </r>
    <r>
      <rPr>
        <sz val="8"/>
        <color rgb="FF212121"/>
        <rFont val="Calibri"/>
        <scheme val="minor"/>
      </rPr>
      <t>d</t>
    </r>
    <r>
      <rPr>
        <sz val="8"/>
        <color rgb="FF0E0E0E"/>
        <rFont val="Calibri"/>
        <scheme val="minor"/>
      </rPr>
      <t>e éti</t>
    </r>
    <r>
      <rPr>
        <sz val="8"/>
        <color rgb="FF212121"/>
        <rFont val="Calibri"/>
        <scheme val="minor"/>
      </rPr>
      <t>c</t>
    </r>
    <r>
      <rPr>
        <sz val="8"/>
        <color rgb="FF0E0E0E"/>
        <rFont val="Calibri"/>
        <scheme val="minor"/>
      </rPr>
      <t xml:space="preserve">a </t>
    </r>
    <r>
      <rPr>
        <sz val="8"/>
        <color rgb="FF212121"/>
        <rFont val="Calibri"/>
        <scheme val="minor"/>
      </rPr>
      <t>y v</t>
    </r>
    <r>
      <rPr>
        <sz val="8"/>
        <color rgb="FF0E0E0E"/>
        <rFont val="Calibri"/>
        <scheme val="minor"/>
      </rPr>
      <t>a</t>
    </r>
    <r>
      <rPr>
        <sz val="8"/>
        <color rgb="FF212121"/>
        <rFont val="Calibri"/>
        <scheme val="minor"/>
      </rPr>
      <t>l</t>
    </r>
    <r>
      <rPr>
        <sz val="8"/>
        <color rgb="FF0E0E0E"/>
        <rFont val="Calibri"/>
        <scheme val="minor"/>
      </rPr>
      <t>o</t>
    </r>
    <r>
      <rPr>
        <sz val="8"/>
        <color rgb="FF212121"/>
        <rFont val="Calibri"/>
        <scheme val="minor"/>
      </rPr>
      <t>r</t>
    </r>
    <r>
      <rPr>
        <sz val="8"/>
        <color rgb="FF0E0E0E"/>
        <rFont val="Calibri"/>
        <scheme val="minor"/>
      </rPr>
      <t>es d</t>
    </r>
    <r>
      <rPr>
        <sz val="8"/>
        <color rgb="FF212121"/>
        <rFont val="Calibri"/>
        <scheme val="minor"/>
      </rPr>
      <t xml:space="preserve">e la </t>
    </r>
    <r>
      <rPr>
        <sz val="8"/>
        <color rgb="FF0E0E0E"/>
        <rFont val="Calibri"/>
        <scheme val="minor"/>
      </rPr>
      <t>UNID</t>
    </r>
    <r>
      <rPr>
        <sz val="8"/>
        <color rgb="FF212121"/>
        <rFont val="Calibri"/>
        <scheme val="minor"/>
      </rPr>
      <t>A</t>
    </r>
    <r>
      <rPr>
        <sz val="8"/>
        <color rgb="FF0E0E0E"/>
        <rFont val="Calibri"/>
        <scheme val="minor"/>
      </rPr>
      <t>D DE SALUD ÓE !BAGUE E</t>
    </r>
    <r>
      <rPr>
        <sz val="8"/>
        <color rgb="FF383838"/>
        <rFont val="Calibri"/>
        <scheme val="minor"/>
      </rPr>
      <t>.</t>
    </r>
    <r>
      <rPr>
        <sz val="8"/>
        <color rgb="FF0E0E0E"/>
        <rFont val="Calibri"/>
        <scheme val="minor"/>
      </rPr>
      <t xml:space="preserve">S.E. el cual en </t>
    </r>
    <r>
      <rPr>
        <sz val="8"/>
        <color rgb="FF212121"/>
        <rFont val="Calibri"/>
        <scheme val="minor"/>
      </rPr>
      <t xml:space="preserve">su </t>
    </r>
    <r>
      <rPr>
        <sz val="8"/>
        <color rgb="FF0E0E0E"/>
        <rFont val="Calibri"/>
        <scheme val="minor"/>
      </rPr>
      <t>articu</t>
    </r>
    <r>
      <rPr>
        <sz val="8"/>
        <color rgb="FF212121"/>
        <rFont val="Calibri"/>
        <scheme val="minor"/>
      </rPr>
      <t>l</t>
    </r>
    <r>
      <rPr>
        <sz val="8"/>
        <color rgb="FF0E0E0E"/>
        <rFont val="Calibri"/>
        <scheme val="minor"/>
      </rPr>
      <t>o 6  reza " .... Todo  contratista  o  persona  vinculada  con la  UNIDAD  DE SALUD  DE  IBAGUE  E.S.E., independiente del tiempo de vinculación,  deberá cumplir en todos sus aspectos el presente Código de Ética.  2)  Realizar según cronograma  de mantenimiento,  la  primera campaña  de tres de fumigación y desratización  y primera de dos de lavado  de tanques,  durante la  vigencia del  año 2022  y  diferentes refuerzos que se requieran en las diferentes unidades intermedias,  centros y puestos de salud,  incluido transporte e insumos autorizados por el Ministerio de Salud. 3) Debe presentar las fichas técnicas de los productos a utilizar al Supervisor antes de iniciar las actividades de fumigación,  desratización y lavado de tanques.  El  producto que se entregara debe estar avalado por el Ministerio de Salud y  Protección Social con su registro sanitario, fecha de elaboración, fecha de vencimiento, número de lote, ficha técnica original  expedida  por el  Fabricante  del  producto,  registro lnvima  buenas condiciones  de empaque y almacenamiento y demás especificaciones;  se verificara su estado antes de iniciar su aplicación por el Supervisor de la  Unidad de Salud de !bagué E.S.E.  para ejecución de las actividades  en las Unidades, puestos de salud y demás servicios adscritos a la U.S.I. - E.S.E. 4) Antes de iniciar actividades, presentar cronograma  de posible  ejecución  del  objeto contratado  al  supervisor,  con  el  fin de que exista una coordinación  de las  actividades  contratadas  y la  U.S.I. - E.S.E.;  lo  anterior,  para no entorpecer  los procesos existentes en la  U.S.I. - E.S.E. y el buen desarrollo del contrato. 5)     El      contratista     debe trasladar los  equipos e insumos  y realizar las actividades por sus propios medios.  6) Por tratarse de productos quimicos, el contratista deberá suministrar, ENTRE OTRAS,..</t>
    </r>
  </si>
  <si>
    <t>DISMED PHARMA S.A.S. con NIT: 900.504.144-0, representada legalmente por URTEL ESCARRGA ORTIZ, con C.C.No.93.380.039 de lbagué</t>
  </si>
  <si>
    <t>SUMINISTRO   DE REACTIVOS   E   INSUMOS   PARA LABORATORIO    CLÍNICO,    DE   QUÍMICA,    HEMATOLOG[A,    MICROBIOLOGIA, LECTOR TIRAS AUTOMATIZADOS, UROANALISIS, INMUNOLOGIA, GASES ARTERIALES, UBICADOS  EN LOS LABORATORIOS  CLÍNICOS DE LAS UNIDADES INTERMEDIAS, TOMA DE MUESTRAS EN LOS CENTROS DE SALUD DE LA UNIDAD DE SALUD   DE   IBAGUÉ    U.S.I.-E.S.E.      A   MOi\ TO   AGOTABLE.   Por    un   valor    de $220.000.000.oo y un plazo  de ejecución hasta  el 3 I  de julio  de 2022</t>
  </si>
  <si>
    <t>HASTA EL 31 DE JULIO/2022</t>
  </si>
  <si>
    <r>
      <t xml:space="preserve">Entregar  </t>
    </r>
    <r>
      <rPr>
        <sz val="8"/>
        <color rgb="FF363636"/>
        <rFont val="Calibri"/>
        <scheme val="minor"/>
      </rPr>
      <t>l</t>
    </r>
    <r>
      <rPr>
        <sz val="8"/>
        <color rgb="FF232323"/>
        <rFont val="Calibri"/>
        <scheme val="minor"/>
      </rPr>
      <t>os  m</t>
    </r>
    <r>
      <rPr>
        <sz val="8"/>
        <color rgb="FF363636"/>
        <rFont val="Calibri"/>
        <scheme val="minor"/>
      </rPr>
      <t>a</t>
    </r>
    <r>
      <rPr>
        <sz val="8"/>
        <color rgb="FF232323"/>
        <rFont val="Calibri"/>
        <scheme val="minor"/>
      </rPr>
      <t>teria</t>
    </r>
    <r>
      <rPr>
        <sz val="8"/>
        <color rgb="FF363636"/>
        <rFont val="Calibri"/>
        <scheme val="minor"/>
      </rPr>
      <t>l</t>
    </r>
    <r>
      <rPr>
        <sz val="8"/>
        <color rgb="FF232323"/>
        <rFont val="Calibri"/>
        <scheme val="minor"/>
      </rPr>
      <t>es   p</t>
    </r>
    <r>
      <rPr>
        <sz val="8"/>
        <color rgb="FF363636"/>
        <rFont val="Calibri"/>
        <scheme val="minor"/>
      </rPr>
      <t>ar</t>
    </r>
    <r>
      <rPr>
        <sz val="8"/>
        <color rgb="FF232323"/>
        <rFont val="Calibri"/>
        <scheme val="minor"/>
      </rPr>
      <t xml:space="preserve">a  </t>
    </r>
    <r>
      <rPr>
        <sz val="8"/>
        <color rgb="FF121212"/>
        <rFont val="Calibri"/>
        <scheme val="minor"/>
      </rPr>
      <t>l</t>
    </r>
    <r>
      <rPr>
        <sz val="8"/>
        <color rgb="FF232323"/>
        <rFont val="Calibri"/>
        <scheme val="minor"/>
      </rPr>
      <t>abo</t>
    </r>
    <r>
      <rPr>
        <sz val="8"/>
        <color rgb="FF363636"/>
        <rFont val="Calibri"/>
        <scheme val="minor"/>
      </rPr>
      <t>r</t>
    </r>
    <r>
      <rPr>
        <sz val="8"/>
        <color rgb="FF232323"/>
        <rFont val="Calibri"/>
        <scheme val="minor"/>
      </rPr>
      <t>a</t>
    </r>
    <r>
      <rPr>
        <sz val="8"/>
        <color rgb="FF121212"/>
        <rFont val="Calibri"/>
        <scheme val="minor"/>
      </rPr>
      <t>t</t>
    </r>
    <r>
      <rPr>
        <sz val="8"/>
        <color rgb="FF232323"/>
        <rFont val="Calibri"/>
        <scheme val="minor"/>
      </rPr>
      <t>or</t>
    </r>
    <r>
      <rPr>
        <sz val="8"/>
        <color rgb="FF121212"/>
        <rFont val="Calibri"/>
        <scheme val="minor"/>
      </rPr>
      <t>i</t>
    </r>
    <r>
      <rPr>
        <sz val="8"/>
        <color rgb="FF232323"/>
        <rFont val="Calibri"/>
        <scheme val="minor"/>
      </rPr>
      <t>o  so</t>
    </r>
    <r>
      <rPr>
        <sz val="8"/>
        <color rgb="FF121212"/>
        <rFont val="Calibri"/>
        <scheme val="minor"/>
      </rPr>
      <t>li</t>
    </r>
    <r>
      <rPr>
        <sz val="8"/>
        <color rgb="FF232323"/>
        <rFont val="Calibri"/>
        <scheme val="minor"/>
      </rPr>
      <t>c</t>
    </r>
    <r>
      <rPr>
        <sz val="8"/>
        <color rgb="FF121212"/>
        <rFont val="Calibri"/>
        <scheme val="minor"/>
      </rPr>
      <t>i</t>
    </r>
    <r>
      <rPr>
        <sz val="8"/>
        <color rgb="FF232323"/>
        <rFont val="Calibri"/>
        <scheme val="minor"/>
      </rPr>
      <t>tado</t>
    </r>
    <r>
      <rPr>
        <sz val="8"/>
        <color rgb="FF363636"/>
        <rFont val="Calibri"/>
        <scheme val="minor"/>
      </rPr>
      <t xml:space="preserve">s  </t>
    </r>
    <r>
      <rPr>
        <sz val="8"/>
        <color rgb="FF232323"/>
        <rFont val="Calibri"/>
        <scheme val="minor"/>
      </rPr>
      <t>e</t>
    </r>
    <r>
      <rPr>
        <sz val="8"/>
        <color rgb="FF363636"/>
        <rFont val="Calibri"/>
        <scheme val="minor"/>
      </rPr>
      <t xml:space="preserve">n  </t>
    </r>
    <r>
      <rPr>
        <sz val="8"/>
        <color rgb="FF232323"/>
        <rFont val="Calibri"/>
        <scheme val="minor"/>
      </rPr>
      <t>el  a</t>
    </r>
    <r>
      <rPr>
        <sz val="8"/>
        <color rgb="FF363636"/>
        <rFont val="Calibri"/>
        <scheme val="minor"/>
      </rPr>
      <t>l</t>
    </r>
    <r>
      <rPr>
        <sz val="8"/>
        <color rgb="FF232323"/>
        <rFont val="Calibri"/>
        <scheme val="minor"/>
      </rPr>
      <t>macén  genera</t>
    </r>
    <r>
      <rPr>
        <sz val="8"/>
        <color rgb="FF363636"/>
        <rFont val="Calibri"/>
        <scheme val="minor"/>
      </rPr>
      <t xml:space="preserve">l  </t>
    </r>
    <r>
      <rPr>
        <sz val="8"/>
        <color rgb="FF232323"/>
        <rFont val="Calibri"/>
        <scheme val="minor"/>
      </rPr>
      <t>del  Hospital  u</t>
    </r>
    <r>
      <rPr>
        <sz val="8"/>
        <color rgb="FF363636"/>
        <rFont val="Calibri"/>
        <scheme val="minor"/>
      </rPr>
      <t>b</t>
    </r>
    <r>
      <rPr>
        <sz val="8"/>
        <color rgb="FF232323"/>
        <rFont val="Calibri"/>
        <scheme val="minor"/>
      </rPr>
      <t>i</t>
    </r>
    <r>
      <rPr>
        <sz val="8"/>
        <color rgb="FF121212"/>
        <rFont val="Calibri"/>
        <scheme val="minor"/>
      </rPr>
      <t>c</t>
    </r>
    <r>
      <rPr>
        <sz val="8"/>
        <color rgb="FF232323"/>
        <rFont val="Calibri"/>
        <scheme val="minor"/>
      </rPr>
      <t>ado  en la A</t>
    </r>
    <r>
      <rPr>
        <sz val="8"/>
        <color rgb="FF363636"/>
        <rFont val="Calibri"/>
        <scheme val="minor"/>
      </rPr>
      <t>v</t>
    </r>
    <r>
      <rPr>
        <sz val="8"/>
        <color rgb="FF232323"/>
        <rFont val="Calibri"/>
        <scheme val="minor"/>
      </rPr>
      <t>e</t>
    </r>
    <r>
      <rPr>
        <sz val="8"/>
        <color rgb="FF121212"/>
        <rFont val="Calibri"/>
        <scheme val="minor"/>
      </rPr>
      <t>ni</t>
    </r>
    <r>
      <rPr>
        <sz val="8"/>
        <color rgb="FF232323"/>
        <rFont val="Calibri"/>
        <scheme val="minor"/>
      </rPr>
      <t>da  8ª  NO  2</t>
    </r>
    <r>
      <rPr>
        <sz val="8"/>
        <color rgb="FF363636"/>
        <rFont val="Calibri"/>
        <scheme val="minor"/>
      </rPr>
      <t>4</t>
    </r>
    <r>
      <rPr>
        <sz val="8"/>
        <color rgb="FF020202"/>
        <rFont val="Calibri"/>
        <scheme val="minor"/>
      </rPr>
      <t>-</t>
    </r>
    <r>
      <rPr>
        <sz val="8"/>
        <color rgb="FF232323"/>
        <rFont val="Calibri"/>
        <scheme val="minor"/>
      </rPr>
      <t xml:space="preserve">0 l,  Tel.  2739595,  máximo  un  </t>
    </r>
    <r>
      <rPr>
        <sz val="8"/>
        <color rgb="FF363636"/>
        <rFont val="Calibri"/>
        <scheme val="minor"/>
      </rPr>
      <t>d</t>
    </r>
    <r>
      <rPr>
        <sz val="8"/>
        <color rgb="FF232323"/>
        <rFont val="Calibri"/>
        <scheme val="minor"/>
      </rPr>
      <t>ía  desp</t>
    </r>
    <r>
      <rPr>
        <sz val="8"/>
        <color rgb="FF121212"/>
        <rFont val="Calibri"/>
        <scheme val="minor"/>
      </rPr>
      <t>u</t>
    </r>
    <r>
      <rPr>
        <sz val="8"/>
        <color rgb="FF232323"/>
        <rFont val="Calibri"/>
        <scheme val="minor"/>
      </rPr>
      <t xml:space="preserve">és  de  </t>
    </r>
    <r>
      <rPr>
        <sz val="8"/>
        <color rgb="FF363636"/>
        <rFont val="Calibri"/>
        <scheme val="minor"/>
      </rPr>
      <t>l</t>
    </r>
    <r>
      <rPr>
        <sz val="8"/>
        <color rgb="FF232323"/>
        <rFont val="Calibri"/>
        <scheme val="minor"/>
      </rPr>
      <t>a  fecha  de</t>
    </r>
    <r>
      <rPr>
        <sz val="8"/>
        <color rgb="FF121212"/>
        <rFont val="Calibri"/>
        <scheme val="minor"/>
      </rPr>
      <t xml:space="preserve">l  </t>
    </r>
    <r>
      <rPr>
        <sz val="8"/>
        <color rgb="FF232323"/>
        <rFont val="Calibri"/>
        <scheme val="minor"/>
      </rPr>
      <t>p</t>
    </r>
    <r>
      <rPr>
        <sz val="8"/>
        <color rgb="FF363636"/>
        <rFont val="Calibri"/>
        <scheme val="minor"/>
      </rPr>
      <t>e</t>
    </r>
    <r>
      <rPr>
        <sz val="8"/>
        <color rgb="FF232323"/>
        <rFont val="Calibri"/>
        <scheme val="minor"/>
      </rPr>
      <t>d</t>
    </r>
    <r>
      <rPr>
        <sz val="8"/>
        <color rgb="FF121212"/>
        <rFont val="Calibri"/>
        <scheme val="minor"/>
      </rPr>
      <t>i</t>
    </r>
    <r>
      <rPr>
        <sz val="8"/>
        <color rgb="FF232323"/>
        <rFont val="Calibri"/>
        <scheme val="minor"/>
      </rPr>
      <t>do  rea</t>
    </r>
    <r>
      <rPr>
        <sz val="8"/>
        <color rgb="FF121212"/>
        <rFont val="Calibri"/>
        <scheme val="minor"/>
      </rPr>
      <t>li</t>
    </r>
    <r>
      <rPr>
        <sz val="8"/>
        <color rgb="FF232323"/>
        <rFont val="Calibri"/>
        <scheme val="minor"/>
      </rPr>
      <t>zado</t>
    </r>
    <r>
      <rPr>
        <sz val="8"/>
        <color rgb="FF121212"/>
        <rFont val="Calibri"/>
        <scheme val="minor"/>
      </rPr>
      <t xml:space="preserve">.   </t>
    </r>
    <r>
      <rPr>
        <sz val="8"/>
        <color rgb="FF232323"/>
        <rFont val="Calibri"/>
        <scheme val="minor"/>
      </rPr>
      <t>2</t>
    </r>
    <r>
      <rPr>
        <sz val="8"/>
        <color rgb="FF020202"/>
        <rFont val="Calibri"/>
        <scheme val="minor"/>
      </rPr>
      <t xml:space="preserve">.  </t>
    </r>
    <r>
      <rPr>
        <sz val="8"/>
        <color rgb="FF121212"/>
        <rFont val="Calibri"/>
        <scheme val="minor"/>
      </rPr>
      <t>E</t>
    </r>
    <r>
      <rPr>
        <sz val="8"/>
        <color rgb="FF232323"/>
        <rFont val="Calibri"/>
        <scheme val="minor"/>
      </rPr>
      <t>ntrega</t>
    </r>
    <r>
      <rPr>
        <sz val="8"/>
        <color rgb="FF121212"/>
        <rFont val="Calibri"/>
        <scheme val="minor"/>
      </rPr>
      <t>r  l</t>
    </r>
    <r>
      <rPr>
        <sz val="8"/>
        <color rgb="FF232323"/>
        <rFont val="Calibri"/>
        <scheme val="minor"/>
      </rPr>
      <t>os ma</t>
    </r>
    <r>
      <rPr>
        <sz val="8"/>
        <color rgb="FF363636"/>
        <rFont val="Calibri"/>
        <scheme val="minor"/>
      </rPr>
      <t>t</t>
    </r>
    <r>
      <rPr>
        <sz val="8"/>
        <color rgb="FF232323"/>
        <rFont val="Calibri"/>
        <scheme val="minor"/>
      </rPr>
      <t>eriales  p</t>
    </r>
    <r>
      <rPr>
        <sz val="8"/>
        <color rgb="FF363636"/>
        <rFont val="Calibri"/>
        <scheme val="minor"/>
      </rPr>
      <t>a</t>
    </r>
    <r>
      <rPr>
        <sz val="8"/>
        <color rgb="FF232323"/>
        <rFont val="Calibri"/>
        <scheme val="minor"/>
      </rPr>
      <t>ra l</t>
    </r>
    <r>
      <rPr>
        <sz val="8"/>
        <color rgb="FF363636"/>
        <rFont val="Calibri"/>
        <scheme val="minor"/>
      </rPr>
      <t>a</t>
    </r>
    <r>
      <rPr>
        <sz val="8"/>
        <color rgb="FF232323"/>
        <rFont val="Calibri"/>
        <scheme val="minor"/>
      </rPr>
      <t>b</t>
    </r>
    <r>
      <rPr>
        <sz val="8"/>
        <color rgb="FF121212"/>
        <rFont val="Calibri"/>
        <scheme val="minor"/>
      </rPr>
      <t>o</t>
    </r>
    <r>
      <rPr>
        <sz val="8"/>
        <color rgb="FF363636"/>
        <rFont val="Calibri"/>
        <scheme val="minor"/>
      </rPr>
      <t>r</t>
    </r>
    <r>
      <rPr>
        <sz val="8"/>
        <color rgb="FF232323"/>
        <rFont val="Calibri"/>
        <scheme val="minor"/>
      </rPr>
      <t>atori</t>
    </r>
    <r>
      <rPr>
        <sz val="8"/>
        <color rgb="FF363636"/>
        <rFont val="Calibri"/>
        <scheme val="minor"/>
      </rPr>
      <t xml:space="preserve">o  </t>
    </r>
    <r>
      <rPr>
        <sz val="8"/>
        <color rgb="FF232323"/>
        <rFont val="Calibri"/>
        <scheme val="minor"/>
      </rPr>
      <t xml:space="preserve">con fechas  de </t>
    </r>
    <r>
      <rPr>
        <sz val="8"/>
        <color rgb="FF363636"/>
        <rFont val="Calibri"/>
        <scheme val="minor"/>
      </rPr>
      <t>v</t>
    </r>
    <r>
      <rPr>
        <sz val="8"/>
        <color rgb="FF232323"/>
        <rFont val="Calibri"/>
        <scheme val="minor"/>
      </rPr>
      <t>e</t>
    </r>
    <r>
      <rPr>
        <sz val="8"/>
        <color rgb="FF363636"/>
        <rFont val="Calibri"/>
        <scheme val="minor"/>
      </rPr>
      <t>n</t>
    </r>
    <r>
      <rPr>
        <sz val="8"/>
        <color rgb="FF232323"/>
        <rFont val="Calibri"/>
        <scheme val="minor"/>
      </rPr>
      <t>cimie</t>
    </r>
    <r>
      <rPr>
        <sz val="8"/>
        <color rgb="FF363636"/>
        <rFont val="Calibri"/>
        <scheme val="minor"/>
      </rPr>
      <t>n</t>
    </r>
    <r>
      <rPr>
        <sz val="8"/>
        <color rgb="FF232323"/>
        <rFont val="Calibri"/>
        <scheme val="minor"/>
      </rPr>
      <t xml:space="preserve">to  </t>
    </r>
    <r>
      <rPr>
        <sz val="8"/>
        <color rgb="FF363636"/>
        <rFont val="Calibri"/>
        <scheme val="minor"/>
      </rPr>
      <t>n</t>
    </r>
    <r>
      <rPr>
        <sz val="8"/>
        <color rgb="FF232323"/>
        <rFont val="Calibri"/>
        <scheme val="minor"/>
      </rPr>
      <t xml:space="preserve">o </t>
    </r>
    <r>
      <rPr>
        <sz val="8"/>
        <color rgb="FF121212"/>
        <rFont val="Calibri"/>
        <scheme val="minor"/>
      </rPr>
      <t>i</t>
    </r>
    <r>
      <rPr>
        <sz val="8"/>
        <color rgb="FF232323"/>
        <rFont val="Calibri"/>
        <scheme val="minor"/>
      </rPr>
      <t>nferior  a u</t>
    </r>
    <r>
      <rPr>
        <sz val="8"/>
        <color rgb="FF121212"/>
        <rFont val="Calibri"/>
        <scheme val="minor"/>
      </rPr>
      <t xml:space="preserve">n </t>
    </r>
    <r>
      <rPr>
        <sz val="8"/>
        <color rgb="FF232323"/>
        <rFont val="Calibri"/>
        <scheme val="minor"/>
      </rPr>
      <t>añ</t>
    </r>
    <r>
      <rPr>
        <sz val="8"/>
        <color rgb="FF121212"/>
        <rFont val="Calibri"/>
        <scheme val="minor"/>
      </rPr>
      <t xml:space="preserve">o </t>
    </r>
    <r>
      <rPr>
        <sz val="8"/>
        <color rgb="FF232323"/>
        <rFont val="Calibri"/>
        <scheme val="minor"/>
      </rPr>
      <t>y gara</t>
    </r>
    <r>
      <rPr>
        <sz val="8"/>
        <color rgb="FF363636"/>
        <rFont val="Calibri"/>
        <scheme val="minor"/>
      </rPr>
      <t>nt</t>
    </r>
    <r>
      <rPr>
        <sz val="8"/>
        <color rgb="FF232323"/>
        <rFont val="Calibri"/>
        <scheme val="minor"/>
      </rPr>
      <t>iza</t>
    </r>
    <r>
      <rPr>
        <sz val="8"/>
        <color rgb="FF363636"/>
        <rFont val="Calibri"/>
        <scheme val="minor"/>
      </rPr>
      <t xml:space="preserve">r  </t>
    </r>
    <r>
      <rPr>
        <sz val="8"/>
        <color rgb="FF121212"/>
        <rFont val="Calibri"/>
        <scheme val="minor"/>
      </rPr>
      <t>l</t>
    </r>
    <r>
      <rPr>
        <sz val="8"/>
        <color rgb="FF232323"/>
        <rFont val="Calibri"/>
        <scheme val="minor"/>
      </rPr>
      <t>o</t>
    </r>
    <r>
      <rPr>
        <sz val="8"/>
        <color rgb="FF363636"/>
        <rFont val="Calibri"/>
        <scheme val="minor"/>
      </rPr>
      <t xml:space="preserve">s  </t>
    </r>
    <r>
      <rPr>
        <sz val="8"/>
        <color rgb="FF232323"/>
        <rFont val="Calibri"/>
        <scheme val="minor"/>
      </rPr>
      <t>cam</t>
    </r>
    <r>
      <rPr>
        <sz val="8"/>
        <color rgb="FF121212"/>
        <rFont val="Calibri"/>
        <scheme val="minor"/>
      </rPr>
      <t>bio</t>
    </r>
    <r>
      <rPr>
        <sz val="8"/>
        <color rgb="FF232323"/>
        <rFont val="Calibri"/>
        <scheme val="minor"/>
      </rPr>
      <t>s  de fechas qu</t>
    </r>
    <r>
      <rPr>
        <sz val="8"/>
        <color rgb="FF121212"/>
        <rFont val="Calibri"/>
        <scheme val="minor"/>
      </rPr>
      <t xml:space="preserve">e </t>
    </r>
    <r>
      <rPr>
        <sz val="8"/>
        <color rgb="FF232323"/>
        <rFont val="Calibri"/>
        <scheme val="minor"/>
      </rPr>
      <t>sean  necesari</t>
    </r>
    <r>
      <rPr>
        <sz val="8"/>
        <color rgb="FF121212"/>
        <rFont val="Calibri"/>
        <scheme val="minor"/>
      </rPr>
      <t>o</t>
    </r>
    <r>
      <rPr>
        <sz val="8"/>
        <color rgb="FF232323"/>
        <rFont val="Calibri"/>
        <scheme val="minor"/>
      </rPr>
      <t xml:space="preserve">s  en </t>
    </r>
    <r>
      <rPr>
        <sz val="8"/>
        <color rgb="FF121212"/>
        <rFont val="Calibri"/>
        <scheme val="minor"/>
      </rPr>
      <t>c</t>
    </r>
    <r>
      <rPr>
        <sz val="8"/>
        <color rgb="FF232323"/>
        <rFont val="Calibri"/>
        <scheme val="minor"/>
      </rPr>
      <t>as</t>
    </r>
    <r>
      <rPr>
        <sz val="8"/>
        <color rgb="FF121212"/>
        <rFont val="Calibri"/>
        <scheme val="minor"/>
      </rPr>
      <t xml:space="preserve">o </t>
    </r>
    <r>
      <rPr>
        <sz val="8"/>
        <color rgb="FF232323"/>
        <rFont val="Calibri"/>
        <scheme val="minor"/>
      </rPr>
      <t xml:space="preserve">de que no se dé </t>
    </r>
    <r>
      <rPr>
        <sz val="8"/>
        <color rgb="FF121212"/>
        <rFont val="Calibri"/>
        <scheme val="minor"/>
      </rPr>
      <t>l</t>
    </r>
    <r>
      <rPr>
        <sz val="8"/>
        <color rgb="FF232323"/>
        <rFont val="Calibri"/>
        <scheme val="minor"/>
      </rPr>
      <t>a rotac</t>
    </r>
    <r>
      <rPr>
        <sz val="8"/>
        <color rgb="FF363636"/>
        <rFont val="Calibri"/>
        <scheme val="minor"/>
      </rPr>
      <t>i</t>
    </r>
    <r>
      <rPr>
        <sz val="8"/>
        <color rgb="FF232323"/>
        <rFont val="Calibri"/>
        <scheme val="minor"/>
      </rPr>
      <t>ón  de</t>
    </r>
    <r>
      <rPr>
        <sz val="8"/>
        <color rgb="FF121212"/>
        <rFont val="Calibri"/>
        <scheme val="minor"/>
      </rPr>
      <t xml:space="preserve">l </t>
    </r>
    <r>
      <rPr>
        <sz val="8"/>
        <color rgb="FF232323"/>
        <rFont val="Calibri"/>
        <scheme val="minor"/>
      </rPr>
      <t>produc</t>
    </r>
    <r>
      <rPr>
        <sz val="8"/>
        <color rgb="FF363636"/>
        <rFont val="Calibri"/>
        <scheme val="minor"/>
      </rPr>
      <t>t</t>
    </r>
    <r>
      <rPr>
        <sz val="8"/>
        <color rgb="FF121212"/>
        <rFont val="Calibri"/>
        <scheme val="minor"/>
      </rPr>
      <t xml:space="preserve">o  </t>
    </r>
    <r>
      <rPr>
        <sz val="8"/>
        <color rgb="FF232323"/>
        <rFont val="Calibri"/>
        <scheme val="minor"/>
      </rPr>
      <t xml:space="preserve">proyectado.  </t>
    </r>
    <r>
      <rPr>
        <sz val="8"/>
        <color rgb="FF121212"/>
        <rFont val="Calibri"/>
        <scheme val="minor"/>
      </rPr>
      <t>3</t>
    </r>
    <r>
      <rPr>
        <sz val="8"/>
        <color rgb="FF020202"/>
        <rFont val="Calibri"/>
        <scheme val="minor"/>
      </rPr>
      <t xml:space="preserve">. </t>
    </r>
    <r>
      <rPr>
        <sz val="8"/>
        <color rgb="FF232323"/>
        <rFont val="Calibri"/>
        <scheme val="minor"/>
      </rPr>
      <t>Entregar  adj</t>
    </r>
    <r>
      <rPr>
        <sz val="8"/>
        <color rgb="FF363636"/>
        <rFont val="Calibri"/>
        <scheme val="minor"/>
      </rPr>
      <t>u</t>
    </r>
    <r>
      <rPr>
        <sz val="8"/>
        <color rgb="FF232323"/>
        <rFont val="Calibri"/>
        <scheme val="minor"/>
      </rPr>
      <t xml:space="preserve">nto  en </t>
    </r>
    <r>
      <rPr>
        <sz val="8"/>
        <color rgb="FF121212"/>
        <rFont val="Calibri"/>
        <scheme val="minor"/>
      </rPr>
      <t>l</t>
    </r>
    <r>
      <rPr>
        <sz val="8"/>
        <color rgb="FF232323"/>
        <rFont val="Calibri"/>
        <scheme val="minor"/>
      </rPr>
      <t>a  factura de venta un docume</t>
    </r>
    <r>
      <rPr>
        <sz val="8"/>
        <color rgb="FF121212"/>
        <rFont val="Calibri"/>
        <scheme val="minor"/>
      </rPr>
      <t>n</t>
    </r>
    <r>
      <rPr>
        <sz val="8"/>
        <color rgb="FF363636"/>
        <rFont val="Calibri"/>
        <scheme val="minor"/>
      </rPr>
      <t>t</t>
    </r>
    <r>
      <rPr>
        <sz val="8"/>
        <color rgb="FF121212"/>
        <rFont val="Calibri"/>
        <scheme val="minor"/>
      </rPr>
      <t xml:space="preserve">o  </t>
    </r>
    <r>
      <rPr>
        <sz val="8"/>
        <color rgb="FF232323"/>
        <rFont val="Calibri"/>
        <scheme val="minor"/>
      </rPr>
      <t>ane</t>
    </r>
    <r>
      <rPr>
        <sz val="8"/>
        <color rgb="FF363636"/>
        <rFont val="Calibri"/>
        <scheme val="minor"/>
      </rPr>
      <t>x</t>
    </r>
    <r>
      <rPr>
        <sz val="8"/>
        <color rgb="FF232323"/>
        <rFont val="Calibri"/>
        <scheme val="minor"/>
      </rPr>
      <t xml:space="preserve">o </t>
    </r>
    <r>
      <rPr>
        <sz val="8"/>
        <color rgb="FF121212"/>
        <rFont val="Calibri"/>
        <scheme val="minor"/>
      </rPr>
      <t>q</t>
    </r>
    <r>
      <rPr>
        <sz val="8"/>
        <color rgb="FF232323"/>
        <rFont val="Calibri"/>
        <scheme val="minor"/>
      </rPr>
      <t>u</t>
    </r>
    <r>
      <rPr>
        <sz val="8"/>
        <color rgb="FF363636"/>
        <rFont val="Calibri"/>
        <scheme val="minor"/>
      </rPr>
      <t xml:space="preserve">e </t>
    </r>
    <r>
      <rPr>
        <sz val="8"/>
        <color rgb="FF232323"/>
        <rFont val="Calibri"/>
        <scheme val="minor"/>
      </rPr>
      <t>debe re</t>
    </r>
    <r>
      <rPr>
        <sz val="8"/>
        <color rgb="FF121212"/>
        <rFont val="Calibri"/>
        <scheme val="minor"/>
      </rPr>
      <t>l</t>
    </r>
    <r>
      <rPr>
        <sz val="8"/>
        <color rgb="FF232323"/>
        <rFont val="Calibri"/>
        <scheme val="minor"/>
      </rPr>
      <t xml:space="preserve">acionar  </t>
    </r>
    <r>
      <rPr>
        <sz val="8"/>
        <color rgb="FF121212"/>
        <rFont val="Calibri"/>
        <scheme val="minor"/>
      </rPr>
      <t>l</t>
    </r>
    <r>
      <rPr>
        <sz val="8"/>
        <color rgb="FF232323"/>
        <rFont val="Calibri"/>
        <scheme val="minor"/>
      </rPr>
      <t>a fecha de venc</t>
    </r>
    <r>
      <rPr>
        <sz val="8"/>
        <color rgb="FF121212"/>
        <rFont val="Calibri"/>
        <scheme val="minor"/>
      </rPr>
      <t>i</t>
    </r>
    <r>
      <rPr>
        <sz val="8"/>
        <color rgb="FF232323"/>
        <rFont val="Calibri"/>
        <scheme val="minor"/>
      </rPr>
      <t>mien</t>
    </r>
    <r>
      <rPr>
        <sz val="8"/>
        <color rgb="FF363636"/>
        <rFont val="Calibri"/>
        <scheme val="minor"/>
      </rPr>
      <t>t</t>
    </r>
    <r>
      <rPr>
        <sz val="8"/>
        <color rgb="FF232323"/>
        <rFont val="Calibri"/>
        <scheme val="minor"/>
      </rPr>
      <t>o  y el lote y reg</t>
    </r>
    <r>
      <rPr>
        <sz val="8"/>
        <color rgb="FF121212"/>
        <rFont val="Calibri"/>
        <scheme val="minor"/>
      </rPr>
      <t>i</t>
    </r>
    <r>
      <rPr>
        <sz val="8"/>
        <color rgb="FF232323"/>
        <rFont val="Calibri"/>
        <scheme val="minor"/>
      </rPr>
      <t>stro  sanitar</t>
    </r>
    <r>
      <rPr>
        <sz val="8"/>
        <color rgb="FF363636"/>
        <rFont val="Calibri"/>
        <scheme val="minor"/>
      </rPr>
      <t>i</t>
    </r>
    <r>
      <rPr>
        <sz val="8"/>
        <color rgb="FF232323"/>
        <rFont val="Calibri"/>
        <scheme val="minor"/>
      </rPr>
      <t xml:space="preserve">o  de </t>
    </r>
    <r>
      <rPr>
        <sz val="8"/>
        <color rgb="FF121212"/>
        <rFont val="Calibri"/>
        <scheme val="minor"/>
      </rPr>
      <t>l</t>
    </r>
    <r>
      <rPr>
        <sz val="8"/>
        <color rgb="FF232323"/>
        <rFont val="Calibri"/>
        <scheme val="minor"/>
      </rPr>
      <t>o</t>
    </r>
    <r>
      <rPr>
        <sz val="8"/>
        <color rgb="FF121212"/>
        <rFont val="Calibri"/>
        <scheme val="minor"/>
      </rPr>
      <t>s  p</t>
    </r>
    <r>
      <rPr>
        <sz val="8"/>
        <color rgb="FF232323"/>
        <rFont val="Calibri"/>
        <scheme val="minor"/>
      </rPr>
      <t>roduct</t>
    </r>
    <r>
      <rPr>
        <sz val="8"/>
        <color rgb="FF020202"/>
        <rFont val="Calibri"/>
        <scheme val="minor"/>
      </rPr>
      <t>o</t>
    </r>
    <r>
      <rPr>
        <sz val="8"/>
        <color rgb="FF232323"/>
        <rFont val="Calibri"/>
        <scheme val="minor"/>
      </rPr>
      <t>s entr</t>
    </r>
    <r>
      <rPr>
        <sz val="8"/>
        <color rgb="FF121212"/>
        <rFont val="Calibri"/>
        <scheme val="minor"/>
      </rPr>
      <t>e</t>
    </r>
    <r>
      <rPr>
        <sz val="8"/>
        <color rgb="FF232323"/>
        <rFont val="Calibri"/>
        <scheme val="minor"/>
      </rPr>
      <t>gad</t>
    </r>
    <r>
      <rPr>
        <sz val="8"/>
        <color rgb="FF121212"/>
        <rFont val="Calibri"/>
        <scheme val="minor"/>
      </rPr>
      <t>o</t>
    </r>
    <r>
      <rPr>
        <sz val="8"/>
        <color rgb="FF232323"/>
        <rFont val="Calibri"/>
        <scheme val="minor"/>
      </rPr>
      <t>s</t>
    </r>
    <r>
      <rPr>
        <sz val="8"/>
        <color rgb="FF020202"/>
        <rFont val="Calibri"/>
        <scheme val="minor"/>
      </rPr>
      <t xml:space="preserve">.  </t>
    </r>
    <r>
      <rPr>
        <sz val="8"/>
        <color rgb="FF232323"/>
        <rFont val="Calibri"/>
        <scheme val="minor"/>
      </rPr>
      <t>4</t>
    </r>
    <r>
      <rPr>
        <sz val="8"/>
        <color rgb="FF121212"/>
        <rFont val="Calibri"/>
        <scheme val="minor"/>
      </rPr>
      <t>.  G</t>
    </r>
    <r>
      <rPr>
        <sz val="8"/>
        <color rgb="FF232323"/>
        <rFont val="Calibri"/>
        <scheme val="minor"/>
      </rPr>
      <t>ara</t>
    </r>
    <r>
      <rPr>
        <sz val="8"/>
        <color rgb="FF121212"/>
        <rFont val="Calibri"/>
        <scheme val="minor"/>
      </rPr>
      <t>n</t>
    </r>
    <r>
      <rPr>
        <sz val="8"/>
        <color rgb="FF232323"/>
        <rFont val="Calibri"/>
        <scheme val="minor"/>
      </rPr>
      <t>tizar  l</t>
    </r>
    <r>
      <rPr>
        <sz val="8"/>
        <color rgb="FF363636"/>
        <rFont val="Calibri"/>
        <scheme val="minor"/>
      </rPr>
      <t xml:space="preserve">a </t>
    </r>
    <r>
      <rPr>
        <sz val="8"/>
        <color rgb="FF232323"/>
        <rFont val="Calibri"/>
        <scheme val="minor"/>
      </rPr>
      <t>ex</t>
    </r>
    <r>
      <rPr>
        <sz val="8"/>
        <color rgb="FF121212"/>
        <rFont val="Calibri"/>
        <scheme val="minor"/>
      </rPr>
      <t>i</t>
    </r>
    <r>
      <rPr>
        <sz val="8"/>
        <color rgb="FF232323"/>
        <rFont val="Calibri"/>
        <scheme val="minor"/>
      </rPr>
      <t>s</t>
    </r>
    <r>
      <rPr>
        <sz val="8"/>
        <color rgb="FF363636"/>
        <rFont val="Calibri"/>
        <scheme val="minor"/>
      </rPr>
      <t>t</t>
    </r>
    <r>
      <rPr>
        <sz val="8"/>
        <color rgb="FF232323"/>
        <rFont val="Calibri"/>
        <scheme val="minor"/>
      </rPr>
      <t xml:space="preserve">encia  </t>
    </r>
    <r>
      <rPr>
        <sz val="8"/>
        <color rgb="FF363636"/>
        <rFont val="Calibri"/>
        <scheme val="minor"/>
      </rPr>
      <t>d</t>
    </r>
    <r>
      <rPr>
        <sz val="8"/>
        <color rgb="FF232323"/>
        <rFont val="Calibri"/>
        <scheme val="minor"/>
      </rPr>
      <t xml:space="preserve">e la </t>
    </r>
    <r>
      <rPr>
        <sz val="8"/>
        <color rgb="FF363636"/>
        <rFont val="Calibri"/>
        <scheme val="minor"/>
      </rPr>
      <t>t</t>
    </r>
    <r>
      <rPr>
        <sz val="8"/>
        <color rgb="FF232323"/>
        <rFont val="Calibri"/>
        <scheme val="minor"/>
      </rPr>
      <t>otalidad  de los  productos  c</t>
    </r>
    <r>
      <rPr>
        <sz val="8"/>
        <color rgb="FF121212"/>
        <rFont val="Calibri"/>
        <scheme val="minor"/>
      </rPr>
      <t>o</t>
    </r>
    <r>
      <rPr>
        <sz val="8"/>
        <color rgb="FF232323"/>
        <rFont val="Calibri"/>
        <scheme val="minor"/>
      </rPr>
      <t>ntra</t>
    </r>
    <r>
      <rPr>
        <sz val="8"/>
        <color rgb="FF363636"/>
        <rFont val="Calibri"/>
        <scheme val="minor"/>
      </rPr>
      <t>ta</t>
    </r>
    <r>
      <rPr>
        <sz val="8"/>
        <color rgb="FF232323"/>
        <rFont val="Calibri"/>
        <scheme val="minor"/>
      </rPr>
      <t>dos, de tal manera  que p</t>
    </r>
    <r>
      <rPr>
        <sz val="8"/>
        <color rgb="FF121212"/>
        <rFont val="Calibri"/>
        <scheme val="minor"/>
      </rPr>
      <t>u</t>
    </r>
    <r>
      <rPr>
        <sz val="8"/>
        <color rgb="FF232323"/>
        <rFont val="Calibri"/>
        <scheme val="minor"/>
      </rPr>
      <t>e</t>
    </r>
    <r>
      <rPr>
        <sz val="8"/>
        <color rgb="FF363636"/>
        <rFont val="Calibri"/>
        <scheme val="minor"/>
      </rPr>
      <t>d</t>
    </r>
    <r>
      <rPr>
        <sz val="8"/>
        <color rgb="FF232323"/>
        <rFont val="Calibri"/>
        <scheme val="minor"/>
      </rPr>
      <t xml:space="preserve">a </t>
    </r>
    <r>
      <rPr>
        <sz val="8"/>
        <color rgb="FF121212"/>
        <rFont val="Calibri"/>
        <scheme val="minor"/>
      </rPr>
      <t>su</t>
    </r>
    <r>
      <rPr>
        <sz val="8"/>
        <color rgb="FF232323"/>
        <rFont val="Calibri"/>
        <scheme val="minor"/>
      </rPr>
      <t>p</t>
    </r>
    <r>
      <rPr>
        <sz val="8"/>
        <color rgb="FF121212"/>
        <rFont val="Calibri"/>
        <scheme val="minor"/>
      </rPr>
      <t>li</t>
    </r>
    <r>
      <rPr>
        <sz val="8"/>
        <color rgb="FF232323"/>
        <rFont val="Calibri"/>
        <scheme val="minor"/>
      </rPr>
      <t xml:space="preserve">r </t>
    </r>
    <r>
      <rPr>
        <sz val="8"/>
        <color rgb="FF121212"/>
        <rFont val="Calibri"/>
        <scheme val="minor"/>
      </rPr>
      <t>a</t>
    </r>
    <r>
      <rPr>
        <sz val="8"/>
        <color rgb="FF232323"/>
        <rFont val="Calibri"/>
        <scheme val="minor"/>
      </rPr>
      <t>decuadame</t>
    </r>
    <r>
      <rPr>
        <sz val="8"/>
        <color rgb="FF121212"/>
        <rFont val="Calibri"/>
        <scheme val="minor"/>
      </rPr>
      <t>n</t>
    </r>
    <r>
      <rPr>
        <sz val="8"/>
        <color rgb="FF232323"/>
        <rFont val="Calibri"/>
        <scheme val="minor"/>
      </rPr>
      <t xml:space="preserve">te  </t>
    </r>
    <r>
      <rPr>
        <sz val="8"/>
        <color rgb="FF363636"/>
        <rFont val="Calibri"/>
        <scheme val="minor"/>
      </rPr>
      <t>l</t>
    </r>
    <r>
      <rPr>
        <sz val="8"/>
        <color rgb="FF232323"/>
        <rFont val="Calibri"/>
        <scheme val="minor"/>
      </rPr>
      <t xml:space="preserve">os insumos solicitados  </t>
    </r>
    <r>
      <rPr>
        <sz val="8"/>
        <color rgb="FF363636"/>
        <rFont val="Calibri"/>
        <scheme val="minor"/>
      </rPr>
      <t>p</t>
    </r>
    <r>
      <rPr>
        <sz val="8"/>
        <color rgb="FF232323"/>
        <rFont val="Calibri"/>
        <scheme val="minor"/>
      </rPr>
      <t xml:space="preserve">or </t>
    </r>
    <r>
      <rPr>
        <sz val="8"/>
        <color rgb="FF121212"/>
        <rFont val="Calibri"/>
        <scheme val="minor"/>
      </rPr>
      <t>l</t>
    </r>
    <r>
      <rPr>
        <sz val="8"/>
        <color rgb="FF232323"/>
        <rFont val="Calibri"/>
        <scheme val="minor"/>
      </rPr>
      <t>a U</t>
    </r>
    <r>
      <rPr>
        <sz val="8"/>
        <color rgb="FF121212"/>
        <rFont val="Calibri"/>
        <scheme val="minor"/>
      </rPr>
      <t>S</t>
    </r>
    <r>
      <rPr>
        <sz val="8"/>
        <color rgb="FF232323"/>
        <rFont val="Calibri"/>
        <scheme val="minor"/>
      </rPr>
      <t>I, e</t>
    </r>
    <r>
      <rPr>
        <sz val="8"/>
        <color rgb="FF121212"/>
        <rFont val="Calibri"/>
        <scheme val="minor"/>
      </rPr>
      <t xml:space="preserve">n </t>
    </r>
    <r>
      <rPr>
        <sz val="8"/>
        <color rgb="FF232323"/>
        <rFont val="Calibri"/>
        <scheme val="minor"/>
      </rPr>
      <t xml:space="preserve">caso de </t>
    </r>
    <r>
      <rPr>
        <sz val="8"/>
        <color rgb="FF121212"/>
        <rFont val="Calibri"/>
        <scheme val="minor"/>
      </rPr>
      <t>no c</t>
    </r>
    <r>
      <rPr>
        <sz val="8"/>
        <color rgb="FF232323"/>
        <rFont val="Calibri"/>
        <scheme val="minor"/>
      </rPr>
      <t>o</t>
    </r>
    <r>
      <rPr>
        <sz val="8"/>
        <color rgb="FF121212"/>
        <rFont val="Calibri"/>
        <scheme val="minor"/>
      </rPr>
      <t>nt</t>
    </r>
    <r>
      <rPr>
        <sz val="8"/>
        <color rgb="FF232323"/>
        <rFont val="Calibri"/>
        <scheme val="minor"/>
      </rPr>
      <t xml:space="preserve">ar </t>
    </r>
    <r>
      <rPr>
        <sz val="8"/>
        <color rgb="FF121212"/>
        <rFont val="Calibri"/>
        <scheme val="minor"/>
      </rPr>
      <t>c</t>
    </r>
    <r>
      <rPr>
        <sz val="8"/>
        <color rgb="FF232323"/>
        <rFont val="Calibri"/>
        <scheme val="minor"/>
      </rPr>
      <t>on los materia</t>
    </r>
    <r>
      <rPr>
        <sz val="8"/>
        <color rgb="FF363636"/>
        <rFont val="Calibri"/>
        <scheme val="minor"/>
      </rPr>
      <t>l</t>
    </r>
    <r>
      <rPr>
        <sz val="8"/>
        <color rgb="FF232323"/>
        <rFont val="Calibri"/>
        <scheme val="minor"/>
      </rPr>
      <t xml:space="preserve">es  </t>
    </r>
    <r>
      <rPr>
        <sz val="8"/>
        <color rgb="FF121212"/>
        <rFont val="Calibri"/>
        <scheme val="minor"/>
      </rPr>
      <t>p</t>
    </r>
    <r>
      <rPr>
        <sz val="8"/>
        <color rgb="FF232323"/>
        <rFont val="Calibri"/>
        <scheme val="minor"/>
      </rPr>
      <t xml:space="preserve">ara </t>
    </r>
    <r>
      <rPr>
        <sz val="8"/>
        <color rgb="FF020202"/>
        <rFont val="Calibri"/>
        <scheme val="minor"/>
      </rPr>
      <t>l</t>
    </r>
    <r>
      <rPr>
        <sz val="8"/>
        <color rgb="FF232323"/>
        <rFont val="Calibri"/>
        <scheme val="minor"/>
      </rPr>
      <t>aborat</t>
    </r>
    <r>
      <rPr>
        <sz val="8"/>
        <color rgb="FF121212"/>
        <rFont val="Calibri"/>
        <scheme val="minor"/>
      </rPr>
      <t>o</t>
    </r>
    <r>
      <rPr>
        <sz val="8"/>
        <color rgb="FF232323"/>
        <rFont val="Calibri"/>
        <scheme val="minor"/>
      </rPr>
      <t>r</t>
    </r>
    <r>
      <rPr>
        <sz val="8"/>
        <color rgb="FF121212"/>
        <rFont val="Calibri"/>
        <scheme val="minor"/>
      </rPr>
      <t>i</t>
    </r>
    <r>
      <rPr>
        <sz val="8"/>
        <color rgb="FF232323"/>
        <rFont val="Calibri"/>
        <scheme val="minor"/>
      </rPr>
      <t>o a</t>
    </r>
    <r>
      <rPr>
        <sz val="8"/>
        <color rgb="FF363636"/>
        <rFont val="Calibri"/>
        <scheme val="minor"/>
      </rPr>
      <t>p</t>
    </r>
    <r>
      <rPr>
        <sz val="8"/>
        <color rgb="FF232323"/>
        <rFont val="Calibri"/>
        <scheme val="minor"/>
      </rPr>
      <t>ro</t>
    </r>
    <r>
      <rPr>
        <sz val="8"/>
        <color rgb="FF121212"/>
        <rFont val="Calibri"/>
        <scheme val="minor"/>
      </rPr>
      <t>b</t>
    </r>
    <r>
      <rPr>
        <sz val="8"/>
        <color rgb="FF232323"/>
        <rFont val="Calibri"/>
        <scheme val="minor"/>
      </rPr>
      <t>a</t>
    </r>
    <r>
      <rPr>
        <sz val="8"/>
        <color rgb="FF121212"/>
        <rFont val="Calibri"/>
        <scheme val="minor"/>
      </rPr>
      <t>d</t>
    </r>
    <r>
      <rPr>
        <sz val="8"/>
        <color rgb="FF232323"/>
        <rFont val="Calibri"/>
        <scheme val="minor"/>
      </rPr>
      <t>o</t>
    </r>
    <r>
      <rPr>
        <sz val="8"/>
        <color rgb="FF363636"/>
        <rFont val="Calibri"/>
        <scheme val="minor"/>
      </rPr>
      <t xml:space="preserve">, </t>
    </r>
    <r>
      <rPr>
        <sz val="8"/>
        <color rgb="FF020202"/>
        <rFont val="Calibri"/>
        <scheme val="minor"/>
      </rPr>
      <t>l</t>
    </r>
    <r>
      <rPr>
        <sz val="8"/>
        <color rgb="FF232323"/>
        <rFont val="Calibri"/>
        <scheme val="minor"/>
      </rPr>
      <t>a  U</t>
    </r>
    <r>
      <rPr>
        <sz val="8"/>
        <color rgb="FF121212"/>
        <rFont val="Calibri"/>
        <scheme val="minor"/>
      </rPr>
      <t>ni</t>
    </r>
    <r>
      <rPr>
        <sz val="8"/>
        <color rgb="FF232323"/>
        <rFont val="Calibri"/>
        <scheme val="minor"/>
      </rPr>
      <t>d</t>
    </r>
    <r>
      <rPr>
        <sz val="8"/>
        <color rgb="FF363636"/>
        <rFont val="Calibri"/>
        <scheme val="minor"/>
      </rPr>
      <t>a</t>
    </r>
    <r>
      <rPr>
        <sz val="8"/>
        <color rgb="FF232323"/>
        <rFont val="Calibri"/>
        <scheme val="minor"/>
      </rPr>
      <t xml:space="preserve">d de </t>
    </r>
    <r>
      <rPr>
        <sz val="8"/>
        <color rgb="FF121212"/>
        <rFont val="Calibri"/>
        <scheme val="minor"/>
      </rPr>
      <t>S</t>
    </r>
    <r>
      <rPr>
        <sz val="8"/>
        <color rgb="FF232323"/>
        <rFont val="Calibri"/>
        <scheme val="minor"/>
      </rPr>
      <t>a</t>
    </r>
    <r>
      <rPr>
        <sz val="8"/>
        <color rgb="FF363636"/>
        <rFont val="Calibri"/>
        <scheme val="minor"/>
      </rPr>
      <t>l</t>
    </r>
    <r>
      <rPr>
        <sz val="8"/>
        <color rgb="FF121212"/>
        <rFont val="Calibri"/>
        <scheme val="minor"/>
      </rPr>
      <t>u</t>
    </r>
    <r>
      <rPr>
        <sz val="8"/>
        <color rgb="FF232323"/>
        <rFont val="Calibri"/>
        <scheme val="minor"/>
      </rPr>
      <t>d de lb</t>
    </r>
    <r>
      <rPr>
        <sz val="8"/>
        <color rgb="FF363636"/>
        <rFont val="Calibri"/>
        <scheme val="minor"/>
      </rPr>
      <t>a</t>
    </r>
    <r>
      <rPr>
        <sz val="8"/>
        <color rgb="FF232323"/>
        <rFont val="Calibri"/>
        <scheme val="minor"/>
      </rPr>
      <t>gué  podrá  decla</t>
    </r>
    <r>
      <rPr>
        <sz val="8"/>
        <color rgb="FF363636"/>
        <rFont val="Calibri"/>
        <scheme val="minor"/>
      </rPr>
      <t>ra</t>
    </r>
    <r>
      <rPr>
        <sz val="8"/>
        <color rgb="FF232323"/>
        <rFont val="Calibri"/>
        <scheme val="minor"/>
      </rPr>
      <t>r  e</t>
    </r>
    <r>
      <rPr>
        <sz val="8"/>
        <color rgb="FF121212"/>
        <rFont val="Calibri"/>
        <scheme val="minor"/>
      </rPr>
      <t xml:space="preserve">l </t>
    </r>
    <r>
      <rPr>
        <sz val="8"/>
        <color rgb="FF232323"/>
        <rFont val="Calibri"/>
        <scheme val="minor"/>
      </rPr>
      <t>i</t>
    </r>
    <r>
      <rPr>
        <sz val="8"/>
        <color rgb="FF363636"/>
        <rFont val="Calibri"/>
        <scheme val="minor"/>
      </rPr>
      <t>n</t>
    </r>
    <r>
      <rPr>
        <sz val="8"/>
        <color rgb="FF232323"/>
        <rFont val="Calibri"/>
        <scheme val="minor"/>
      </rPr>
      <t>c</t>
    </r>
    <r>
      <rPr>
        <sz val="8"/>
        <color rgb="FF121212"/>
        <rFont val="Calibri"/>
        <scheme val="minor"/>
      </rPr>
      <t>u</t>
    </r>
    <r>
      <rPr>
        <sz val="8"/>
        <color rgb="FF232323"/>
        <rFont val="Calibri"/>
        <scheme val="minor"/>
      </rPr>
      <t>mplimie</t>
    </r>
    <r>
      <rPr>
        <sz val="8"/>
        <color rgb="FF363636"/>
        <rFont val="Calibri"/>
        <scheme val="minor"/>
      </rPr>
      <t>n</t>
    </r>
    <r>
      <rPr>
        <sz val="8"/>
        <color rgb="FF232323"/>
        <rFont val="Calibri"/>
        <scheme val="minor"/>
      </rPr>
      <t>t</t>
    </r>
    <r>
      <rPr>
        <sz val="8"/>
        <color rgb="FF121212"/>
        <rFont val="Calibri"/>
        <scheme val="minor"/>
      </rPr>
      <t>o  p</t>
    </r>
    <r>
      <rPr>
        <sz val="8"/>
        <color rgb="FF232323"/>
        <rFont val="Calibri"/>
        <scheme val="minor"/>
      </rPr>
      <t>a</t>
    </r>
    <r>
      <rPr>
        <sz val="8"/>
        <color rgb="FF363636"/>
        <rFont val="Calibri"/>
        <scheme val="minor"/>
      </rPr>
      <t>r</t>
    </r>
    <r>
      <rPr>
        <sz val="8"/>
        <color rgb="FF232323"/>
        <rFont val="Calibri"/>
        <scheme val="minor"/>
      </rPr>
      <t>cia</t>
    </r>
    <r>
      <rPr>
        <sz val="8"/>
        <color rgb="FF121212"/>
        <rFont val="Calibri"/>
        <scheme val="minor"/>
      </rPr>
      <t>l  d</t>
    </r>
    <r>
      <rPr>
        <sz val="8"/>
        <color rgb="FF232323"/>
        <rFont val="Calibri"/>
        <scheme val="minor"/>
      </rPr>
      <t>el co</t>
    </r>
    <r>
      <rPr>
        <sz val="8"/>
        <color rgb="FF363636"/>
        <rFont val="Calibri"/>
        <scheme val="minor"/>
      </rPr>
      <t>nt</t>
    </r>
    <r>
      <rPr>
        <sz val="8"/>
        <color rgb="FF232323"/>
        <rFont val="Calibri"/>
        <scheme val="minor"/>
      </rPr>
      <t>ra</t>
    </r>
    <r>
      <rPr>
        <sz val="8"/>
        <color rgb="FF363636"/>
        <rFont val="Calibri"/>
        <scheme val="minor"/>
      </rPr>
      <t>t</t>
    </r>
    <r>
      <rPr>
        <sz val="8"/>
        <color rgb="FF232323"/>
        <rFont val="Calibri"/>
        <scheme val="minor"/>
      </rPr>
      <t>o</t>
    </r>
    <r>
      <rPr>
        <sz val="8"/>
        <color rgb="FF121212"/>
        <rFont val="Calibri"/>
        <scheme val="minor"/>
      </rPr>
      <t xml:space="preserve">.  </t>
    </r>
    <r>
      <rPr>
        <sz val="8"/>
        <color rgb="FF232323"/>
        <rFont val="Calibri"/>
        <scheme val="minor"/>
      </rPr>
      <t>5. Ent</t>
    </r>
    <r>
      <rPr>
        <sz val="8"/>
        <color rgb="FF121212"/>
        <rFont val="Calibri"/>
        <scheme val="minor"/>
      </rPr>
      <t>r</t>
    </r>
    <r>
      <rPr>
        <sz val="8"/>
        <color rgb="FF232323"/>
        <rFont val="Calibri"/>
        <scheme val="minor"/>
      </rPr>
      <t>eg</t>
    </r>
    <r>
      <rPr>
        <sz val="8"/>
        <color rgb="FF363636"/>
        <rFont val="Calibri"/>
        <scheme val="minor"/>
      </rPr>
      <t>a</t>
    </r>
    <r>
      <rPr>
        <sz val="8"/>
        <color rgb="FF232323"/>
        <rFont val="Calibri"/>
        <scheme val="minor"/>
      </rPr>
      <t>r  los  materiales para laboratorio  con  un  tiempo  de  vida  útil,  igual  o  superior  a  Doce  (12)  meses,  contados   desde  el  recibido  de  los productos. 6. El  contratista  se obliga  a cambiar  los materiales  para laboratorio  con próximo  vencimiento,  que le haya sido adquirido,  cuando  la USI lo solicite,  y los materiales  para laboratorio  sean devueltos  con más de dos (2) meses anteriores  al vencimiento de la vida útil. Los materiales  para laboratorio se pueden  cambiar  por el mismo producto o diferente  de acuerdo  con las  necesidades de la  USl,  en su equivalencia  en precio,  para  lo  cual  es necesario  que el contratista  adjunte  las políticas  de devolución.  7. En todo momento  inclusive después  de la terminación  del  contrato, ENTRE OTRAS,...</t>
    </r>
  </si>
  <si>
    <t>ASEGURADORA SOLIDARIA DE COLOMBIA ENTIDAD COOPERATIVA, persona Jurídica identificada con NIT 860.524.654-6, cuyo apoderado es ANDREA DEL PILAR PUERTO CORREDOR, identificada con cedula de ciudadanía No. 52.700.397 de Bogotá</t>
  </si>
  <si>
    <r>
      <t>CONTRATAR  LA ADQUISICIÓN   DE SEGURO PARA AUTOMÓVILES,  MANEJO</t>
    </r>
    <r>
      <rPr>
        <sz val="8"/>
        <color rgb="FF262626"/>
        <rFont val="Calibri"/>
        <scheme val="minor"/>
      </rPr>
      <t xml:space="preserve">, </t>
    </r>
    <r>
      <rPr>
        <sz val="8"/>
        <color rgb="FF111212"/>
        <rFont val="Calibri"/>
        <scheme val="minor"/>
      </rPr>
      <t>RESPONSABILIDAD CIVIL EXTRACONTRACTUAL</t>
    </r>
    <r>
      <rPr>
        <sz val="8"/>
        <color rgb="FF262626"/>
        <rFont val="Calibri"/>
        <scheme val="minor"/>
      </rPr>
      <t>,   R</t>
    </r>
    <r>
      <rPr>
        <sz val="8"/>
        <color rgb="FF111212"/>
        <rFont val="Calibri"/>
        <scheme val="minor"/>
      </rPr>
      <t>ESPONSABILIDAD CIVIL SERVIDORES PÚBLICOS Y TODO RIESGO  DAÑOS MATERIALES  PARA LA UNIDAD DE SALUD DE IBAGUÉ USI-E.S.E</t>
    </r>
  </si>
  <si>
    <t>5 DIAS</t>
  </si>
  <si>
    <t>Expedir oportunamente las pólizas de seguros relacionadas en las especificaciones técnicas de obligatorio cumplimiento, requeridas por la unidad de salud de lbagué, dentro del plazo estipulado en el contrato a suscribir. Garantizar y determinar en documentos correspondientes a cada una de las pólizas contratadas que el periodo de amparo en cada caso será de UN (01) año. Cumplir con todas las especificaciones técnicas, ficha técnica de productos, obligaciones señaladas en los estudios previos, en la invitación pública, y las relacionadas con la naturaleza de la adquisición de los productos requeridos por la entidad, para lo cual el contratista empleará todos sus recursos técnicos, económicos, físicos y logísticos, necesarios para el normal desarrollo del objeto contractual. Adelantar todas las actividades necesarias relacionadas con el objeto contractual y las que le sean confiadas. Guardar la debida reserva y confidencialidad sobre los documentos que le sean entregados. Cumplir sus obligaciones frente al Sistema de Seguridad Social conforme lo dispone el artículo 50 de la lEY 789 DE 2002 Y aRTÍCULO 23 DE LA LEY 1150 DE 2007, ENTRE OTRAS</t>
  </si>
  <si>
    <t>PRESTACIÓN DE SERVICIOS EN EL PROCESO DE ASEO Y DESINFECCIÓN, PARA ASISTIR A TODAS LAS AREAS DE LAS DIFERENTES SEDES DE LA UNIDAD DE SALUD DE IBAGUÉ E.S.E</t>
  </si>
  <si>
    <t>DISMED PHARMA S.A.S., con NIT No. 900.504.144-0, representante legal URIEL ESCARRAGA ORTIZ identificado con cedula Nº 93.380.039 de lbagué</t>
  </si>
  <si>
    <t xml:space="preserve">CONTRATAR EL SUMINISTRO DE MEDICAMENTOS, INCLUIDOS LOS MEDICAMENTOS DE CONTROL ESPECIAL Y MONOPOLIO DEL FONDO NACIONAL DE ESTUPEFACIENTES, CONTEMPLADOS EN EL PLAN DE BENEFICIOS DE SALUD, NECESARIOS PARA LA ATENCIÓN DE LOS USUARIOS EN LOS SERVICIOS DE URGENCIAS, VACUNACIÓN, HOSPITALIZACIÓN, ATENCIÓN DE PARTOS, QUIRÓFANO, ACTIVIDADES DE PROMOCIÓN - PREVENCIÓN Y BRIGADAS DE SALUD TANTO URBANAS COMO RURALES. </t>
  </si>
  <si>
    <t>Garantizar la existencia de la totalidad de medicamentos contratados de tal manera que pueda suplir adecuadamente las solicitudes que para el efecto realice la Unidad de Salud de lbagué Empresa Social del Estado, U.S.1.- E.S.E. En caso de que el Contratista, no cuente con la existencia de los productos farmacéuticos aprobados, la Unidad de Salud de lbagué Empresa Social del Estado, U.S.1.- E.S.E, podrá declarar el incumplimiento parcial o total del contrato. 2. La entrega de suministros a la Unidad de Salud de lbagué Empresa Social del Estado, U.S.1.- E.S.E. será de manera semanal y como máximo el contratista deberá entregar los insumos dentro de los 4 dlas siguientes a la solicitud del pedido el cual se efectúa desde el correo electrónico- farmacia@usiese.gov.co o frmaciausisf@gmail.com. 3.  Entregar la totalidad de medicamentos contratados con un tiempo de vida útil,  no inferior a dieciocho (18) meses,  contados desde la fecha de recibido los  productos.  Si  no se cumple con el requisito,  el  pedido será devuelto. 4.  Se obliga a cambiar los productos que registren fechas próximas al vencimiento cuando la Unidad de Salud de lbagué  Empresa Social  del  Estado,  U.S.1.-  E.S.E.,  lo  solicite y los  productos que se reintegran deberán tener fecha de vencimiento,  por lo menos con cuatro (4)  meses de anterioridad al vencimiento de la vida útil del producto.  5. El  contratista se compromete a suministrar toda la  información  que le sea solicitada en relación con la ejecución del contrato,  Dar cumplimiento con la resolución 1478 de 2006.   6.EI Contratista deberá facilitar el  acceso a sus instalaciones o dependencia  para realizar las  pruebas o verificaciones  que sean del  caso y en general colaborar o permitir las  actividades de control  y vigilancia  contractual,  así como también  las  obligaciones  que asume el contratista de atender las  instrucciones  que por escrito  imparta  la entidad o la persona que se designe para ello,  en relación con el cumplimiento del contrato correspondiente.</t>
  </si>
  <si>
    <t>ADQUIRIR EQUIPOS DE CÓMPUTO  COMO IMPRESORAS, COMPUTADORES,  SCANNER,  BEDEOBEAM, ETC .. PARA LOS DISTINTOS PUNTOS DE ATENCIÓN  URBANOS DE LA UNIDAD DE SALUD DE IBAGUÉ USI-ESE, PARA DAR CUMPLIMIENTO AL CONVENIO INTERADMINISTRATIVO No. 2210 DEL 27 DE ENERO   2022, SUSCRITO ENTRE LA SECRETARIA DE SALUD MUNICIPAL Y LA UNIDAD DE SALUD DE IBAGUÉ, PARA EL FORTALECIMIENTO  INSTITUCIONAL DE LA ESE</t>
  </si>
  <si>
    <t>HELISCAN S.A.S., con NIT No. NIT 809.010.657-6, representante legal RICARDO LOPEZ RIVERA identificado con cedula Nº 14.235.775 de lbagué, cuyo objeto es:</t>
  </si>
  <si>
    <r>
      <rPr>
        <sz val="8"/>
        <color rgb="FF2F2F2F"/>
        <rFont val="Calibri"/>
        <scheme val="minor"/>
      </rPr>
      <t xml:space="preserve"> </t>
    </r>
    <r>
      <rPr>
        <sz val="8"/>
        <color rgb="FF0E0E0E"/>
        <rFont val="Calibri"/>
        <scheme val="minor"/>
      </rPr>
      <t>PRESTAR BAJO SU PROPIO  RIESGO  Y  RESPONSABILIDAD   EL  SERVICIO  DE  RADIOLOGIA   E  IMÁGENES DIAGNOSTICAS DE BAJO GRADO DE COMPLEJIDAD EN SALUD, A LA POBLACIÓN DE LAS E.P.S.-S., QUE SUSCRIBAN CONTRATOS CON LA UNIDAD DE SALUD DE IBAGUÉ E.S.E. Y USUARIOS QUE REQUIERAN LA ATENCIÓN EN EL SERVICIO DE URGENCIAS, AQUELLOS INCLUIDOS  EN CONTRATOS  INTERADMINISTRATIVOS  CON  LA SECRETARÍA  DE SALUD MUNICIPAL, CUMPLIMIENTO DE FALLOS DE TUTELA Y DEMÁS SUSCRITOS, EN LAS UNIDADES INTERMEDIAS DEL HOSPITAL SAN FRANCISCO Y SUR DE LA UNIDAD DE SALUD DE !BAGUÉ E.S.E.</t>
    </r>
  </si>
  <si>
    <t xml:space="preserve"> Realizar con eficacia todo lo relacionado con imagenes diagnósticas y/o Teleradiologia de bajo grado d complejidad _en salud, en la Unidad Intermedia de los Barrios del Sur, en las jornadas laborales inscritos en el REPS, Unidad Intermedia Hospital san Francisco _24 horas desde el Primero (1  de septiembre y hasta el Treinta y uno (31) de diciembre de 2022. 2. Garantlzar que Ias _calidades de las imágenes diagnosticas  que se realizan en cumplimiento  del objeto del contrato, se ajuste a los requisitos previstos en las normas técnicas obligatorias.  3.  El contratista  al  momento de expedir la factura se obhga a_ reg1~trar cada activ1~ad rea~1zada. 4. Todos l~s empleados  a su servicio que adelanten las actividades de RX, deben estar inscritos y tener carne expedido por la secretaria de Salud Departamental.  5. Responder por los daños producidos  a terceros por la mala calidad de los productos, demora Y por la indebida lectura y/o explicación del resultado final. Para lo cual responde por estas acciones con su propio pecunio, liberando expresamente a la entidad  de esta responsabilidad,  con la suscripción del contrato. 6.  Realizar con eficiencia Y eficacia actividades de Radiología de bajo grado en salud, en las Unidades Intermedias de:  los Barrios del  Sur y Hospital San Francisco en las jornadas laborales asignadas. 7.  Promover los servicios de Radiología de bajo grado de complejidad en salud para lograr una satisfactoria demanda. 8.  Contratar el  recurso humano, entre otras actividades ,...</t>
  </si>
  <si>
    <t>CONTRATAR  EL MANTENIMIENTO PREVENTIVO Y CORRECTIVO A TODO COSTO DE LA INFRAESTRUCTURA  FISICA  Y  MOBILIARIA  DE  LAS  SEDES  ADSCRITAS  A  LA UNIDAD DE SALUD DE IBAGUE U.S.1.-E.S.E. EN LA MODALIDAD DE MONTO AGOTABLE.</t>
  </si>
  <si>
    <t>SEGURIDAD SARA LTDA CON NIT 900.194.323-0, representante legal JORGE OSWALDO CASTAÑO GALINDO identificado con cedula Nº 79.444.926 de Bogota</t>
  </si>
  <si>
    <t xml:space="preserve">PRESTAR  LOS SERVICIOS  DE VIGILANCIA  Y SEGURIDAD  PRIVADA  DE LAS  UNIDADES INTERMEDIAS,  CENTROS  DE SALUD Y VIGILANCIA  HUMANA EN LA UNIDAD INTERMEDIA VIII ETAPA DEL JORDÁN,  UNIDAD DEL SUR, UNIDAD HOSPITAL SAN FRANCISCO Y UNIDAD DEL SALADO ADSCRITOS  A LA UNIDAD DE SALUD DE IBAGUÉ U.S.I.-E.S.E.... </t>
  </si>
  <si>
    <r>
      <t>Pr</t>
    </r>
    <r>
      <rPr>
        <sz val="8"/>
        <color rgb="FF242424"/>
        <rFont val="Calibri"/>
        <scheme val="minor"/>
      </rPr>
      <t>esta</t>
    </r>
    <r>
      <rPr>
        <sz val="8"/>
        <color rgb="FF141414"/>
        <rFont val="Calibri"/>
        <scheme val="minor"/>
      </rPr>
      <t>r l</t>
    </r>
    <r>
      <rPr>
        <sz val="8"/>
        <color rgb="FF242424"/>
        <rFont val="Calibri"/>
        <scheme val="minor"/>
      </rPr>
      <t>os  serv</t>
    </r>
    <r>
      <rPr>
        <sz val="8"/>
        <color rgb="FF141414"/>
        <rFont val="Calibri"/>
        <scheme val="minor"/>
      </rPr>
      <t>i</t>
    </r>
    <r>
      <rPr>
        <sz val="8"/>
        <color rgb="FF242424"/>
        <rFont val="Calibri"/>
        <scheme val="minor"/>
      </rPr>
      <t xml:space="preserve">cios objeto  </t>
    </r>
    <r>
      <rPr>
        <sz val="8"/>
        <color rgb="FF141414"/>
        <rFont val="Calibri"/>
        <scheme val="minor"/>
      </rPr>
      <t>d</t>
    </r>
    <r>
      <rPr>
        <sz val="8"/>
        <color rgb="FF242424"/>
        <rFont val="Calibri"/>
        <scheme val="minor"/>
      </rPr>
      <t xml:space="preserve">e  </t>
    </r>
    <r>
      <rPr>
        <sz val="8"/>
        <color rgb="FF141414"/>
        <rFont val="Calibri"/>
        <scheme val="minor"/>
      </rPr>
      <t>l</t>
    </r>
    <r>
      <rPr>
        <sz val="8"/>
        <color rgb="FF242424"/>
        <rFont val="Calibri"/>
        <scheme val="minor"/>
      </rPr>
      <t>a  prese</t>
    </r>
    <r>
      <rPr>
        <sz val="8"/>
        <color rgb="FF141414"/>
        <rFont val="Calibri"/>
        <scheme val="minor"/>
      </rPr>
      <t>n</t>
    </r>
    <r>
      <rPr>
        <sz val="8"/>
        <color rgb="FF242424"/>
        <rFont val="Calibri"/>
        <scheme val="minor"/>
      </rPr>
      <t>te  co</t>
    </r>
    <r>
      <rPr>
        <sz val="8"/>
        <color rgb="FF141414"/>
        <rFont val="Calibri"/>
        <scheme val="minor"/>
      </rPr>
      <t>n</t>
    </r>
    <r>
      <rPr>
        <sz val="8"/>
        <color rgb="FF242424"/>
        <rFont val="Calibri"/>
        <scheme val="minor"/>
      </rPr>
      <t>tratació</t>
    </r>
    <r>
      <rPr>
        <sz val="8"/>
        <color rgb="FF141414"/>
        <rFont val="Calibri"/>
        <scheme val="minor"/>
      </rPr>
      <t xml:space="preserve">n </t>
    </r>
    <r>
      <rPr>
        <sz val="8"/>
        <color rgb="FF242424"/>
        <rFont val="Calibri"/>
        <scheme val="minor"/>
      </rPr>
      <t>te</t>
    </r>
    <r>
      <rPr>
        <sz val="8"/>
        <color rgb="FF141414"/>
        <rFont val="Calibri"/>
        <scheme val="minor"/>
      </rPr>
      <t>ni</t>
    </r>
    <r>
      <rPr>
        <sz val="8"/>
        <color rgb="FF242424"/>
        <rFont val="Calibri"/>
        <scheme val="minor"/>
      </rPr>
      <t>e</t>
    </r>
    <r>
      <rPr>
        <sz val="8"/>
        <color rgb="FF141414"/>
        <rFont val="Calibri"/>
        <scheme val="minor"/>
      </rPr>
      <t>nd</t>
    </r>
    <r>
      <rPr>
        <sz val="8"/>
        <color rgb="FF242424"/>
        <rFont val="Calibri"/>
        <scheme val="minor"/>
      </rPr>
      <t>o  e</t>
    </r>
    <r>
      <rPr>
        <sz val="8"/>
        <color rgb="FF141414"/>
        <rFont val="Calibri"/>
        <scheme val="minor"/>
      </rPr>
      <t xml:space="preserve">n  </t>
    </r>
    <r>
      <rPr>
        <sz val="8"/>
        <color rgb="FF242424"/>
        <rFont val="Calibri"/>
        <scheme val="minor"/>
      </rPr>
      <t>c</t>
    </r>
    <r>
      <rPr>
        <sz val="8"/>
        <color rgb="FF141414"/>
        <rFont val="Calibri"/>
        <scheme val="minor"/>
      </rPr>
      <t>u</t>
    </r>
    <r>
      <rPr>
        <sz val="8"/>
        <color rgb="FF242424"/>
        <rFont val="Calibri"/>
        <scheme val="minor"/>
      </rPr>
      <t>enta   las  con</t>
    </r>
    <r>
      <rPr>
        <sz val="8"/>
        <color rgb="FF141414"/>
        <rFont val="Calibri"/>
        <scheme val="minor"/>
      </rPr>
      <t>d</t>
    </r>
    <r>
      <rPr>
        <sz val="8"/>
        <color rgb="FF242424"/>
        <rFont val="Calibri"/>
        <scheme val="minor"/>
      </rPr>
      <t>icio</t>
    </r>
    <r>
      <rPr>
        <sz val="8"/>
        <color rgb="FF141414"/>
        <rFont val="Calibri"/>
        <scheme val="minor"/>
      </rPr>
      <t>n</t>
    </r>
    <r>
      <rPr>
        <sz val="8"/>
        <color rgb="FF242424"/>
        <rFont val="Calibri"/>
        <scheme val="minor"/>
      </rPr>
      <t>es  y  re</t>
    </r>
    <r>
      <rPr>
        <sz val="8"/>
        <color rgb="FF141414"/>
        <rFont val="Calibri"/>
        <scheme val="minor"/>
      </rPr>
      <t>q</t>
    </r>
    <r>
      <rPr>
        <sz val="8"/>
        <color rgb="FF242424"/>
        <rFont val="Calibri"/>
        <scheme val="minor"/>
      </rPr>
      <t>uis</t>
    </r>
    <r>
      <rPr>
        <sz val="8"/>
        <color rgb="FF141414"/>
        <rFont val="Calibri"/>
        <scheme val="minor"/>
      </rPr>
      <t>i</t>
    </r>
    <r>
      <rPr>
        <sz val="8"/>
        <color rgb="FF242424"/>
        <rFont val="Calibri"/>
        <scheme val="minor"/>
      </rPr>
      <t xml:space="preserve">tos  </t>
    </r>
    <r>
      <rPr>
        <sz val="8"/>
        <color rgb="FF141414"/>
        <rFont val="Calibri"/>
        <scheme val="minor"/>
      </rPr>
      <t>t</t>
    </r>
    <r>
      <rPr>
        <sz val="8"/>
        <color rgb="FF242424"/>
        <rFont val="Calibri"/>
        <scheme val="minor"/>
      </rPr>
      <t>écn</t>
    </r>
    <r>
      <rPr>
        <sz val="8"/>
        <color rgb="FF141414"/>
        <rFont val="Calibri"/>
        <scheme val="minor"/>
      </rPr>
      <t>i</t>
    </r>
    <r>
      <rPr>
        <sz val="8"/>
        <color rgb="FF242424"/>
        <rFont val="Calibri"/>
        <scheme val="minor"/>
      </rPr>
      <t xml:space="preserve">cos  y   </t>
    </r>
    <r>
      <rPr>
        <sz val="8"/>
        <color rgb="FF141414"/>
        <rFont val="Calibri"/>
        <scheme val="minor"/>
      </rPr>
      <t>l</t>
    </r>
    <r>
      <rPr>
        <sz val="8"/>
        <color rgb="FF242424"/>
        <rFont val="Calibri"/>
        <scheme val="minor"/>
      </rPr>
      <t>ega</t>
    </r>
    <r>
      <rPr>
        <sz val="8"/>
        <color rgb="FF141414"/>
        <rFont val="Calibri"/>
        <scheme val="minor"/>
      </rPr>
      <t>l</t>
    </r>
    <r>
      <rPr>
        <sz val="8"/>
        <color rgb="FF242424"/>
        <rFont val="Calibri"/>
        <scheme val="minor"/>
      </rPr>
      <t>es   p</t>
    </r>
    <r>
      <rPr>
        <sz val="8"/>
        <color rgb="FF141414"/>
        <rFont val="Calibri"/>
        <scheme val="minor"/>
      </rPr>
      <t>r</t>
    </r>
    <r>
      <rPr>
        <sz val="8"/>
        <color rgb="FF242424"/>
        <rFont val="Calibri"/>
        <scheme val="minor"/>
      </rPr>
      <t xml:space="preserve">evistos;   y  </t>
    </r>
    <r>
      <rPr>
        <sz val="8"/>
        <color rgb="FF141414"/>
        <rFont val="Calibri"/>
        <scheme val="minor"/>
      </rPr>
      <t>d</t>
    </r>
    <r>
      <rPr>
        <sz val="8"/>
        <color rgb="FF242424"/>
        <rFont val="Calibri"/>
        <scheme val="minor"/>
      </rPr>
      <t>e  acuerdo   co</t>
    </r>
    <r>
      <rPr>
        <sz val="8"/>
        <color rgb="FF141414"/>
        <rFont val="Calibri"/>
        <scheme val="minor"/>
      </rPr>
      <t xml:space="preserve">n   </t>
    </r>
    <r>
      <rPr>
        <sz val="8"/>
        <color rgb="FF242424"/>
        <rFont val="Calibri"/>
        <scheme val="minor"/>
      </rPr>
      <t>la distri</t>
    </r>
    <r>
      <rPr>
        <sz val="8"/>
        <color rgb="FF141414"/>
        <rFont val="Calibri"/>
        <scheme val="minor"/>
      </rPr>
      <t>b</t>
    </r>
    <r>
      <rPr>
        <sz val="8"/>
        <color rgb="FF242424"/>
        <rFont val="Calibri"/>
        <scheme val="minor"/>
      </rPr>
      <t>uc</t>
    </r>
    <r>
      <rPr>
        <sz val="8"/>
        <color rgb="FF141414"/>
        <rFont val="Calibri"/>
        <scheme val="minor"/>
      </rPr>
      <t>i</t>
    </r>
    <r>
      <rPr>
        <sz val="8"/>
        <color rgb="FF242424"/>
        <rFont val="Calibri"/>
        <scheme val="minor"/>
      </rPr>
      <t xml:space="preserve">ón </t>
    </r>
    <r>
      <rPr>
        <sz val="8"/>
        <color rgb="FF141414"/>
        <rFont val="Calibri"/>
        <scheme val="minor"/>
      </rPr>
      <t>qu</t>
    </r>
    <r>
      <rPr>
        <sz val="8"/>
        <color rgb="FF242424"/>
        <rFont val="Calibri"/>
        <scheme val="minor"/>
      </rPr>
      <t xml:space="preserve">e  se  </t>
    </r>
    <r>
      <rPr>
        <sz val="8"/>
        <color rgb="FF141414"/>
        <rFont val="Calibri"/>
        <scheme val="minor"/>
      </rPr>
      <t>i</t>
    </r>
    <r>
      <rPr>
        <sz val="8"/>
        <color rgb="FF242424"/>
        <rFont val="Calibri"/>
        <scheme val="minor"/>
      </rPr>
      <t>ndique</t>
    </r>
    <r>
      <rPr>
        <sz val="8"/>
        <color rgb="FF525254"/>
        <rFont val="Calibri"/>
        <scheme val="minor"/>
      </rPr>
      <t xml:space="preserve">.  </t>
    </r>
    <r>
      <rPr>
        <b/>
        <sz val="8"/>
        <color rgb="FF141414"/>
        <rFont val="Calibri"/>
        <scheme val="minor"/>
      </rPr>
      <t>2</t>
    </r>
    <r>
      <rPr>
        <b/>
        <sz val="8"/>
        <color rgb="FF242424"/>
        <rFont val="Calibri"/>
        <scheme val="minor"/>
      </rPr>
      <t>.</t>
    </r>
    <r>
      <rPr>
        <b/>
        <sz val="8"/>
        <color rgb="FF141414"/>
        <rFont val="Calibri"/>
        <scheme val="minor"/>
      </rPr>
      <t xml:space="preserve">- </t>
    </r>
    <r>
      <rPr>
        <sz val="8"/>
        <color rgb="FF242424"/>
        <rFont val="Calibri"/>
        <scheme val="minor"/>
      </rPr>
      <t>Cu</t>
    </r>
    <r>
      <rPr>
        <sz val="8"/>
        <color rgb="FF141414"/>
        <rFont val="Calibri"/>
        <scheme val="minor"/>
      </rPr>
      <t>m</t>
    </r>
    <r>
      <rPr>
        <sz val="8"/>
        <color rgb="FF242424"/>
        <rFont val="Calibri"/>
        <scheme val="minor"/>
      </rPr>
      <t>pl</t>
    </r>
    <r>
      <rPr>
        <sz val="8"/>
        <color rgb="FF141414"/>
        <rFont val="Calibri"/>
        <scheme val="minor"/>
      </rPr>
      <t>i</t>
    </r>
    <r>
      <rPr>
        <sz val="8"/>
        <color rgb="FF242424"/>
        <rFont val="Calibri"/>
        <scheme val="minor"/>
      </rPr>
      <t>r a cabal</t>
    </r>
    <r>
      <rPr>
        <sz val="8"/>
        <color rgb="FF141414"/>
        <rFont val="Calibri"/>
        <scheme val="minor"/>
      </rPr>
      <t>id</t>
    </r>
    <r>
      <rPr>
        <sz val="8"/>
        <color rgb="FF242424"/>
        <rFont val="Calibri"/>
        <scheme val="minor"/>
      </rPr>
      <t xml:space="preserve">ad con  </t>
    </r>
    <r>
      <rPr>
        <sz val="8"/>
        <color rgb="FF141414"/>
        <rFont val="Calibri"/>
        <scheme val="minor"/>
      </rPr>
      <t>l</t>
    </r>
    <r>
      <rPr>
        <sz val="8"/>
        <color rgb="FF242424"/>
        <rFont val="Calibri"/>
        <scheme val="minor"/>
      </rPr>
      <t>os  tu</t>
    </r>
    <r>
      <rPr>
        <sz val="8"/>
        <color rgb="FF141414"/>
        <rFont val="Calibri"/>
        <scheme val="minor"/>
      </rPr>
      <t>rn</t>
    </r>
    <r>
      <rPr>
        <sz val="8"/>
        <color rgb="FF242424"/>
        <rFont val="Calibri"/>
        <scheme val="minor"/>
      </rPr>
      <t>os  seña</t>
    </r>
    <r>
      <rPr>
        <sz val="8"/>
        <color rgb="FF141414"/>
        <rFont val="Calibri"/>
        <scheme val="minor"/>
      </rPr>
      <t>l</t>
    </r>
    <r>
      <rPr>
        <sz val="8"/>
        <color rgb="FF242424"/>
        <rFont val="Calibri"/>
        <scheme val="minor"/>
      </rPr>
      <t>ados para  las diversas  áreas</t>
    </r>
    <r>
      <rPr>
        <sz val="8"/>
        <color rgb="FF6B6B6D"/>
        <rFont val="Calibri"/>
        <scheme val="minor"/>
      </rPr>
      <t xml:space="preserve">.  </t>
    </r>
    <r>
      <rPr>
        <b/>
        <sz val="8"/>
        <color rgb="FF141414"/>
        <rFont val="Calibri"/>
        <scheme val="minor"/>
      </rPr>
      <t>3</t>
    </r>
    <r>
      <rPr>
        <b/>
        <sz val="8"/>
        <color rgb="FF242424"/>
        <rFont val="Calibri"/>
        <scheme val="minor"/>
      </rPr>
      <t xml:space="preserve">.• </t>
    </r>
    <r>
      <rPr>
        <sz val="8"/>
        <color rgb="FF242424"/>
        <rFont val="Calibri"/>
        <scheme val="minor"/>
      </rPr>
      <t>Brin</t>
    </r>
    <r>
      <rPr>
        <sz val="8"/>
        <color rgb="FF141414"/>
        <rFont val="Calibri"/>
        <scheme val="minor"/>
      </rPr>
      <t>d</t>
    </r>
    <r>
      <rPr>
        <sz val="8"/>
        <color rgb="FF242424"/>
        <rFont val="Calibri"/>
        <scheme val="minor"/>
      </rPr>
      <t xml:space="preserve">ar </t>
    </r>
    <r>
      <rPr>
        <sz val="8"/>
        <color rgb="FF141414"/>
        <rFont val="Calibri"/>
        <scheme val="minor"/>
      </rPr>
      <t>p</t>
    </r>
    <r>
      <rPr>
        <sz val="8"/>
        <color rgb="FF242424"/>
        <rFont val="Calibri"/>
        <scheme val="minor"/>
      </rPr>
      <t>rotecc</t>
    </r>
    <r>
      <rPr>
        <sz val="8"/>
        <color rgb="FF141414"/>
        <rFont val="Calibri"/>
        <scheme val="minor"/>
      </rPr>
      <t>i</t>
    </r>
    <r>
      <rPr>
        <sz val="8"/>
        <color rgb="FF242424"/>
        <rFont val="Calibri"/>
        <scheme val="minor"/>
      </rPr>
      <t xml:space="preserve">ón a </t>
    </r>
    <r>
      <rPr>
        <sz val="8"/>
        <color rgb="FF141414"/>
        <rFont val="Calibri"/>
        <scheme val="minor"/>
      </rPr>
      <t>l</t>
    </r>
    <r>
      <rPr>
        <sz val="8"/>
        <color rgb="FF242424"/>
        <rFont val="Calibri"/>
        <scheme val="minor"/>
      </rPr>
      <t>as  i</t>
    </r>
    <r>
      <rPr>
        <sz val="8"/>
        <color rgb="FF141414"/>
        <rFont val="Calibri"/>
        <scheme val="minor"/>
      </rPr>
      <t>n</t>
    </r>
    <r>
      <rPr>
        <sz val="8"/>
        <color rgb="FF242424"/>
        <rFont val="Calibri"/>
        <scheme val="minor"/>
      </rPr>
      <t>sta</t>
    </r>
    <r>
      <rPr>
        <sz val="8"/>
        <color rgb="FF141414"/>
        <rFont val="Calibri"/>
        <scheme val="minor"/>
      </rPr>
      <t>l</t>
    </r>
    <r>
      <rPr>
        <sz val="8"/>
        <color rgb="FF242424"/>
        <rFont val="Calibri"/>
        <scheme val="minor"/>
      </rPr>
      <t>ac</t>
    </r>
    <r>
      <rPr>
        <sz val="8"/>
        <color rgb="FF141414"/>
        <rFont val="Calibri"/>
        <scheme val="minor"/>
      </rPr>
      <t>i</t>
    </r>
    <r>
      <rPr>
        <sz val="8"/>
        <color rgb="FF242424"/>
        <rFont val="Calibri"/>
        <scheme val="minor"/>
      </rPr>
      <t>ones</t>
    </r>
    <r>
      <rPr>
        <sz val="8"/>
        <color rgb="FF414141"/>
        <rFont val="Calibri"/>
        <scheme val="minor"/>
      </rPr>
      <t xml:space="preserve">,  </t>
    </r>
    <r>
      <rPr>
        <sz val="8"/>
        <color rgb="FF242424"/>
        <rFont val="Calibri"/>
        <scheme val="minor"/>
      </rPr>
      <t xml:space="preserve">las  </t>
    </r>
    <r>
      <rPr>
        <sz val="8"/>
        <color rgb="FF141414"/>
        <rFont val="Calibri"/>
        <scheme val="minor"/>
      </rPr>
      <t>p</t>
    </r>
    <r>
      <rPr>
        <sz val="8"/>
        <color rgb="FF242424"/>
        <rFont val="Calibri"/>
        <scheme val="minor"/>
      </rPr>
      <t>erso</t>
    </r>
    <r>
      <rPr>
        <sz val="8"/>
        <color rgb="FF141414"/>
        <rFont val="Calibri"/>
        <scheme val="minor"/>
      </rPr>
      <t>n</t>
    </r>
    <r>
      <rPr>
        <sz val="8"/>
        <color rgb="FF242424"/>
        <rFont val="Calibri"/>
        <scheme val="minor"/>
      </rPr>
      <t xml:space="preserve">as  y </t>
    </r>
    <r>
      <rPr>
        <sz val="8"/>
        <color rgb="FF141414"/>
        <rFont val="Calibri"/>
        <scheme val="minor"/>
      </rPr>
      <t>l</t>
    </r>
    <r>
      <rPr>
        <sz val="8"/>
        <color rgb="FF242424"/>
        <rFont val="Calibri"/>
        <scheme val="minor"/>
      </rPr>
      <t>os  b</t>
    </r>
    <r>
      <rPr>
        <sz val="8"/>
        <color rgb="FF141414"/>
        <rFont val="Calibri"/>
        <scheme val="minor"/>
      </rPr>
      <t>i</t>
    </r>
    <r>
      <rPr>
        <sz val="8"/>
        <color rgb="FF242424"/>
        <rFont val="Calibri"/>
        <scheme val="minor"/>
      </rPr>
      <t>enes  e</t>
    </r>
    <r>
      <rPr>
        <sz val="8"/>
        <color rgb="FF141414"/>
        <rFont val="Calibri"/>
        <scheme val="minor"/>
      </rPr>
      <t xml:space="preserve">n  </t>
    </r>
    <r>
      <rPr>
        <sz val="8"/>
        <color rgb="FF242424"/>
        <rFont val="Calibri"/>
        <scheme val="minor"/>
      </rPr>
      <t>las áreas  e</t>
    </r>
    <r>
      <rPr>
        <sz val="8"/>
        <color rgb="FF141414"/>
        <rFont val="Calibri"/>
        <scheme val="minor"/>
      </rPr>
      <t xml:space="preserve">n </t>
    </r>
    <r>
      <rPr>
        <sz val="8"/>
        <color rgb="FF242424"/>
        <rFont val="Calibri"/>
        <scheme val="minor"/>
      </rPr>
      <t xml:space="preserve">que  se </t>
    </r>
    <r>
      <rPr>
        <sz val="8"/>
        <color rgb="FF141414"/>
        <rFont val="Calibri"/>
        <scheme val="minor"/>
      </rPr>
      <t>d</t>
    </r>
    <r>
      <rPr>
        <sz val="8"/>
        <color rgb="FF242424"/>
        <rFont val="Calibri"/>
        <scheme val="minor"/>
      </rPr>
      <t>ese</t>
    </r>
    <r>
      <rPr>
        <sz val="8"/>
        <color rgb="FF141414"/>
        <rFont val="Calibri"/>
        <scheme val="minor"/>
      </rPr>
      <t>mp</t>
    </r>
    <r>
      <rPr>
        <sz val="8"/>
        <color rgb="FF242424"/>
        <rFont val="Calibri"/>
        <scheme val="minor"/>
      </rPr>
      <t>eñen</t>
    </r>
    <r>
      <rPr>
        <sz val="8"/>
        <color rgb="FF414141"/>
        <rFont val="Calibri"/>
        <scheme val="minor"/>
      </rPr>
      <t xml:space="preserve">.  </t>
    </r>
    <r>
      <rPr>
        <b/>
        <sz val="8"/>
        <color rgb="FF141414"/>
        <rFont val="Calibri"/>
        <scheme val="minor"/>
      </rPr>
      <t xml:space="preserve">4.• </t>
    </r>
    <r>
      <rPr>
        <sz val="8"/>
        <color rgb="FF242424"/>
        <rFont val="Calibri"/>
        <scheme val="minor"/>
      </rPr>
      <t>Gara</t>
    </r>
    <r>
      <rPr>
        <sz val="8"/>
        <color rgb="FF141414"/>
        <rFont val="Calibri"/>
        <scheme val="minor"/>
      </rPr>
      <t>n</t>
    </r>
    <r>
      <rPr>
        <sz val="8"/>
        <color rgb="FF242424"/>
        <rFont val="Calibri"/>
        <scheme val="minor"/>
      </rPr>
      <t>t</t>
    </r>
    <r>
      <rPr>
        <sz val="8"/>
        <color rgb="FF141414"/>
        <rFont val="Calibri"/>
        <scheme val="minor"/>
      </rPr>
      <t>i</t>
    </r>
    <r>
      <rPr>
        <sz val="8"/>
        <color rgb="FF242424"/>
        <rFont val="Calibri"/>
        <scheme val="minor"/>
      </rPr>
      <t>za</t>
    </r>
    <r>
      <rPr>
        <sz val="8"/>
        <color rgb="FF141414"/>
        <rFont val="Calibri"/>
        <scheme val="minor"/>
      </rPr>
      <t xml:space="preserve">r </t>
    </r>
    <r>
      <rPr>
        <sz val="8"/>
        <color rgb="FF242424"/>
        <rFont val="Calibri"/>
        <scheme val="minor"/>
      </rPr>
      <t>y pres</t>
    </r>
    <r>
      <rPr>
        <sz val="8"/>
        <color rgb="FF141414"/>
        <rFont val="Calibri"/>
        <scheme val="minor"/>
      </rPr>
      <t>t</t>
    </r>
    <r>
      <rPr>
        <sz val="8"/>
        <color rgb="FF242424"/>
        <rFont val="Calibri"/>
        <scheme val="minor"/>
      </rPr>
      <t>ar  los servic</t>
    </r>
    <r>
      <rPr>
        <sz val="8"/>
        <color rgb="FF141414"/>
        <rFont val="Calibri"/>
        <scheme val="minor"/>
      </rPr>
      <t>i</t>
    </r>
    <r>
      <rPr>
        <sz val="8"/>
        <color rgb="FF242424"/>
        <rFont val="Calibri"/>
        <scheme val="minor"/>
      </rPr>
      <t>os co</t>
    </r>
    <r>
      <rPr>
        <sz val="8"/>
        <color rgb="FF141414"/>
        <rFont val="Calibri"/>
        <scheme val="minor"/>
      </rPr>
      <t xml:space="preserve">n  </t>
    </r>
    <r>
      <rPr>
        <sz val="8"/>
        <color rgb="FF242424"/>
        <rFont val="Calibri"/>
        <scheme val="minor"/>
      </rPr>
      <t>persona</t>
    </r>
    <r>
      <rPr>
        <sz val="8"/>
        <color rgb="FF141414"/>
        <rFont val="Calibri"/>
        <scheme val="minor"/>
      </rPr>
      <t xml:space="preserve">l  </t>
    </r>
    <r>
      <rPr>
        <sz val="8"/>
        <color rgb="FF242424"/>
        <rFont val="Calibri"/>
        <scheme val="minor"/>
      </rPr>
      <t>ca</t>
    </r>
    <r>
      <rPr>
        <sz val="8"/>
        <color rgb="FF141414"/>
        <rFont val="Calibri"/>
        <scheme val="minor"/>
      </rPr>
      <t>l</t>
    </r>
    <r>
      <rPr>
        <sz val="8"/>
        <color rgb="FF242424"/>
        <rFont val="Calibri"/>
        <scheme val="minor"/>
      </rPr>
      <t xml:space="preserve">ificado e idóneo  y con  </t>
    </r>
    <r>
      <rPr>
        <sz val="8"/>
        <color rgb="FF141414"/>
        <rFont val="Calibri"/>
        <scheme val="minor"/>
      </rPr>
      <t>l</t>
    </r>
    <r>
      <rPr>
        <sz val="8"/>
        <color rgb="FF242424"/>
        <rFont val="Calibri"/>
        <scheme val="minor"/>
      </rPr>
      <t>a  experie</t>
    </r>
    <r>
      <rPr>
        <sz val="8"/>
        <color rgb="FF141414"/>
        <rFont val="Calibri"/>
        <scheme val="minor"/>
      </rPr>
      <t>n</t>
    </r>
    <r>
      <rPr>
        <sz val="8"/>
        <color rgb="FF242424"/>
        <rFont val="Calibri"/>
        <scheme val="minor"/>
      </rPr>
      <t xml:space="preserve">cia necesaria para  el </t>
    </r>
    <r>
      <rPr>
        <sz val="8"/>
        <color rgb="FF141414"/>
        <rFont val="Calibri"/>
        <scheme val="minor"/>
      </rPr>
      <t>d</t>
    </r>
    <r>
      <rPr>
        <sz val="8"/>
        <color rgb="FF242424"/>
        <rFont val="Calibri"/>
        <scheme val="minor"/>
      </rPr>
      <t>esempe</t>
    </r>
    <r>
      <rPr>
        <sz val="8"/>
        <color rgb="FF141414"/>
        <rFont val="Calibri"/>
        <scheme val="minor"/>
      </rPr>
      <t>ñ</t>
    </r>
    <r>
      <rPr>
        <sz val="8"/>
        <color rgb="FF242424"/>
        <rFont val="Calibri"/>
        <scheme val="minor"/>
      </rPr>
      <t>o  de</t>
    </r>
    <r>
      <rPr>
        <sz val="8"/>
        <color rgb="FF141414"/>
        <rFont val="Calibri"/>
        <scheme val="minor"/>
      </rPr>
      <t xml:space="preserve">l  </t>
    </r>
    <r>
      <rPr>
        <sz val="8"/>
        <color rgb="FF242424"/>
        <rFont val="Calibri"/>
        <scheme val="minor"/>
      </rPr>
      <t>p</t>
    </r>
    <r>
      <rPr>
        <sz val="8"/>
        <color rgb="FF141414"/>
        <rFont val="Calibri"/>
        <scheme val="minor"/>
      </rPr>
      <t>u</t>
    </r>
    <r>
      <rPr>
        <sz val="8"/>
        <color rgb="FF242424"/>
        <rFont val="Calibri"/>
        <scheme val="minor"/>
      </rPr>
      <t>esto   asignado.   Garantizar  que  el  persona</t>
    </r>
    <r>
      <rPr>
        <sz val="8"/>
        <color rgb="FF141414"/>
        <rFont val="Calibri"/>
        <scheme val="minor"/>
      </rPr>
      <t xml:space="preserve">l  </t>
    </r>
    <r>
      <rPr>
        <sz val="8"/>
        <color rgb="FF242424"/>
        <rFont val="Calibri"/>
        <scheme val="minor"/>
      </rPr>
      <t>de  serv</t>
    </r>
    <r>
      <rPr>
        <sz val="8"/>
        <color rgb="FF141414"/>
        <rFont val="Calibri"/>
        <scheme val="minor"/>
      </rPr>
      <t>i</t>
    </r>
    <r>
      <rPr>
        <sz val="8"/>
        <color rgb="FF242424"/>
        <rFont val="Calibri"/>
        <scheme val="minor"/>
      </rPr>
      <t>c</t>
    </r>
    <r>
      <rPr>
        <sz val="8"/>
        <color rgb="FF141414"/>
        <rFont val="Calibri"/>
        <scheme val="minor"/>
      </rPr>
      <t>i</t>
    </r>
    <r>
      <rPr>
        <sz val="8"/>
        <color rgb="FF242424"/>
        <rFont val="Calibri"/>
        <scheme val="minor"/>
      </rPr>
      <t>o   tenga   po</t>
    </r>
    <r>
      <rPr>
        <sz val="8"/>
        <color rgb="FF141414"/>
        <rFont val="Calibri"/>
        <scheme val="minor"/>
      </rPr>
      <t>r  l</t>
    </r>
    <r>
      <rPr>
        <sz val="8"/>
        <color rgb="FF242424"/>
        <rFont val="Calibri"/>
        <scheme val="minor"/>
      </rPr>
      <t>o  menos   11</t>
    </r>
    <r>
      <rPr>
        <sz val="8"/>
        <color rgb="FF141414"/>
        <rFont val="Calibri"/>
        <scheme val="minor"/>
      </rPr>
      <t xml:space="preserve">11    </t>
    </r>
    <r>
      <rPr>
        <sz val="8"/>
        <color rgb="FF242424"/>
        <rFont val="Calibri"/>
        <scheme val="minor"/>
      </rPr>
      <t>nive</t>
    </r>
    <r>
      <rPr>
        <sz val="8"/>
        <color rgb="FF141414"/>
        <rFont val="Calibri"/>
        <scheme val="minor"/>
      </rPr>
      <t xml:space="preserve">l </t>
    </r>
    <r>
      <rPr>
        <sz val="8"/>
        <color rgb="FF242424"/>
        <rFont val="Calibri"/>
        <scheme val="minor"/>
      </rPr>
      <t xml:space="preserve">académico </t>
    </r>
    <r>
      <rPr>
        <sz val="8"/>
        <color rgb="FF141414"/>
        <rFont val="Calibri"/>
        <scheme val="minor"/>
      </rPr>
      <t>d</t>
    </r>
    <r>
      <rPr>
        <sz val="8"/>
        <color rgb="FF242424"/>
        <rFont val="Calibri"/>
        <scheme val="minor"/>
      </rPr>
      <t xml:space="preserve">e  </t>
    </r>
    <r>
      <rPr>
        <sz val="8"/>
        <color rgb="FF141414"/>
        <rFont val="Calibri"/>
        <scheme val="minor"/>
      </rPr>
      <t>b</t>
    </r>
    <r>
      <rPr>
        <sz val="8"/>
        <color rgb="FF242424"/>
        <rFont val="Calibri"/>
        <scheme val="minor"/>
      </rPr>
      <t>ac</t>
    </r>
    <r>
      <rPr>
        <sz val="8"/>
        <color rgb="FF141414"/>
        <rFont val="Calibri"/>
        <scheme val="minor"/>
      </rPr>
      <t>hill</t>
    </r>
    <r>
      <rPr>
        <sz val="8"/>
        <color rgb="FF242424"/>
        <rFont val="Calibri"/>
        <scheme val="minor"/>
      </rPr>
      <t xml:space="preserve">erato y demás  de  </t>
    </r>
    <r>
      <rPr>
        <sz val="8"/>
        <color rgb="FF141414"/>
        <rFont val="Calibri"/>
        <scheme val="minor"/>
      </rPr>
      <t>l</t>
    </r>
    <r>
      <rPr>
        <sz val="8"/>
        <color rgb="FF242424"/>
        <rFont val="Calibri"/>
        <scheme val="minor"/>
      </rPr>
      <t>os  re</t>
    </r>
    <r>
      <rPr>
        <sz val="8"/>
        <color rgb="FF141414"/>
        <rFont val="Calibri"/>
        <scheme val="minor"/>
      </rPr>
      <t>qu</t>
    </r>
    <r>
      <rPr>
        <sz val="8"/>
        <color rgb="FF242424"/>
        <rFont val="Calibri"/>
        <scheme val="minor"/>
      </rPr>
      <t>is</t>
    </r>
    <r>
      <rPr>
        <sz val="8"/>
        <color rgb="FF141414"/>
        <rFont val="Calibri"/>
        <scheme val="minor"/>
      </rPr>
      <t>i</t>
    </r>
    <r>
      <rPr>
        <sz val="8"/>
        <color rgb="FF242424"/>
        <rFont val="Calibri"/>
        <scheme val="minor"/>
      </rPr>
      <t>tos  exig</t>
    </r>
    <r>
      <rPr>
        <sz val="8"/>
        <color rgb="FF141414"/>
        <rFont val="Calibri"/>
        <scheme val="minor"/>
      </rPr>
      <t>i</t>
    </r>
    <r>
      <rPr>
        <sz val="8"/>
        <color rgb="FF242424"/>
        <rFont val="Calibri"/>
        <scheme val="minor"/>
      </rPr>
      <t xml:space="preserve">dos  por  </t>
    </r>
    <r>
      <rPr>
        <sz val="8"/>
        <color rgb="FF141414"/>
        <rFont val="Calibri"/>
        <scheme val="minor"/>
      </rPr>
      <t>l</t>
    </r>
    <r>
      <rPr>
        <sz val="8"/>
        <color rgb="FF242424"/>
        <rFont val="Calibri"/>
        <scheme val="minor"/>
      </rPr>
      <t>a  S</t>
    </r>
    <r>
      <rPr>
        <sz val="8"/>
        <color rgb="FF141414"/>
        <rFont val="Calibri"/>
        <scheme val="minor"/>
      </rPr>
      <t>u</t>
    </r>
    <r>
      <rPr>
        <sz val="8"/>
        <color rgb="FF242424"/>
        <rFont val="Calibri"/>
        <scheme val="minor"/>
      </rPr>
      <t>perintende</t>
    </r>
    <r>
      <rPr>
        <sz val="8"/>
        <color rgb="FF141414"/>
        <rFont val="Calibri"/>
        <scheme val="minor"/>
      </rPr>
      <t>n</t>
    </r>
    <r>
      <rPr>
        <sz val="8"/>
        <color rgb="FF242424"/>
        <rFont val="Calibri"/>
        <scheme val="minor"/>
      </rPr>
      <t>c</t>
    </r>
    <r>
      <rPr>
        <sz val="8"/>
        <color rgb="FF141414"/>
        <rFont val="Calibri"/>
        <scheme val="minor"/>
      </rPr>
      <t>i</t>
    </r>
    <r>
      <rPr>
        <sz val="8"/>
        <color rgb="FF242424"/>
        <rFont val="Calibri"/>
        <scheme val="minor"/>
      </rPr>
      <t xml:space="preserve">a </t>
    </r>
    <r>
      <rPr>
        <sz val="8"/>
        <color rgb="FF141414"/>
        <rFont val="Calibri"/>
        <scheme val="minor"/>
      </rPr>
      <t>d</t>
    </r>
    <r>
      <rPr>
        <sz val="8"/>
        <color rgb="FF242424"/>
        <rFont val="Calibri"/>
        <scheme val="minor"/>
      </rPr>
      <t>e  Vigila</t>
    </r>
    <r>
      <rPr>
        <sz val="8"/>
        <color rgb="FF141414"/>
        <rFont val="Calibri"/>
        <scheme val="minor"/>
      </rPr>
      <t>n</t>
    </r>
    <r>
      <rPr>
        <sz val="8"/>
        <color rgb="FF242424"/>
        <rFont val="Calibri"/>
        <scheme val="minor"/>
      </rPr>
      <t xml:space="preserve">cia.  </t>
    </r>
    <r>
      <rPr>
        <b/>
        <sz val="8"/>
        <color rgb="FF242424"/>
        <rFont val="Calibri"/>
        <scheme val="minor"/>
      </rPr>
      <t xml:space="preserve">S.• </t>
    </r>
    <r>
      <rPr>
        <sz val="8"/>
        <color rgb="FF242424"/>
        <rFont val="Calibri"/>
        <scheme val="minor"/>
      </rPr>
      <t>Ve</t>
    </r>
    <r>
      <rPr>
        <sz val="8"/>
        <color rgb="FF141414"/>
        <rFont val="Calibri"/>
        <scheme val="minor"/>
      </rPr>
      <t>l</t>
    </r>
    <r>
      <rPr>
        <sz val="8"/>
        <color rgb="FF242424"/>
        <rFont val="Calibri"/>
        <scheme val="minor"/>
      </rPr>
      <t>ar  p</t>
    </r>
    <r>
      <rPr>
        <sz val="8"/>
        <color rgb="FF141414"/>
        <rFont val="Calibri"/>
        <scheme val="minor"/>
      </rPr>
      <t>o</t>
    </r>
    <r>
      <rPr>
        <sz val="8"/>
        <color rgb="FF242424"/>
        <rFont val="Calibri"/>
        <scheme val="minor"/>
      </rPr>
      <t xml:space="preserve">rque  a </t>
    </r>
    <r>
      <rPr>
        <sz val="8"/>
        <color rgb="FF141414"/>
        <rFont val="Calibri"/>
        <scheme val="minor"/>
      </rPr>
      <t>l</t>
    </r>
    <r>
      <rPr>
        <sz val="8"/>
        <color rgb="FF242424"/>
        <rFont val="Calibri"/>
        <scheme val="minor"/>
      </rPr>
      <t xml:space="preserve">as  </t>
    </r>
    <r>
      <rPr>
        <sz val="8"/>
        <color rgb="FF141414"/>
        <rFont val="Calibri"/>
        <scheme val="minor"/>
      </rPr>
      <t>d</t>
    </r>
    <r>
      <rPr>
        <sz val="8"/>
        <color rgb="FF242424"/>
        <rFont val="Calibri"/>
        <scheme val="minor"/>
      </rPr>
      <t xml:space="preserve">iferentes  </t>
    </r>
    <r>
      <rPr>
        <sz val="8"/>
        <color rgb="FF141414"/>
        <rFont val="Calibri"/>
        <scheme val="minor"/>
      </rPr>
      <t>d</t>
    </r>
    <r>
      <rPr>
        <sz val="8"/>
        <color rgb="FF242424"/>
        <rFont val="Calibri"/>
        <scheme val="minor"/>
      </rPr>
      <t>epe</t>
    </r>
    <r>
      <rPr>
        <sz val="8"/>
        <color rgb="FF141414"/>
        <rFont val="Calibri"/>
        <scheme val="minor"/>
      </rPr>
      <t>nd</t>
    </r>
    <r>
      <rPr>
        <sz val="8"/>
        <color rgb="FF242424"/>
        <rFont val="Calibri"/>
        <scheme val="minor"/>
      </rPr>
      <t>e</t>
    </r>
    <r>
      <rPr>
        <sz val="8"/>
        <color rgb="FF141414"/>
        <rFont val="Calibri"/>
        <scheme val="minor"/>
      </rPr>
      <t>n</t>
    </r>
    <r>
      <rPr>
        <sz val="8"/>
        <color rgb="FF242424"/>
        <rFont val="Calibri"/>
        <scheme val="minor"/>
      </rPr>
      <t>cias no  i</t>
    </r>
    <r>
      <rPr>
        <sz val="8"/>
        <color rgb="FF141414"/>
        <rFont val="Calibri"/>
        <scheme val="minor"/>
      </rPr>
      <t>n</t>
    </r>
    <r>
      <rPr>
        <sz val="8"/>
        <color rgb="FF242424"/>
        <rFont val="Calibri"/>
        <scheme val="minor"/>
      </rPr>
      <t>grese</t>
    </r>
    <r>
      <rPr>
        <sz val="8"/>
        <color rgb="FF141414"/>
        <rFont val="Calibri"/>
        <scheme val="minor"/>
      </rPr>
      <t xml:space="preserve">n  </t>
    </r>
    <r>
      <rPr>
        <sz val="8"/>
        <color rgb="FF242424"/>
        <rFont val="Calibri"/>
        <scheme val="minor"/>
      </rPr>
      <t>serv</t>
    </r>
    <r>
      <rPr>
        <sz val="8"/>
        <color rgb="FF141414"/>
        <rFont val="Calibri"/>
        <scheme val="minor"/>
      </rPr>
      <t>id</t>
    </r>
    <r>
      <rPr>
        <sz val="8"/>
        <color rgb="FF242424"/>
        <rFont val="Calibri"/>
        <scheme val="minor"/>
      </rPr>
      <t>ores pú</t>
    </r>
    <r>
      <rPr>
        <sz val="8"/>
        <color rgb="FF141414"/>
        <rFont val="Calibri"/>
        <scheme val="minor"/>
      </rPr>
      <t>b</t>
    </r>
    <r>
      <rPr>
        <sz val="8"/>
        <color rgb="FF242424"/>
        <rFont val="Calibri"/>
        <scheme val="minor"/>
      </rPr>
      <t>licos</t>
    </r>
    <r>
      <rPr>
        <sz val="8"/>
        <color rgb="FF525254"/>
        <rFont val="Calibri"/>
        <scheme val="minor"/>
      </rPr>
      <t xml:space="preserve">,   </t>
    </r>
    <r>
      <rPr>
        <sz val="8"/>
        <color rgb="FF242424"/>
        <rFont val="Calibri"/>
        <scheme val="minor"/>
      </rPr>
      <t>contratistas</t>
    </r>
    <r>
      <rPr>
        <sz val="8"/>
        <color rgb="FF414141"/>
        <rFont val="Calibri"/>
        <scheme val="minor"/>
      </rPr>
      <t xml:space="preserve">,  </t>
    </r>
    <r>
      <rPr>
        <sz val="8"/>
        <color rgb="FF141414"/>
        <rFont val="Calibri"/>
        <scheme val="minor"/>
      </rPr>
      <t>n</t>
    </r>
    <r>
      <rPr>
        <sz val="8"/>
        <color rgb="FF242424"/>
        <rFont val="Calibri"/>
        <scheme val="minor"/>
      </rPr>
      <t>i te</t>
    </r>
    <r>
      <rPr>
        <sz val="8"/>
        <color rgb="FF141414"/>
        <rFont val="Calibri"/>
        <scheme val="minor"/>
      </rPr>
      <t>r</t>
    </r>
    <r>
      <rPr>
        <sz val="8"/>
        <color rgb="FF242424"/>
        <rFont val="Calibri"/>
        <scheme val="minor"/>
      </rPr>
      <t>ceros   que preste</t>
    </r>
    <r>
      <rPr>
        <sz val="8"/>
        <color rgb="FF141414"/>
        <rFont val="Calibri"/>
        <scheme val="minor"/>
      </rPr>
      <t xml:space="preserve">n  </t>
    </r>
    <r>
      <rPr>
        <sz val="8"/>
        <color rgb="FF242424"/>
        <rFont val="Calibri"/>
        <scheme val="minor"/>
      </rPr>
      <t>algú</t>
    </r>
    <r>
      <rPr>
        <sz val="8"/>
        <color rgb="FF141414"/>
        <rFont val="Calibri"/>
        <scheme val="minor"/>
      </rPr>
      <t xml:space="preserve">n  </t>
    </r>
    <r>
      <rPr>
        <sz val="8"/>
        <color rgb="FF242424"/>
        <rFont val="Calibri"/>
        <scheme val="minor"/>
      </rPr>
      <t>serv</t>
    </r>
    <r>
      <rPr>
        <sz val="8"/>
        <color rgb="FF141414"/>
        <rFont val="Calibri"/>
        <scheme val="minor"/>
      </rPr>
      <t>i</t>
    </r>
    <r>
      <rPr>
        <sz val="8"/>
        <color rgb="FF242424"/>
        <rFont val="Calibri"/>
        <scheme val="minor"/>
      </rPr>
      <t xml:space="preserve">cio a </t>
    </r>
    <r>
      <rPr>
        <sz val="8"/>
        <color rgb="FF141414"/>
        <rFont val="Calibri"/>
        <scheme val="minor"/>
      </rPr>
      <t>l</t>
    </r>
    <r>
      <rPr>
        <sz val="8"/>
        <color rgb="FF242424"/>
        <rFont val="Calibri"/>
        <scheme val="minor"/>
      </rPr>
      <t>a  E</t>
    </r>
    <r>
      <rPr>
        <sz val="8"/>
        <color rgb="FF141414"/>
        <rFont val="Calibri"/>
        <scheme val="minor"/>
      </rPr>
      <t>n</t>
    </r>
    <r>
      <rPr>
        <sz val="8"/>
        <color rgb="FF242424"/>
        <rFont val="Calibri"/>
        <scheme val="minor"/>
      </rPr>
      <t>ti</t>
    </r>
    <r>
      <rPr>
        <sz val="8"/>
        <color rgb="FF141414"/>
        <rFont val="Calibri"/>
        <scheme val="minor"/>
      </rPr>
      <t>d</t>
    </r>
    <r>
      <rPr>
        <sz val="8"/>
        <color rgb="FF242424"/>
        <rFont val="Calibri"/>
        <scheme val="minor"/>
      </rPr>
      <t>a</t>
    </r>
    <r>
      <rPr>
        <sz val="8"/>
        <color rgb="FF141414"/>
        <rFont val="Calibri"/>
        <scheme val="minor"/>
      </rPr>
      <t>d  d</t>
    </r>
    <r>
      <rPr>
        <sz val="8"/>
        <color rgb="FF242424"/>
        <rFont val="Calibri"/>
        <scheme val="minor"/>
      </rPr>
      <t>ura</t>
    </r>
    <r>
      <rPr>
        <sz val="8"/>
        <color rgb="FF141414"/>
        <rFont val="Calibri"/>
        <scheme val="minor"/>
      </rPr>
      <t>n</t>
    </r>
    <r>
      <rPr>
        <sz val="8"/>
        <color rgb="FF242424"/>
        <rFont val="Calibri"/>
        <scheme val="minor"/>
      </rPr>
      <t xml:space="preserve">te  </t>
    </r>
    <r>
      <rPr>
        <sz val="8"/>
        <color rgb="FF141414"/>
        <rFont val="Calibri"/>
        <scheme val="minor"/>
      </rPr>
      <t>l</t>
    </r>
    <r>
      <rPr>
        <sz val="8"/>
        <color rgb="FF242424"/>
        <rFont val="Calibri"/>
        <scheme val="minor"/>
      </rPr>
      <t>os  días  sábados</t>
    </r>
    <r>
      <rPr>
        <sz val="8"/>
        <color rgb="FF414141"/>
        <rFont val="Calibri"/>
        <scheme val="minor"/>
      </rPr>
      <t xml:space="preserve">,  </t>
    </r>
    <r>
      <rPr>
        <sz val="8"/>
        <color rgb="FF242424"/>
        <rFont val="Calibri"/>
        <scheme val="minor"/>
      </rPr>
      <t>domi</t>
    </r>
    <r>
      <rPr>
        <sz val="8"/>
        <color rgb="FF141414"/>
        <rFont val="Calibri"/>
        <scheme val="minor"/>
      </rPr>
      <t>n</t>
    </r>
    <r>
      <rPr>
        <sz val="8"/>
        <color rgb="FF242424"/>
        <rFont val="Calibri"/>
        <scheme val="minor"/>
      </rPr>
      <t>gos y fest</t>
    </r>
    <r>
      <rPr>
        <sz val="8"/>
        <color rgb="FF141414"/>
        <rFont val="Calibri"/>
        <scheme val="minor"/>
      </rPr>
      <t>i</t>
    </r>
    <r>
      <rPr>
        <sz val="8"/>
        <color rgb="FF242424"/>
        <rFont val="Calibri"/>
        <scheme val="minor"/>
      </rPr>
      <t>vos</t>
    </r>
    <r>
      <rPr>
        <sz val="8"/>
        <color rgb="FF414141"/>
        <rFont val="Calibri"/>
        <scheme val="minor"/>
      </rPr>
      <t xml:space="preserve">,  </t>
    </r>
    <r>
      <rPr>
        <sz val="8"/>
        <color rgb="FF242424"/>
        <rFont val="Calibri"/>
        <scheme val="minor"/>
      </rPr>
      <t>s</t>
    </r>
    <r>
      <rPr>
        <sz val="8"/>
        <color rgb="FF141414"/>
        <rFont val="Calibri"/>
        <scheme val="minor"/>
      </rPr>
      <t>in  p</t>
    </r>
    <r>
      <rPr>
        <sz val="8"/>
        <color rgb="FF242424"/>
        <rFont val="Calibri"/>
        <scheme val="minor"/>
      </rPr>
      <t>revia  a</t>
    </r>
    <r>
      <rPr>
        <sz val="8"/>
        <color rgb="FF141414"/>
        <rFont val="Calibri"/>
        <scheme val="minor"/>
      </rPr>
      <t>u</t>
    </r>
    <r>
      <rPr>
        <sz val="8"/>
        <color rgb="FF242424"/>
        <rFont val="Calibri"/>
        <scheme val="minor"/>
      </rPr>
      <t>tor</t>
    </r>
    <r>
      <rPr>
        <sz val="8"/>
        <color rgb="FF141414"/>
        <rFont val="Calibri"/>
        <scheme val="minor"/>
      </rPr>
      <t>i</t>
    </r>
    <r>
      <rPr>
        <sz val="8"/>
        <color rgb="FF242424"/>
        <rFont val="Calibri"/>
        <scheme val="minor"/>
      </rPr>
      <t>zació</t>
    </r>
    <r>
      <rPr>
        <sz val="8"/>
        <color rgb="FF141414"/>
        <rFont val="Calibri"/>
        <scheme val="minor"/>
      </rPr>
      <t xml:space="preserve">n </t>
    </r>
    <r>
      <rPr>
        <sz val="8"/>
        <color rgb="FF242424"/>
        <rFont val="Calibri"/>
        <scheme val="minor"/>
      </rPr>
      <t>por  esc</t>
    </r>
    <r>
      <rPr>
        <sz val="8"/>
        <color rgb="FF141414"/>
        <rFont val="Calibri"/>
        <scheme val="minor"/>
      </rPr>
      <t>r</t>
    </r>
    <r>
      <rPr>
        <sz val="8"/>
        <color rgb="FF242424"/>
        <rFont val="Calibri"/>
        <scheme val="minor"/>
      </rPr>
      <t xml:space="preserve">ito  </t>
    </r>
    <r>
      <rPr>
        <sz val="8"/>
        <color rgb="FF141414"/>
        <rFont val="Calibri"/>
        <scheme val="minor"/>
      </rPr>
      <t>d</t>
    </r>
    <r>
      <rPr>
        <sz val="8"/>
        <color rgb="FF242424"/>
        <rFont val="Calibri"/>
        <scheme val="minor"/>
      </rPr>
      <t>e</t>
    </r>
    <r>
      <rPr>
        <sz val="8"/>
        <color rgb="FF141414"/>
        <rFont val="Calibri"/>
        <scheme val="minor"/>
      </rPr>
      <t xml:space="preserve">l  </t>
    </r>
    <r>
      <rPr>
        <sz val="8"/>
        <color rgb="FF242424"/>
        <rFont val="Calibri"/>
        <scheme val="minor"/>
      </rPr>
      <t>fu</t>
    </r>
    <r>
      <rPr>
        <sz val="8"/>
        <color rgb="FF141414"/>
        <rFont val="Calibri"/>
        <scheme val="minor"/>
      </rPr>
      <t>n</t>
    </r>
    <r>
      <rPr>
        <sz val="8"/>
        <color rgb="FF242424"/>
        <rFont val="Calibri"/>
        <scheme val="minor"/>
      </rPr>
      <t>c</t>
    </r>
    <r>
      <rPr>
        <sz val="8"/>
        <color rgb="FF141414"/>
        <rFont val="Calibri"/>
        <scheme val="minor"/>
      </rPr>
      <t>i</t>
    </r>
    <r>
      <rPr>
        <sz val="8"/>
        <color rgb="FF242424"/>
        <rFont val="Calibri"/>
        <scheme val="minor"/>
      </rPr>
      <t>onar</t>
    </r>
    <r>
      <rPr>
        <sz val="8"/>
        <color rgb="FF141414"/>
        <rFont val="Calibri"/>
        <scheme val="minor"/>
      </rPr>
      <t>i</t>
    </r>
    <r>
      <rPr>
        <sz val="8"/>
        <color rgb="FF242424"/>
        <rFont val="Calibri"/>
        <scheme val="minor"/>
      </rPr>
      <t>o  encarga</t>
    </r>
    <r>
      <rPr>
        <sz val="8"/>
        <color rgb="FF141414"/>
        <rFont val="Calibri"/>
        <scheme val="minor"/>
      </rPr>
      <t>do,  debiendo  llevar   un  control  de  ingreso   y  salida   de  personal  en horario  no  laboral  y/o  fines   de  semana,   en  los   lugares  en  donde   se  presta   el  servicio   con  vigilancia humana;  excepto  el  servicio  de urgencias en los diferentes puntos de atención.  6.- Controlar el  ingreso  y salida   de  personas  de   las   instalaciones   donde   se  presta  el   servicio,    orientándolo  para   su  correcto desplazamiento  dentro  de  las  mismas  y  responder  por  el  control   en  todos   los  accesos   existentes,   de acuerdo   con  las  instrucciones  que  imparta  el  supervisor.  7.-  Mantener  las  medidas  necesarias  para  la protección  y  seguridad  tanto  de  las  instalaciones  como  de  quienes   laboran  en  las  mismas.  8.- Llevar control  escrito  de entrada y salida  de materiales,  enseres  y portátiles, entre otros, de las  instalaciones  de la entidad,  en donde  se preste  el servicio  de vigilancia humana.  9.-  El contratista  se obliga  a no permitir el ingreso  de ningún  tipo  de arma  a las  instalaciones  de la entidad  en las  que  preste  el  servicio  de vigilancia humana.  10.- Todo  el  personal  que  presta  el servicio  de vigilancia deberá  permanecer identificado  con  la placa,  el  carné  de  la  empresa que  representa y  debidamente  uniformado,  de  acuerdo   a  la  normatividad exigida  por  la  Súper  vigilancia y Seguridad Privada.    11.- El  contratista  atenderá en forma  inmediata  las solicitudes de cambio  de vigilantes que por deficiencia</t>
    </r>
  </si>
  <si>
    <t>JULIO  CESAR  BELTRAN  GARZON  con  cedula  de  ciudadanía  Nº  93.386.132,  con establecimiento de comercial TODO TINTAS Y SUMINISTROS</t>
  </si>
  <si>
    <t xml:space="preserve">ADQUIRIR EQUIPOS DE CÓMPUTO COMO IMPRESORAS, COMPUTADORES, SCANNER, ETC .. PARA LOS DISTINTOS PUNTOS; DE ATENCIÓN URBANOS DE LA UNIDAD DE SALUD DE IBAGUÉ USI-ESE, PARA DAR CUMPLIMIENTO AL CONVENIO JNTERADMINISTRATIVO No. 2210 DEL 27 DE ENERO 2022, SUSCRITO ENTRE LA SECRETARIA DE SALUD MUNICIPAL Y LA UNIDAD  DE SALUD DE IBAGUÉ, PARA EL FORTALECIMIENTO INSTITUCIONAL DE LA ESE. </t>
  </si>
  <si>
    <r>
      <t>Los   equipos   deben   corr</t>
    </r>
    <r>
      <rPr>
        <sz val="8"/>
        <color rgb="FF232323"/>
        <rFont val="Calibri"/>
        <scheme val="minor"/>
      </rPr>
      <t>e</t>
    </r>
    <r>
      <rPr>
        <sz val="8"/>
        <color rgb="FF0E0E0E"/>
        <rFont val="Calibri"/>
        <scheme val="minor"/>
      </rPr>
      <t>sponder   a  una marca   reconocid</t>
    </r>
    <r>
      <rPr>
        <sz val="8"/>
        <color rgb="FF232323"/>
        <rFont val="Calibri"/>
        <scheme val="minor"/>
      </rPr>
      <t>a   e</t>
    </r>
    <r>
      <rPr>
        <sz val="8"/>
        <color rgb="FF0E0E0E"/>
        <rFont val="Calibri"/>
        <scheme val="minor"/>
      </rPr>
      <t>n el    m</t>
    </r>
    <r>
      <rPr>
        <sz val="8"/>
        <color rgb="FF232323"/>
        <rFont val="Calibri"/>
        <scheme val="minor"/>
      </rPr>
      <t>e</t>
    </r>
    <r>
      <rPr>
        <sz val="8"/>
        <color rgb="FF0E0E0E"/>
        <rFont val="Calibri"/>
        <scheme val="minor"/>
      </rPr>
      <t xml:space="preserve">rcado   y que    tenga  representación  y </t>
    </r>
    <r>
      <rPr>
        <sz val="8"/>
        <color rgb="FF232323"/>
        <rFont val="Calibri"/>
        <scheme val="minor"/>
      </rPr>
      <t>c</t>
    </r>
    <r>
      <rPr>
        <sz val="8"/>
        <color rgb="FF0E0E0E"/>
        <rFont val="Calibri"/>
        <scheme val="minor"/>
      </rPr>
      <t>anales de d</t>
    </r>
    <r>
      <rPr>
        <sz val="8"/>
        <color rgb="FF232323"/>
        <rFont val="Calibri"/>
        <scheme val="minor"/>
      </rPr>
      <t>i</t>
    </r>
    <r>
      <rPr>
        <sz val="8"/>
        <color rgb="FF0E0E0E"/>
        <rFont val="Calibri"/>
        <scheme val="minor"/>
      </rPr>
      <t>stribución  a</t>
    </r>
    <r>
      <rPr>
        <sz val="8"/>
        <color rgb="FF232323"/>
        <rFont val="Calibri"/>
        <scheme val="minor"/>
      </rPr>
      <t>ut</t>
    </r>
    <r>
      <rPr>
        <sz val="8"/>
        <color rgb="FF0E0E0E"/>
        <rFont val="Calibri"/>
        <scheme val="minor"/>
      </rPr>
      <t xml:space="preserve">orizados  en </t>
    </r>
    <r>
      <rPr>
        <sz val="8"/>
        <color rgb="FF232323"/>
        <rFont val="Calibri"/>
        <scheme val="minor"/>
      </rPr>
      <t>e</t>
    </r>
    <r>
      <rPr>
        <sz val="8"/>
        <color rgb="FF0E0E0E"/>
        <rFont val="Calibri"/>
        <scheme val="minor"/>
      </rPr>
      <t xml:space="preserve">l  </t>
    </r>
    <r>
      <rPr>
        <sz val="8"/>
        <color rgb="FF232323"/>
        <rFont val="Calibri"/>
        <scheme val="minor"/>
      </rPr>
      <t>p</t>
    </r>
    <r>
      <rPr>
        <sz val="8"/>
        <color rgb="FF0E0E0E"/>
        <rFont val="Calibri"/>
        <scheme val="minor"/>
      </rPr>
      <t>aís.  2) E</t>
    </r>
    <r>
      <rPr>
        <sz val="8"/>
        <color rgb="FF232323"/>
        <rFont val="Calibri"/>
        <scheme val="minor"/>
      </rPr>
      <t xml:space="preserve">l  </t>
    </r>
    <r>
      <rPr>
        <sz val="8"/>
        <color rgb="FF0E0E0E"/>
        <rFont val="Calibri"/>
        <scheme val="minor"/>
      </rPr>
      <t>o</t>
    </r>
    <r>
      <rPr>
        <sz val="8"/>
        <color rgb="FF232323"/>
        <rFont val="Calibri"/>
        <scheme val="minor"/>
      </rPr>
      <t>fe</t>
    </r>
    <r>
      <rPr>
        <sz val="8"/>
        <color rgb="FF0E0E0E"/>
        <rFont val="Calibri"/>
        <scheme val="minor"/>
      </rPr>
      <t>rent</t>
    </r>
    <r>
      <rPr>
        <sz val="8"/>
        <color rgb="FF232323"/>
        <rFont val="Calibri"/>
        <scheme val="minor"/>
      </rPr>
      <t>e  deber</t>
    </r>
    <r>
      <rPr>
        <sz val="8"/>
        <color rgb="FF0E0E0E"/>
        <rFont val="Calibri"/>
        <scheme val="minor"/>
      </rPr>
      <t>á presentar certi</t>
    </r>
    <r>
      <rPr>
        <sz val="8"/>
        <color rgb="FF232323"/>
        <rFont val="Calibri"/>
        <scheme val="minor"/>
      </rPr>
      <t>fi</t>
    </r>
    <r>
      <rPr>
        <sz val="8"/>
        <color rgb="FF0E0E0E"/>
        <rFont val="Calibri"/>
        <scheme val="minor"/>
      </rPr>
      <t>cación o d</t>
    </r>
    <r>
      <rPr>
        <sz val="8"/>
        <color rgb="FF232323"/>
        <rFont val="Calibri"/>
        <scheme val="minor"/>
      </rPr>
      <t>o</t>
    </r>
    <r>
      <rPr>
        <sz val="8"/>
        <color rgb="FF0E0E0E"/>
        <rFont val="Calibri"/>
        <scheme val="minor"/>
      </rPr>
      <t>cu</t>
    </r>
    <r>
      <rPr>
        <sz val="8"/>
        <color rgb="FF232323"/>
        <rFont val="Calibri"/>
        <scheme val="minor"/>
      </rPr>
      <t>m</t>
    </r>
    <r>
      <rPr>
        <sz val="8"/>
        <color rgb="FF0E0E0E"/>
        <rFont val="Calibri"/>
        <scheme val="minor"/>
      </rPr>
      <t>e</t>
    </r>
    <r>
      <rPr>
        <sz val="8"/>
        <color rgb="FF232323"/>
        <rFont val="Calibri"/>
        <scheme val="minor"/>
      </rPr>
      <t>nt</t>
    </r>
    <r>
      <rPr>
        <sz val="8"/>
        <color rgb="FF0E0E0E"/>
        <rFont val="Calibri"/>
        <scheme val="minor"/>
      </rPr>
      <t>o  e</t>
    </r>
    <r>
      <rPr>
        <sz val="8"/>
        <color rgb="FF232323"/>
        <rFont val="Calibri"/>
        <scheme val="minor"/>
      </rPr>
      <t>xp</t>
    </r>
    <r>
      <rPr>
        <sz val="8"/>
        <color rgb="FF0E0E0E"/>
        <rFont val="Calibri"/>
        <scheme val="minor"/>
      </rPr>
      <t>edi</t>
    </r>
    <r>
      <rPr>
        <sz val="8"/>
        <color rgb="FF232323"/>
        <rFont val="Calibri"/>
        <scheme val="minor"/>
      </rPr>
      <t>d</t>
    </r>
    <r>
      <rPr>
        <sz val="8"/>
        <color rgb="FF0E0E0E"/>
        <rFont val="Calibri"/>
        <scheme val="minor"/>
      </rPr>
      <t xml:space="preserve">o </t>
    </r>
    <r>
      <rPr>
        <sz val="8"/>
        <color rgb="FF232323"/>
        <rFont val="Calibri"/>
        <scheme val="minor"/>
      </rPr>
      <t>p</t>
    </r>
    <r>
      <rPr>
        <sz val="8"/>
        <color rgb="FF0E0E0E"/>
        <rFont val="Calibri"/>
        <scheme val="minor"/>
      </rPr>
      <t>o</t>
    </r>
    <r>
      <rPr>
        <sz val="8"/>
        <color rgb="FF232323"/>
        <rFont val="Calibri"/>
        <scheme val="minor"/>
      </rPr>
      <t xml:space="preserve">r </t>
    </r>
    <r>
      <rPr>
        <sz val="8"/>
        <color rgb="FF0E0E0E"/>
        <rFont val="Calibri"/>
        <scheme val="minor"/>
      </rPr>
      <t xml:space="preserve">la casa </t>
    </r>
    <r>
      <rPr>
        <sz val="8"/>
        <color rgb="FF232323"/>
        <rFont val="Calibri"/>
        <scheme val="minor"/>
      </rPr>
      <t>fa</t>
    </r>
    <r>
      <rPr>
        <sz val="8"/>
        <color rgb="FF0E0E0E"/>
        <rFont val="Calibri"/>
        <scheme val="minor"/>
      </rPr>
      <t>br</t>
    </r>
    <r>
      <rPr>
        <sz val="8"/>
        <color rgb="FF232323"/>
        <rFont val="Calibri"/>
        <scheme val="minor"/>
      </rPr>
      <t>i</t>
    </r>
    <r>
      <rPr>
        <sz val="8"/>
        <color rgb="FF0E0E0E"/>
        <rFont val="Calibri"/>
        <scheme val="minor"/>
      </rPr>
      <t>cant</t>
    </r>
    <r>
      <rPr>
        <sz val="8"/>
        <color rgb="FF232323"/>
        <rFont val="Calibri"/>
        <scheme val="minor"/>
      </rPr>
      <t xml:space="preserve">e </t>
    </r>
    <r>
      <rPr>
        <sz val="8"/>
        <color rgb="FF0E0E0E"/>
        <rFont val="Calibri"/>
        <scheme val="minor"/>
      </rPr>
      <t>qu</t>
    </r>
    <r>
      <rPr>
        <sz val="8"/>
        <color rgb="FF232323"/>
        <rFont val="Calibri"/>
        <scheme val="minor"/>
      </rPr>
      <t xml:space="preserve">e </t>
    </r>
    <r>
      <rPr>
        <sz val="8"/>
        <color rgb="FF0E0E0E"/>
        <rFont val="Calibri"/>
        <scheme val="minor"/>
      </rPr>
      <t>c</t>
    </r>
    <r>
      <rPr>
        <sz val="8"/>
        <color rgb="FF232323"/>
        <rFont val="Calibri"/>
        <scheme val="minor"/>
      </rPr>
      <t>e</t>
    </r>
    <r>
      <rPr>
        <sz val="8"/>
        <color rgb="FF0E0E0E"/>
        <rFont val="Calibri"/>
        <scheme val="minor"/>
      </rPr>
      <t>rti</t>
    </r>
    <r>
      <rPr>
        <sz val="8"/>
        <color rgb="FF232323"/>
        <rFont val="Calibri"/>
        <scheme val="minor"/>
      </rPr>
      <t>fi</t>
    </r>
    <r>
      <rPr>
        <sz val="8"/>
        <color rgb="FF0E0E0E"/>
        <rFont val="Calibri"/>
        <scheme val="minor"/>
      </rPr>
      <t>qu</t>
    </r>
    <r>
      <rPr>
        <sz val="8"/>
        <color rgb="FF232323"/>
        <rFont val="Calibri"/>
        <scheme val="minor"/>
      </rPr>
      <t xml:space="preserve">e </t>
    </r>
    <r>
      <rPr>
        <sz val="8"/>
        <color rgb="FF0E0E0E"/>
        <rFont val="Calibri"/>
        <scheme val="minor"/>
      </rPr>
      <t>que los equi</t>
    </r>
    <r>
      <rPr>
        <sz val="8"/>
        <color rgb="FF232323"/>
        <rFont val="Calibri"/>
        <scheme val="minor"/>
      </rPr>
      <t>po</t>
    </r>
    <r>
      <rPr>
        <sz val="8"/>
        <color rgb="FF0E0E0E"/>
        <rFont val="Calibri"/>
        <scheme val="minor"/>
      </rPr>
      <t>s de cómputo  y demás</t>
    </r>
    <r>
      <rPr>
        <sz val="8"/>
        <color rgb="FF232323"/>
        <rFont val="Calibri"/>
        <scheme val="minor"/>
      </rPr>
      <t xml:space="preserve">,  </t>
    </r>
    <r>
      <rPr>
        <sz val="8"/>
        <color rgb="FF0E0E0E"/>
        <rFont val="Calibri"/>
        <scheme val="minor"/>
      </rPr>
      <t>pe</t>
    </r>
    <r>
      <rPr>
        <sz val="8"/>
        <color rgb="FF232323"/>
        <rFont val="Calibri"/>
        <scheme val="minor"/>
      </rPr>
      <t>rt</t>
    </r>
    <r>
      <rPr>
        <sz val="8"/>
        <color rgb="FF0E0E0E"/>
        <rFont val="Calibri"/>
        <scheme val="minor"/>
      </rPr>
      <t xml:space="preserve">enecen  a la  respectiva  línea  </t>
    </r>
    <r>
      <rPr>
        <sz val="8"/>
        <color rgb="FF232323"/>
        <rFont val="Calibri"/>
        <scheme val="minor"/>
      </rPr>
      <t>c</t>
    </r>
    <r>
      <rPr>
        <sz val="8"/>
        <color rgb="FF0E0E0E"/>
        <rFont val="Calibri"/>
        <scheme val="minor"/>
      </rPr>
      <t>orpora</t>
    </r>
    <r>
      <rPr>
        <sz val="8"/>
        <color rgb="FF232323"/>
        <rFont val="Calibri"/>
        <scheme val="minor"/>
      </rPr>
      <t>t</t>
    </r>
    <r>
      <rPr>
        <sz val="8"/>
        <color rgb="FF0E0E0E"/>
        <rFont val="Calibri"/>
        <scheme val="minor"/>
      </rPr>
      <t>iva</t>
    </r>
    <r>
      <rPr>
        <sz val="8"/>
        <color rgb="FF232323"/>
        <rFont val="Calibri"/>
        <scheme val="minor"/>
      </rPr>
      <t xml:space="preserve">.  </t>
    </r>
    <r>
      <rPr>
        <sz val="8"/>
        <color rgb="FF0E0E0E"/>
        <rFont val="Calibri"/>
        <scheme val="minor"/>
      </rPr>
      <t>3) E</t>
    </r>
    <r>
      <rPr>
        <sz val="8"/>
        <color rgb="FF232323"/>
        <rFont val="Calibri"/>
        <scheme val="minor"/>
      </rPr>
      <t xml:space="preserve">l  </t>
    </r>
    <r>
      <rPr>
        <sz val="8"/>
        <color rgb="FF0E0E0E"/>
        <rFont val="Calibri"/>
        <scheme val="minor"/>
      </rPr>
      <t>ofe</t>
    </r>
    <r>
      <rPr>
        <sz val="8"/>
        <color rgb="FF232323"/>
        <rFont val="Calibri"/>
        <scheme val="minor"/>
      </rPr>
      <t>re</t>
    </r>
    <r>
      <rPr>
        <sz val="8"/>
        <color rgb="FF0E0E0E"/>
        <rFont val="Calibri"/>
        <scheme val="minor"/>
      </rPr>
      <t>nt</t>
    </r>
    <r>
      <rPr>
        <sz val="8"/>
        <color rgb="FF232323"/>
        <rFont val="Calibri"/>
        <scheme val="minor"/>
      </rPr>
      <t>e  de</t>
    </r>
    <r>
      <rPr>
        <sz val="8"/>
        <color rgb="FF0E0E0E"/>
        <rFont val="Calibri"/>
        <scheme val="minor"/>
      </rPr>
      <t>b</t>
    </r>
    <r>
      <rPr>
        <sz val="8"/>
        <color rgb="FF232323"/>
        <rFont val="Calibri"/>
        <scheme val="minor"/>
      </rPr>
      <t>e</t>
    </r>
    <r>
      <rPr>
        <sz val="8"/>
        <color rgb="FF0E0E0E"/>
        <rFont val="Calibri"/>
        <scheme val="minor"/>
      </rPr>
      <t>rá acre</t>
    </r>
    <r>
      <rPr>
        <sz val="8"/>
        <color rgb="FF232323"/>
        <rFont val="Calibri"/>
        <scheme val="minor"/>
      </rPr>
      <t>d</t>
    </r>
    <r>
      <rPr>
        <sz val="8"/>
        <color rgb="FF0E0E0E"/>
        <rFont val="Calibri"/>
        <scheme val="minor"/>
      </rPr>
      <t>itar  el respaldo de repues</t>
    </r>
    <r>
      <rPr>
        <sz val="8"/>
        <color rgb="FF232323"/>
        <rFont val="Calibri"/>
        <scheme val="minor"/>
      </rPr>
      <t>t</t>
    </r>
    <r>
      <rPr>
        <sz val="8"/>
        <color rgb="FF0E0E0E"/>
        <rFont val="Calibri"/>
        <scheme val="minor"/>
      </rPr>
      <t xml:space="preserve">os y suministros  en </t>
    </r>
    <r>
      <rPr>
        <sz val="8"/>
        <color rgb="FF232323"/>
        <rFont val="Calibri"/>
        <scheme val="minor"/>
      </rPr>
      <t>C</t>
    </r>
    <r>
      <rPr>
        <sz val="8"/>
        <color rgb="FF0E0E0E"/>
        <rFont val="Calibri"/>
        <scheme val="minor"/>
      </rPr>
      <t>o</t>
    </r>
    <r>
      <rPr>
        <sz val="8"/>
        <color rgb="FF232323"/>
        <rFont val="Calibri"/>
        <scheme val="minor"/>
      </rPr>
      <t>l</t>
    </r>
    <r>
      <rPr>
        <sz val="8"/>
        <color rgb="FF0E0E0E"/>
        <rFont val="Calibri"/>
        <scheme val="minor"/>
      </rPr>
      <t>ombia</t>
    </r>
    <r>
      <rPr>
        <sz val="8"/>
        <color rgb="FF232323"/>
        <rFont val="Calibri"/>
        <scheme val="minor"/>
      </rPr>
      <t xml:space="preserve">,    </t>
    </r>
    <r>
      <rPr>
        <sz val="8"/>
        <color rgb="FF0E0E0E"/>
        <rFont val="Calibri"/>
        <scheme val="minor"/>
      </rPr>
      <t>mínimo  para cinco  (5</t>
    </r>
    <r>
      <rPr>
        <sz val="8"/>
        <color rgb="FF232323"/>
        <rFont val="Calibri"/>
        <scheme val="minor"/>
      </rPr>
      <t xml:space="preserve">) </t>
    </r>
    <r>
      <rPr>
        <sz val="8"/>
        <color rgb="FF0E0E0E"/>
        <rFont val="Calibri"/>
        <scheme val="minor"/>
      </rPr>
      <t>añ</t>
    </r>
    <r>
      <rPr>
        <sz val="8"/>
        <color rgb="FF232323"/>
        <rFont val="Calibri"/>
        <scheme val="minor"/>
      </rPr>
      <t>o</t>
    </r>
    <r>
      <rPr>
        <sz val="8"/>
        <color rgb="FF0E0E0E"/>
        <rFont val="Calibri"/>
        <scheme val="minor"/>
      </rPr>
      <t>s  (</t>
    </r>
    <r>
      <rPr>
        <sz val="8"/>
        <color rgb="FF232323"/>
        <rFont val="Calibri"/>
        <scheme val="minor"/>
      </rPr>
      <t>A</t>
    </r>
    <r>
      <rPr>
        <sz val="8"/>
        <color rgb="FF0E0E0E"/>
        <rFont val="Calibri"/>
        <scheme val="minor"/>
      </rPr>
      <t>nexar docu</t>
    </r>
    <r>
      <rPr>
        <sz val="8"/>
        <color rgb="FF232323"/>
        <rFont val="Calibri"/>
        <scheme val="minor"/>
      </rPr>
      <t>me</t>
    </r>
    <r>
      <rPr>
        <sz val="8"/>
        <color rgb="FF0E0E0E"/>
        <rFont val="Calibri"/>
        <scheme val="minor"/>
      </rPr>
      <t>n</t>
    </r>
    <r>
      <rPr>
        <sz val="8"/>
        <color rgb="FF232323"/>
        <rFont val="Calibri"/>
        <scheme val="minor"/>
      </rPr>
      <t>t</t>
    </r>
    <r>
      <rPr>
        <sz val="8"/>
        <color rgb="FF0E0E0E"/>
        <rFont val="Calibri"/>
        <scheme val="minor"/>
      </rPr>
      <t xml:space="preserve">o expedido por el fabricante),  cuando los  </t>
    </r>
    <r>
      <rPr>
        <sz val="8"/>
        <color rgb="FF232323"/>
        <rFont val="Calibri"/>
        <scheme val="minor"/>
      </rPr>
      <t>eq</t>
    </r>
    <r>
      <rPr>
        <sz val="8"/>
        <color rgb="FF0E0E0E"/>
        <rFont val="Calibri"/>
        <scheme val="minor"/>
      </rPr>
      <t>u</t>
    </r>
    <r>
      <rPr>
        <sz val="8"/>
        <color rgb="FF232323"/>
        <rFont val="Calibri"/>
        <scheme val="minor"/>
      </rPr>
      <t>i</t>
    </r>
    <r>
      <rPr>
        <sz val="8"/>
        <color rgb="FF0E0E0E"/>
        <rFont val="Calibri"/>
        <scheme val="minor"/>
      </rPr>
      <t>pos adqu</t>
    </r>
    <r>
      <rPr>
        <sz val="8"/>
        <color rgb="FF232323"/>
        <rFont val="Calibri"/>
        <scheme val="minor"/>
      </rPr>
      <t>i</t>
    </r>
    <r>
      <rPr>
        <sz val="8"/>
        <color rgb="FF0E0E0E"/>
        <rFont val="Calibri"/>
        <scheme val="minor"/>
      </rPr>
      <t>rid</t>
    </r>
    <r>
      <rPr>
        <sz val="8"/>
        <color rgb="FF232323"/>
        <rFont val="Calibri"/>
        <scheme val="minor"/>
      </rPr>
      <t>o</t>
    </r>
    <r>
      <rPr>
        <sz val="8"/>
        <color rgb="FF0E0E0E"/>
        <rFont val="Calibri"/>
        <scheme val="minor"/>
      </rPr>
      <t>s son de mar</t>
    </r>
    <r>
      <rPr>
        <sz val="8"/>
        <color rgb="FF232323"/>
        <rFont val="Calibri"/>
        <scheme val="minor"/>
      </rPr>
      <t>c</t>
    </r>
    <r>
      <rPr>
        <sz val="8"/>
        <color rgb="FF0E0E0E"/>
        <rFont val="Calibri"/>
        <scheme val="minor"/>
      </rPr>
      <t>as de fabr</t>
    </r>
    <r>
      <rPr>
        <sz val="8"/>
        <color rgb="FF232323"/>
        <rFont val="Calibri"/>
        <scheme val="minor"/>
      </rPr>
      <t>i</t>
    </r>
    <r>
      <rPr>
        <sz val="8"/>
        <color rgb="FF0E0E0E"/>
        <rFont val="Calibri"/>
        <scheme val="minor"/>
      </rPr>
      <t>cación  extranje</t>
    </r>
    <r>
      <rPr>
        <sz val="8"/>
        <color rgb="FF232323"/>
        <rFont val="Calibri"/>
        <scheme val="minor"/>
      </rPr>
      <t>r</t>
    </r>
    <r>
      <rPr>
        <sz val="8"/>
        <color rgb="FF0E0E0E"/>
        <rFont val="Calibri"/>
        <scheme val="minor"/>
      </rPr>
      <t xml:space="preserve">a. 4) El oferente, debe aportar documento expedido por el fabricante donde establezca directamente que éste,  está  autorizado  para  comercializar  marca.  5) El  oferente  debe  presentar  las  certificaciones EnergyStar,  RoSH y Epeat vigentes  al  momento de presentar la  oferta  de los  equipos de cómputo ofrecidos,  las cuales deben ser expedidas por el fabricante o entidad competente.  Si en los catálogos técnicos de estos elementos, se puede precisar el cumplimiento de la condición al igual que la garantía (tiempo, tipo y cubrimiento),  se da por cumplido estas  condiciones.  6) El oferente  debe adjuntar ficha técnica de todos los  elementos de hardware ofrecidos.   Estos deben ser iguales  en marcas,  lineas y características técnicas a los ofrecidos en la propuesta aportada por el oferente.  El catálogo debe ser suministrado   por  la   casa  fabricante.   Este  documento   se  requiere  para  precisar  y  soportar  las características  técnicas  de los  bienes ofrecidos  (preferiblemente  en español,  si lo  hay),  las  fichas técnicas, catálogos y/o folletos del fabricante son obligatorios, y soportaran todos los ofrecimientos. 7) Cumplir con las  características    técnicas descritas en la cantidad y valor acordado con el contratante de conformidad con la  propuesta  presentada,  estudios y documentos previos.  8)     El  oferente, ENTRE OTRAS MAS ACTIVIDADES.  </t>
    </r>
  </si>
  <si>
    <r>
      <t xml:space="preserve">INDUSTRIAS   HERRANCO   S.A.S.  </t>
    </r>
    <r>
      <rPr>
        <sz val="8"/>
        <color rgb="FF171717"/>
        <rFont val="Calibri"/>
        <scheme val="minor"/>
      </rPr>
      <t>co</t>
    </r>
    <r>
      <rPr>
        <sz val="8"/>
        <color rgb="FF070707"/>
        <rFont val="Calibri"/>
        <scheme val="minor"/>
      </rPr>
      <t xml:space="preserve">n </t>
    </r>
    <r>
      <rPr>
        <b/>
        <sz val="8"/>
        <color rgb="FF070707"/>
        <rFont val="Calibri"/>
        <scheme val="minor"/>
      </rPr>
      <t>NIT</t>
    </r>
    <r>
      <rPr>
        <b/>
        <sz val="8"/>
        <color rgb="FF171717"/>
        <rFont val="Calibri"/>
        <scheme val="minor"/>
      </rPr>
      <t xml:space="preserve">.   </t>
    </r>
    <r>
      <rPr>
        <b/>
        <sz val="8"/>
        <color rgb="FF070707"/>
        <rFont val="Calibri"/>
        <scheme val="minor"/>
      </rPr>
      <t xml:space="preserve">900928366-9   </t>
    </r>
    <r>
      <rPr>
        <sz val="8"/>
        <color rgb="FF070707"/>
        <rFont val="Calibri"/>
        <scheme val="minor"/>
      </rPr>
      <t>r</t>
    </r>
    <r>
      <rPr>
        <sz val="8"/>
        <color rgb="FF171717"/>
        <rFont val="Calibri"/>
        <scheme val="minor"/>
      </rPr>
      <t>e</t>
    </r>
    <r>
      <rPr>
        <sz val="8"/>
        <color rgb="FF070707"/>
        <rFont val="Calibri"/>
        <scheme val="minor"/>
      </rPr>
      <t>p</t>
    </r>
    <r>
      <rPr>
        <sz val="8"/>
        <color rgb="FF262626"/>
        <rFont val="Calibri"/>
        <scheme val="minor"/>
      </rPr>
      <t>r</t>
    </r>
    <r>
      <rPr>
        <sz val="8"/>
        <color rgb="FF171717"/>
        <rFont val="Calibri"/>
        <scheme val="minor"/>
      </rPr>
      <t>ese</t>
    </r>
    <r>
      <rPr>
        <sz val="8"/>
        <color rgb="FF262626"/>
        <rFont val="Calibri"/>
        <scheme val="minor"/>
      </rPr>
      <t>n</t>
    </r>
    <r>
      <rPr>
        <sz val="8"/>
        <color rgb="FF070707"/>
        <rFont val="Calibri"/>
        <scheme val="minor"/>
      </rPr>
      <t>ta</t>
    </r>
    <r>
      <rPr>
        <sz val="8"/>
        <color rgb="FF262626"/>
        <rFont val="Calibri"/>
        <scheme val="minor"/>
      </rPr>
      <t>d</t>
    </r>
    <r>
      <rPr>
        <sz val="8"/>
        <color rgb="FF070707"/>
        <rFont val="Calibri"/>
        <scheme val="minor"/>
      </rPr>
      <t>o  l</t>
    </r>
    <r>
      <rPr>
        <sz val="8"/>
        <color rgb="FF171717"/>
        <rFont val="Calibri"/>
        <scheme val="minor"/>
      </rPr>
      <t>ega</t>
    </r>
    <r>
      <rPr>
        <sz val="8"/>
        <color rgb="FF070707"/>
        <rFont val="Calibri"/>
        <scheme val="minor"/>
      </rPr>
      <t>l</t>
    </r>
    <r>
      <rPr>
        <sz val="8"/>
        <color rgb="FF171717"/>
        <rFont val="Calibri"/>
        <scheme val="minor"/>
      </rPr>
      <t>m</t>
    </r>
    <r>
      <rPr>
        <sz val="8"/>
        <color rgb="FF070707"/>
        <rFont val="Calibri"/>
        <scheme val="minor"/>
      </rPr>
      <t>ent</t>
    </r>
    <r>
      <rPr>
        <sz val="8"/>
        <color rgb="FF262626"/>
        <rFont val="Calibri"/>
        <scheme val="minor"/>
      </rPr>
      <t xml:space="preserve">e  </t>
    </r>
    <r>
      <rPr>
        <sz val="8"/>
        <color rgb="FF171717"/>
        <rFont val="Calibri"/>
        <scheme val="minor"/>
      </rPr>
      <t>po</t>
    </r>
    <r>
      <rPr>
        <sz val="8"/>
        <color rgb="FF070707"/>
        <rFont val="Calibri"/>
        <scheme val="minor"/>
      </rPr>
      <t xml:space="preserve">r MARIANA CAMILA  MARTINEZ  CELIS con cedula de ciudadanía Nº 1.110.576.619 de lbagué,  cuyo objeto  es: </t>
    </r>
  </si>
  <si>
    <r>
      <t xml:space="preserve"> PRESTACIÓN   DE SERVICIOS  DE ASEO  Y DESJNFECCION  DE TODAS  LAS AREAS Y  SEDES   DE  LA  UNIDAD   DE  SALUD   DE  IBAGUÉ  E</t>
    </r>
    <r>
      <rPr>
        <sz val="8"/>
        <color rgb="FF262626"/>
        <rFont val="Calibri"/>
        <scheme val="minor"/>
      </rPr>
      <t>.</t>
    </r>
    <r>
      <rPr>
        <sz val="8"/>
        <color rgb="FF070707"/>
        <rFont val="Calibri"/>
        <scheme val="minor"/>
      </rPr>
      <t xml:space="preserve">S.E.  </t>
    </r>
  </si>
  <si>
    <r>
      <t>U</t>
    </r>
    <r>
      <rPr>
        <sz val="8"/>
        <color rgb="FF1A1A1A"/>
        <rFont val="Calibri"/>
        <scheme val="minor"/>
      </rPr>
      <t>na  vez  firmado  el contrato</t>
    </r>
    <r>
      <rPr>
        <sz val="8"/>
        <color rgb="FF424244"/>
        <rFont val="Calibri"/>
        <scheme val="minor"/>
      </rPr>
      <t xml:space="preserve">, </t>
    </r>
    <r>
      <rPr>
        <sz val="8"/>
        <color rgb="FF1A1A1A"/>
        <rFont val="Calibri"/>
        <scheme val="minor"/>
      </rPr>
      <t>el contra</t>
    </r>
    <r>
      <rPr>
        <sz val="8"/>
        <color rgb="FF2A2A2B"/>
        <rFont val="Calibri"/>
        <scheme val="minor"/>
      </rPr>
      <t>t</t>
    </r>
    <r>
      <rPr>
        <sz val="8"/>
        <color rgb="FF1A1A1A"/>
        <rFont val="Calibri"/>
        <scheme val="minor"/>
      </rPr>
      <t>is</t>
    </r>
    <r>
      <rPr>
        <sz val="8"/>
        <color rgb="FF2A2A2B"/>
        <rFont val="Calibri"/>
        <scheme val="minor"/>
      </rPr>
      <t xml:space="preserve">ta </t>
    </r>
    <r>
      <rPr>
        <sz val="8"/>
        <color rgb="FF1A1A1A"/>
        <rFont val="Calibri"/>
        <scheme val="minor"/>
      </rPr>
      <t>allegara al supervisor</t>
    </r>
    <r>
      <rPr>
        <sz val="8"/>
        <color rgb="FF2A2A2B"/>
        <rFont val="Calibri"/>
        <scheme val="minor"/>
      </rPr>
      <t xml:space="preserve">, </t>
    </r>
    <r>
      <rPr>
        <sz val="8"/>
        <color rgb="FF1A1A1A"/>
        <rFont val="Calibri"/>
        <scheme val="minor"/>
      </rPr>
      <t>base de dato</t>
    </r>
    <r>
      <rPr>
        <sz val="8"/>
        <color rgb="FF2A2A2B"/>
        <rFont val="Calibri"/>
        <scheme val="minor"/>
      </rPr>
      <t xml:space="preserve">s </t>
    </r>
    <r>
      <rPr>
        <sz val="8"/>
        <color rgb="FF1A1A1A"/>
        <rFont val="Calibri"/>
        <scheme val="minor"/>
      </rPr>
      <t>de todo el personal contratado</t>
    </r>
    <r>
      <rPr>
        <sz val="8"/>
        <color rgb="FF2A2A2B"/>
        <rFont val="Calibri"/>
        <scheme val="minor"/>
      </rPr>
      <t xml:space="preserve">, </t>
    </r>
    <r>
      <rPr>
        <sz val="8"/>
        <color rgb="FF1A1A1A"/>
        <rFont val="Calibri"/>
        <scheme val="minor"/>
      </rPr>
      <t>Hojas de vida de los Supervisores</t>
    </r>
    <r>
      <rPr>
        <sz val="8"/>
        <color rgb="FF2A2A2B"/>
        <rFont val="Calibri"/>
        <scheme val="minor"/>
      </rPr>
      <t xml:space="preserve">, </t>
    </r>
    <r>
      <rPr>
        <sz val="8"/>
        <color rgb="FF1A1A1A"/>
        <rFont val="Calibri"/>
        <scheme val="minor"/>
      </rPr>
      <t>copi</t>
    </r>
    <r>
      <rPr>
        <sz val="8"/>
        <color rgb="FF2A2A2B"/>
        <rFont val="Calibri"/>
        <scheme val="minor"/>
      </rPr>
      <t>a</t>
    </r>
    <r>
      <rPr>
        <sz val="8"/>
        <color rgb="FF1A1A1A"/>
        <rFont val="Calibri"/>
        <scheme val="minor"/>
      </rPr>
      <t>s de las afiliaciones a ARL</t>
    </r>
    <r>
      <rPr>
        <sz val="8"/>
        <color rgb="FF2A2A2B"/>
        <rFont val="Calibri"/>
        <scheme val="minor"/>
      </rPr>
      <t>, E</t>
    </r>
    <r>
      <rPr>
        <sz val="8"/>
        <color rgb="FF1A1A1A"/>
        <rFont val="Calibri"/>
        <scheme val="minor"/>
      </rPr>
      <t xml:space="preserve">PS, AFP y certificados del esquema de vacunación  de todo </t>
    </r>
    <r>
      <rPr>
        <sz val="8"/>
        <color rgb="FF2A2A2B"/>
        <rFont val="Calibri"/>
        <scheme val="minor"/>
      </rPr>
      <t>e</t>
    </r>
    <r>
      <rPr>
        <sz val="8"/>
        <color rgb="FF1A1A1A"/>
        <rFont val="Calibri"/>
        <scheme val="minor"/>
      </rPr>
      <t>l  person</t>
    </r>
    <r>
      <rPr>
        <sz val="8"/>
        <color rgb="FF2A2A2B"/>
        <rFont val="Calibri"/>
        <scheme val="minor"/>
      </rPr>
      <t>a</t>
    </r>
    <r>
      <rPr>
        <sz val="8"/>
        <color rgb="FF1A1A1A"/>
        <rFont val="Calibri"/>
        <scheme val="minor"/>
      </rPr>
      <t>l que vaya a laborar con la empresa</t>
    </r>
    <r>
      <rPr>
        <sz val="8"/>
        <color rgb="FF2A2A2B"/>
        <rFont val="Calibri"/>
        <scheme val="minor"/>
      </rPr>
      <t xml:space="preserve">, </t>
    </r>
    <r>
      <rPr>
        <sz val="8"/>
        <color rgb="FF1A1A1A"/>
        <rFont val="Calibri"/>
        <scheme val="minor"/>
      </rPr>
      <t>ce</t>
    </r>
    <r>
      <rPr>
        <sz val="8"/>
        <color rgb="FF2A2A2B"/>
        <rFont val="Calibri"/>
        <scheme val="minor"/>
      </rPr>
      <t>rt</t>
    </r>
    <r>
      <rPr>
        <sz val="8"/>
        <color rgb="FF1A1A1A"/>
        <rFont val="Calibri"/>
        <scheme val="minor"/>
      </rPr>
      <t>ificaciones  de capacitaciones en norma de bioseguridad y manejo de residuos hospitalarios y similar</t>
    </r>
    <r>
      <rPr>
        <sz val="8"/>
        <color rgb="FF2A2A2B"/>
        <rFont val="Calibri"/>
        <scheme val="minor"/>
      </rPr>
      <t>e</t>
    </r>
    <r>
      <rPr>
        <sz val="8"/>
        <color rgb="FF1A1A1A"/>
        <rFont val="Calibri"/>
        <scheme val="minor"/>
      </rPr>
      <t xml:space="preserve">s. 2.- </t>
    </r>
    <r>
      <rPr>
        <sz val="8"/>
        <color rgb="FF2A2A2B"/>
        <rFont val="Calibri"/>
        <scheme val="minor"/>
      </rPr>
      <t>E</t>
    </r>
    <r>
      <rPr>
        <sz val="8"/>
        <color rgb="FF1A1A1A"/>
        <rFont val="Calibri"/>
        <scheme val="minor"/>
      </rPr>
      <t xml:space="preserve">l contratista entregara las fichas </t>
    </r>
    <r>
      <rPr>
        <sz val="8"/>
        <color rgb="FF2A2A2B"/>
        <rFont val="Calibri"/>
        <scheme val="minor"/>
      </rPr>
      <t>t</t>
    </r>
    <r>
      <rPr>
        <sz val="8"/>
        <color rgb="FF1A1A1A"/>
        <rFont val="Calibri"/>
        <scheme val="minor"/>
      </rPr>
      <t>écnicas  y de seguridad de cada insumo  químico que utilizara</t>
    </r>
    <r>
      <rPr>
        <sz val="8"/>
        <color rgb="FF2A2A2B"/>
        <rFont val="Calibri"/>
        <scheme val="minor"/>
      </rPr>
      <t xml:space="preserve">, </t>
    </r>
    <r>
      <rPr>
        <sz val="8"/>
        <color rgb="FF1A1A1A"/>
        <rFont val="Calibri"/>
        <scheme val="minor"/>
      </rPr>
      <t>asegurando que estos sean biodegradables  y/o amigables con el medio ambiente</t>
    </r>
    <r>
      <rPr>
        <sz val="8"/>
        <color rgb="FF2A2A2B"/>
        <rFont val="Calibri"/>
        <scheme val="minor"/>
      </rPr>
      <t xml:space="preserve">, </t>
    </r>
    <r>
      <rPr>
        <sz val="8"/>
        <color rgb="FF1A1A1A"/>
        <rFont val="Calibri"/>
        <scheme val="minor"/>
      </rPr>
      <t>los insumos entregados d</t>
    </r>
    <r>
      <rPr>
        <sz val="8"/>
        <color rgb="FF2A2A2B"/>
        <rFont val="Calibri"/>
        <scheme val="minor"/>
      </rPr>
      <t>e</t>
    </r>
    <r>
      <rPr>
        <sz val="8"/>
        <color rgb="FF1A1A1A"/>
        <rFont val="Calibri"/>
        <scheme val="minor"/>
      </rPr>
      <t>berán garantizar  la calid</t>
    </r>
    <r>
      <rPr>
        <sz val="8"/>
        <color rgb="FF2A2A2B"/>
        <rFont val="Calibri"/>
        <scheme val="minor"/>
      </rPr>
      <t>a</t>
    </r>
    <r>
      <rPr>
        <sz val="8"/>
        <color rgb="FF1A1A1A"/>
        <rFont val="Calibri"/>
        <scheme val="minor"/>
      </rPr>
      <t>d</t>
    </r>
    <r>
      <rPr>
        <sz val="8"/>
        <color rgb="FF424244"/>
        <rFont val="Calibri"/>
        <scheme val="minor"/>
      </rPr>
      <t xml:space="preserve">, </t>
    </r>
    <r>
      <rPr>
        <sz val="8"/>
        <color rgb="FF1A1A1A"/>
        <rFont val="Calibri"/>
        <scheme val="minor"/>
      </rPr>
      <t>cantidad y cumplimiento  de normas de bioseguridad de acuerdo con la normativ</t>
    </r>
    <r>
      <rPr>
        <sz val="8"/>
        <color rgb="FF2A2A2B"/>
        <rFont val="Calibri"/>
        <scheme val="minor"/>
      </rPr>
      <t>i</t>
    </r>
    <r>
      <rPr>
        <sz val="8"/>
        <color rgb="FF1A1A1A"/>
        <rFont val="Calibri"/>
        <scheme val="minor"/>
      </rPr>
      <t>dad vigente</t>
    </r>
    <r>
      <rPr>
        <sz val="8"/>
        <color rgb="FF2A2A2B"/>
        <rFont val="Calibri"/>
        <scheme val="minor"/>
      </rPr>
      <t>. 3.- Cada vez que el personal realice labores de aseo y desinfección,  el contratista llevara planillas de labores  realizadas,  las  cuales deberán  ser firmadas por el personal  del  servicio médico asistencial, con el fin de llevar un registro y control de las tareas realizadas por el contratista y su personal en las diferentes áreas o servicios, esto será parte de los soportes presentados al momento de pasar la factura mensual.  4.- Asegurar  que el personal  de aseo cuente con los Elementos  de Protección  Individual (E.P.I.), según las normas de seguridad  industrial y según lo establecido  en el PGIRHS y el Manual de Bioseguridad, esto será parte de los soportes presentados al momento de pasar la factura mensual y se deberá llevar planilla mensual por cada uno de los operarios que posea el contratista. 5.- Brindar capacitación  continua  mensual  al  personal  en todo  lo  relacionado  con  las  normas  de limpieza  y desinfección,  Bioseguridad  y atención a los usuarios del servicio, riesgo, notificación de accidente y otros  temas  que  establezca   la  U.S.I.  - E.S.E.,  así  como  aportar  las  certificaciones   de  dichas capacitaciones, esto será parte de los soportes presentados al momento de pasar la factura mensual y se deberá  llevar  planilla  mensual  por  cada  capacitación  realizada  a  los  operarios  que  posea  el contratista.  6.- Suministrar  los  equipos  industriales como aspiradores,  brilladores,  hidrolavadora  y demás materiales  y elementos  necesarios  para el cumplimiento  del objeto del contrato.7.-  Realizar de manera permanente  desinfección  con cloro orgánico las  áreas semicriticas y no críticas una vez por semana,  de acuerdo  con el cronograma  entregado  por  el contratista.  8.- Realizar  de manera recurrente  desinfección  con cloro orgánico  cuando se active el protocolo de SARS COVID-19,  el área semicritica y/o no critica que se le indique al coordinador(a). 9.- El contratista, ENTRE OTRAS ACTIVIDADEES,...</t>
    </r>
  </si>
  <si>
    <t>CONSORCIO ARQUITECTURA HOSPITALARIA representado legalmente por LUIS EDUARDO GRANADOS MORALES con cedula de ciudadanía N° 80.090.922 de lbagué.</t>
  </si>
  <si>
    <r>
      <t xml:space="preserve">  CON</t>
    </r>
    <r>
      <rPr>
        <sz val="8"/>
        <color rgb="FF171717"/>
        <rFont val="Calibri"/>
        <scheme val="minor"/>
      </rPr>
      <t>T</t>
    </r>
    <r>
      <rPr>
        <sz val="8"/>
        <color rgb="FF040404"/>
        <rFont val="Calibri"/>
        <scheme val="minor"/>
      </rPr>
      <t>RATAR  LA  CONSULTOR</t>
    </r>
    <r>
      <rPr>
        <sz val="8"/>
        <color rgb="FF171717"/>
        <rFont val="Calibri"/>
        <scheme val="minor"/>
      </rPr>
      <t>Í</t>
    </r>
    <r>
      <rPr>
        <sz val="8"/>
        <color rgb="FF040404"/>
        <rFont val="Calibri"/>
        <scheme val="minor"/>
      </rPr>
      <t xml:space="preserve">A  </t>
    </r>
    <r>
      <rPr>
        <b/>
        <sz val="8"/>
        <color rgb="FF040404"/>
        <rFont val="Calibri"/>
        <scheme val="minor"/>
      </rPr>
      <t xml:space="preserve">PARA  LA  </t>
    </r>
    <r>
      <rPr>
        <sz val="8"/>
        <color rgb="FF040404"/>
        <rFont val="Calibri"/>
        <scheme val="minor"/>
      </rPr>
      <t>REALIZAC</t>
    </r>
    <r>
      <rPr>
        <sz val="8"/>
        <color rgb="FF171717"/>
        <rFont val="Calibri"/>
        <scheme val="minor"/>
      </rPr>
      <t>I</t>
    </r>
    <r>
      <rPr>
        <sz val="8"/>
        <color rgb="FF040404"/>
        <rFont val="Calibri"/>
        <scheme val="minor"/>
      </rPr>
      <t xml:space="preserve">ÓN  DE  LOS  ESTUDIOS   </t>
    </r>
    <r>
      <rPr>
        <sz val="8"/>
        <color rgb="FF171717"/>
        <rFont val="Calibri"/>
        <scheme val="minor"/>
      </rPr>
      <t xml:space="preserve">Y </t>
    </r>
    <r>
      <rPr>
        <b/>
        <sz val="8"/>
        <color rgb="FF040404"/>
        <rFont val="Calibri"/>
        <scheme val="minor"/>
      </rPr>
      <t>DISENOS  ARQUITECTÓN</t>
    </r>
    <r>
      <rPr>
        <b/>
        <sz val="8"/>
        <color rgb="FF171717"/>
        <rFont val="Calibri"/>
        <scheme val="minor"/>
      </rPr>
      <t>I</t>
    </r>
    <r>
      <rPr>
        <b/>
        <sz val="8"/>
        <color rgb="FF040404"/>
        <rFont val="Calibri"/>
        <scheme val="minor"/>
      </rPr>
      <t xml:space="preserve">COS Y DE </t>
    </r>
    <r>
      <rPr>
        <b/>
        <sz val="8"/>
        <color rgb="FF171717"/>
        <rFont val="Calibri"/>
        <scheme val="minor"/>
      </rPr>
      <t>I</t>
    </r>
    <r>
      <rPr>
        <b/>
        <sz val="8"/>
        <color rgb="FF040404"/>
        <rFont val="Calibri"/>
        <scheme val="minor"/>
      </rPr>
      <t xml:space="preserve">NGENIERÍA PARA  LA CONSTRUCCIÓN  DE LA UNIDAD INTERMEDIA  SALADO   Y  </t>
    </r>
    <r>
      <rPr>
        <b/>
        <sz val="8"/>
        <color rgb="FF171717"/>
        <rFont val="Calibri"/>
        <scheme val="minor"/>
      </rPr>
      <t>L</t>
    </r>
    <r>
      <rPr>
        <b/>
        <sz val="8"/>
        <color rgb="FF040404"/>
        <rFont val="Calibri"/>
        <scheme val="minor"/>
      </rPr>
      <t>A  AMPLIACIÓN  DEL  CENTRO   DE  SALUD   DEL  TOPAC</t>
    </r>
    <r>
      <rPr>
        <b/>
        <sz val="8"/>
        <color rgb="FF171717"/>
        <rFont val="Calibri"/>
        <scheme val="minor"/>
      </rPr>
      <t>I</t>
    </r>
    <r>
      <rPr>
        <b/>
        <sz val="8"/>
        <color rgb="FF040404"/>
        <rFont val="Calibri"/>
        <scheme val="minor"/>
      </rPr>
      <t>O</t>
    </r>
    <r>
      <rPr>
        <b/>
        <sz val="8"/>
        <color rgb="FF171717"/>
        <rFont val="Calibri"/>
        <scheme val="minor"/>
      </rPr>
      <t xml:space="preserve">,  </t>
    </r>
    <r>
      <rPr>
        <b/>
        <sz val="8"/>
        <color rgb="FF040404"/>
        <rFont val="Calibri"/>
        <scheme val="minor"/>
      </rPr>
      <t>DEL MUNICIPIO DE !BAGUÉ</t>
    </r>
    <r>
      <rPr>
        <b/>
        <sz val="8"/>
        <color rgb="FF171717"/>
        <rFont val="Calibri"/>
        <scheme val="minor"/>
      </rPr>
      <t xml:space="preserve">, </t>
    </r>
    <r>
      <rPr>
        <b/>
        <sz val="8"/>
        <color rgb="FF040404"/>
        <rFont val="Calibri"/>
        <scheme val="minor"/>
      </rPr>
      <t>DEPARTAMENTO DEL TOLIMA</t>
    </r>
    <r>
      <rPr>
        <b/>
        <sz val="8"/>
        <color rgb="FF171717"/>
        <rFont val="Calibri"/>
        <scheme val="minor"/>
      </rPr>
      <t>.</t>
    </r>
    <r>
      <rPr>
        <b/>
        <sz val="8"/>
        <color rgb="FF040404"/>
        <rFont val="Calibri"/>
        <scheme val="minor"/>
      </rPr>
      <t>"</t>
    </r>
    <r>
      <rPr>
        <b/>
        <sz val="8"/>
        <color rgb="FF171717"/>
        <rFont val="Calibri"/>
        <scheme val="minor"/>
      </rPr>
      <t xml:space="preserve">, </t>
    </r>
    <r>
      <rPr>
        <b/>
        <sz val="8"/>
        <color rgb="FF040404"/>
        <rFont val="Calibri"/>
        <scheme val="minor"/>
      </rPr>
      <t>SIGUIENDO LA NORMATIVIDAD VIGENTE Y APLICAB</t>
    </r>
    <r>
      <rPr>
        <b/>
        <sz val="8"/>
        <color rgb="FF171717"/>
        <rFont val="Calibri"/>
        <scheme val="minor"/>
      </rPr>
      <t>L</t>
    </r>
    <r>
      <rPr>
        <b/>
        <sz val="8"/>
        <color rgb="FF040404"/>
        <rFont val="Calibri"/>
        <scheme val="minor"/>
      </rPr>
      <t>E A LA CONSTRUCCIÓN DE ESTABLECIMIENTOS EN SALUD  Y CONFORME  A  LAS  ESPECIFICACIONES  ESTABLECIDAS  POR  EL  ENTE  TERRITORIAL Y/O LA UNIDAD  DE SALUD  DE IBAGUÉ USI-ESE  EN EL MARCO  DE E</t>
    </r>
    <r>
      <rPr>
        <b/>
        <sz val="8"/>
        <color rgb="FF171717"/>
        <rFont val="Calibri"/>
        <scheme val="minor"/>
      </rPr>
      <t>J</t>
    </r>
    <r>
      <rPr>
        <b/>
        <sz val="8"/>
        <color rgb="FF040404"/>
        <rFont val="Calibri"/>
        <scheme val="minor"/>
      </rPr>
      <t>ECUCIÓN  DEL CONVENIO INTERADMINISTRATIVO  N</t>
    </r>
    <r>
      <rPr>
        <b/>
        <sz val="8"/>
        <color rgb="FF171717"/>
        <rFont val="Calibri"/>
        <scheme val="minor"/>
      </rPr>
      <t>º</t>
    </r>
    <r>
      <rPr>
        <b/>
        <sz val="8"/>
        <color rgb="FF040404"/>
        <rFont val="Calibri"/>
        <scheme val="minor"/>
      </rPr>
      <t>2210  DEL  2</t>
    </r>
    <r>
      <rPr>
        <b/>
        <sz val="8"/>
        <color rgb="FF171717"/>
        <rFont val="Calibri"/>
        <scheme val="minor"/>
      </rPr>
      <t xml:space="preserve">7 </t>
    </r>
    <r>
      <rPr>
        <b/>
        <sz val="8"/>
        <color rgb="FF040404"/>
        <rFont val="Calibri"/>
        <scheme val="minor"/>
      </rPr>
      <t xml:space="preserve">DE  ENERO  DE 2022.  </t>
    </r>
  </si>
  <si>
    <t>HASTA EL 31 DE DICIEMBRE DE 2022</t>
  </si>
  <si>
    <r>
      <t>Ejecutar y responder directamente por el desarrollo de las actividades contratadas, según lo establecido en las condiciones técnicas y en los productos a entregar por parte del contratista,  lineamientos y metas definidas por el superviso y la entidad contratante</t>
    </r>
    <r>
      <rPr>
        <sz val="8"/>
        <color rgb="FF313131"/>
        <rFont val="Calibri"/>
        <scheme val="minor"/>
      </rPr>
      <t xml:space="preserve">. </t>
    </r>
    <r>
      <rPr>
        <sz val="8"/>
        <color rgb="FF020202"/>
        <rFont val="Calibri"/>
        <scheme val="minor"/>
      </rPr>
      <t>2</t>
    </r>
    <r>
      <rPr>
        <sz val="8"/>
        <color rgb="FF313131"/>
        <rFont val="Calibri"/>
        <scheme val="minor"/>
      </rPr>
      <t xml:space="preserve">. </t>
    </r>
    <r>
      <rPr>
        <sz val="8"/>
        <color rgb="FF020202"/>
        <rFont val="Calibri"/>
        <scheme val="minor"/>
      </rPr>
      <t>Garantizar la disponibilidad de la totalidad del talento humano exigido por la Unidad de Salud de lbagué</t>
    </r>
    <r>
      <rPr>
        <sz val="8"/>
        <color rgb="FF1A1A1A"/>
        <rFont val="Calibri"/>
        <scheme val="minor"/>
      </rPr>
      <t xml:space="preserve">, </t>
    </r>
    <r>
      <rPr>
        <sz val="8"/>
        <color rgb="FF020202"/>
        <rFont val="Calibri"/>
        <scheme val="minor"/>
      </rPr>
      <t>por el tiempo acordado</t>
    </r>
    <r>
      <rPr>
        <sz val="8"/>
        <color rgb="FF313131"/>
        <rFont val="Calibri"/>
        <scheme val="minor"/>
      </rPr>
      <t xml:space="preserve">,  </t>
    </r>
    <r>
      <rPr>
        <sz val="8"/>
        <color rgb="FF020202"/>
        <rFont val="Calibri"/>
        <scheme val="minor"/>
      </rPr>
      <t>acorde a los  perfiles establecidos</t>
    </r>
    <r>
      <rPr>
        <sz val="8"/>
        <color rgb="FF1A1A1A"/>
        <rFont val="Calibri"/>
        <scheme val="minor"/>
      </rPr>
      <t xml:space="preserve">,  </t>
    </r>
    <r>
      <rPr>
        <sz val="8"/>
        <color rgb="FF020202"/>
        <rFont val="Calibri"/>
        <scheme val="minor"/>
      </rPr>
      <t>para la ejecución de las  intervenciones contratadas</t>
    </r>
    <r>
      <rPr>
        <sz val="8"/>
        <color rgb="FF313131"/>
        <rFont val="Calibri"/>
        <scheme val="minor"/>
      </rPr>
      <t xml:space="preserve">;  </t>
    </r>
    <r>
      <rPr>
        <sz val="8"/>
        <color rgb="FF020202"/>
        <rFont val="Calibri"/>
        <scheme val="minor"/>
      </rPr>
      <t>para ello</t>
    </r>
    <r>
      <rPr>
        <sz val="8"/>
        <color rgb="FF1A1A1A"/>
        <rFont val="Calibri"/>
        <scheme val="minor"/>
      </rPr>
      <t xml:space="preserve">,  </t>
    </r>
    <r>
      <rPr>
        <sz val="8"/>
        <color rgb="FF020202"/>
        <rFont val="Calibri"/>
        <scheme val="minor"/>
      </rPr>
      <t>una vez firmada el acta de inicio por parte de la supervisión y contratista</t>
    </r>
    <r>
      <rPr>
        <sz val="8"/>
        <color rgb="FF1A1A1A"/>
        <rFont val="Calibri"/>
        <scheme val="minor"/>
      </rPr>
      <t xml:space="preserve">,  </t>
    </r>
    <r>
      <rPr>
        <sz val="8"/>
        <color rgb="FF020202"/>
        <rFont val="Calibri"/>
        <scheme val="minor"/>
      </rPr>
      <t>esta última deberá entregar listado con  soportes  del  talento  humano</t>
    </r>
    <r>
      <rPr>
        <sz val="8"/>
        <color rgb="FF1A1A1A"/>
        <rFont val="Calibri"/>
        <scheme val="minor"/>
      </rPr>
      <t xml:space="preserve">,  </t>
    </r>
    <r>
      <rPr>
        <sz val="8"/>
        <color rgb="FF020202"/>
        <rFont val="Calibri"/>
        <scheme val="minor"/>
      </rPr>
      <t>adm</t>
    </r>
    <r>
      <rPr>
        <sz val="8"/>
        <color rgb="FF1A1A1A"/>
        <rFont val="Calibri"/>
        <scheme val="minor"/>
      </rPr>
      <t>i</t>
    </r>
    <r>
      <rPr>
        <sz val="8"/>
        <color rgb="FF020202"/>
        <rFont val="Calibri"/>
        <scheme val="minor"/>
      </rPr>
      <t>nistrativo</t>
    </r>
    <r>
      <rPr>
        <sz val="8"/>
        <color rgb="FF313131"/>
        <rFont val="Calibri"/>
        <scheme val="minor"/>
      </rPr>
      <t xml:space="preserve">,  </t>
    </r>
    <r>
      <rPr>
        <sz val="8"/>
        <color rgb="FF020202"/>
        <rFont val="Calibri"/>
        <scheme val="minor"/>
      </rPr>
      <t>operativo  y  pares  profesionales  que darán  los  diferentes conceptos y avales profesionales</t>
    </r>
    <r>
      <rPr>
        <sz val="8"/>
        <color rgb="FF545454"/>
        <rFont val="Calibri"/>
        <scheme val="minor"/>
      </rPr>
      <t xml:space="preserve">. </t>
    </r>
    <r>
      <rPr>
        <sz val="8"/>
        <color rgb="FF020202"/>
        <rFont val="Calibri"/>
        <scheme val="minor"/>
      </rPr>
      <t>3</t>
    </r>
    <r>
      <rPr>
        <sz val="8"/>
        <color rgb="FF414141"/>
        <rFont val="Calibri"/>
        <scheme val="minor"/>
      </rPr>
      <t xml:space="preserve">.  </t>
    </r>
    <r>
      <rPr>
        <sz val="8"/>
        <color rgb="FF020202"/>
        <rFont val="Calibri"/>
        <scheme val="minor"/>
      </rPr>
      <t>Formular y presentar para aprobación del supervisor y apoyo a la supervisión un plan de trabajo y cronograma de actividades</t>
    </r>
    <r>
      <rPr>
        <sz val="8"/>
        <color rgb="FF313131"/>
        <rFont val="Calibri"/>
        <scheme val="minor"/>
      </rPr>
      <t xml:space="preserve">. </t>
    </r>
    <r>
      <rPr>
        <sz val="8"/>
        <color rgb="FF020202"/>
        <rFont val="Calibri"/>
        <scheme val="minor"/>
      </rPr>
      <t>4</t>
    </r>
    <r>
      <rPr>
        <sz val="8"/>
        <color rgb="FF313131"/>
        <rFont val="Calibri"/>
        <scheme val="minor"/>
      </rPr>
      <t xml:space="preserve">. </t>
    </r>
    <r>
      <rPr>
        <sz val="8"/>
        <color rgb="FF020202"/>
        <rFont val="Calibri"/>
        <scheme val="minor"/>
      </rPr>
      <t>Acompañar el trámite y aprobación de los estudios y diseños elaborados</t>
    </r>
    <r>
      <rPr>
        <sz val="8"/>
        <color rgb="FF1A1A1A"/>
        <rFont val="Calibri"/>
        <scheme val="minor"/>
      </rPr>
      <t xml:space="preserve">, </t>
    </r>
    <r>
      <rPr>
        <sz val="8"/>
        <color rgb="FF020202"/>
        <rFont val="Calibri"/>
        <scheme val="minor"/>
      </rPr>
      <t>por parte de la Secretaría de Salud Departamental u  órgano habilitador competente y Ministerio de Salud y Protección Social</t>
    </r>
    <r>
      <rPr>
        <sz val="8"/>
        <color rgb="FF1A1A1A"/>
        <rFont val="Calibri"/>
        <scheme val="minor"/>
      </rPr>
      <t xml:space="preserve">,  </t>
    </r>
    <r>
      <rPr>
        <sz val="8"/>
        <color rgb="FF020202"/>
        <rFont val="Calibri"/>
        <scheme val="minor"/>
      </rPr>
      <t>este último en el caso de que la obra supere los  10</t>
    </r>
    <r>
      <rPr>
        <sz val="8"/>
        <color rgb="FF313131"/>
        <rFont val="Calibri"/>
        <scheme val="minor"/>
      </rPr>
      <t>.</t>
    </r>
    <r>
      <rPr>
        <sz val="8"/>
        <color rgb="FF020202"/>
        <rFont val="Calibri"/>
        <scheme val="minor"/>
      </rPr>
      <t>000 SMLMV. Para ello el consultor debe responder todas las observaciones  presentadas y realizar los ajustes requeridos</t>
    </r>
    <r>
      <rPr>
        <sz val="8"/>
        <color rgb="FF414141"/>
        <rFont val="Calibri"/>
        <scheme val="minor"/>
      </rPr>
      <t xml:space="preserve">.  </t>
    </r>
    <r>
      <rPr>
        <sz val="8"/>
        <color rgb="FF020202"/>
        <rFont val="Calibri"/>
        <scheme val="minor"/>
      </rPr>
      <t>5</t>
    </r>
    <r>
      <rPr>
        <sz val="8"/>
        <color rgb="FF414141"/>
        <rFont val="Calibri"/>
        <scheme val="minor"/>
      </rPr>
      <t xml:space="preserve">.  </t>
    </r>
    <r>
      <rPr>
        <sz val="8"/>
        <color rgb="FF020202"/>
        <rFont val="Calibri"/>
        <scheme val="minor"/>
      </rPr>
      <t>Durante el desarrollo del proceso el consultor debe aclarar las inquietudes que se presenten y realizar los ajustes que se requieran</t>
    </r>
    <r>
      <rPr>
        <sz val="8"/>
        <color rgb="FF545454"/>
        <rFont val="Calibri"/>
        <scheme val="minor"/>
      </rPr>
      <t xml:space="preserve">.  </t>
    </r>
    <r>
      <rPr>
        <sz val="8"/>
        <color rgb="FF020202"/>
        <rFont val="Calibri"/>
        <scheme val="minor"/>
      </rPr>
      <t>6</t>
    </r>
    <r>
      <rPr>
        <sz val="8"/>
        <color rgb="FF414141"/>
        <rFont val="Calibri"/>
        <scheme val="minor"/>
      </rPr>
      <t xml:space="preserve">. </t>
    </r>
    <r>
      <rPr>
        <sz val="8"/>
        <color rgb="FF020202"/>
        <rFont val="Calibri"/>
        <scheme val="minor"/>
      </rPr>
      <t>Suscribir el acta de inicio del contrato</t>
    </r>
    <r>
      <rPr>
        <sz val="8"/>
        <color rgb="FF313131"/>
        <rFont val="Calibri"/>
        <scheme val="minor"/>
      </rPr>
      <t xml:space="preserve">, </t>
    </r>
    <r>
      <rPr>
        <sz val="8"/>
        <color rgb="FF020202"/>
        <rFont val="Calibri"/>
        <scheme val="minor"/>
      </rPr>
      <t>junto con el supervisor y apoyo a la supervisión de este</t>
    </r>
    <r>
      <rPr>
        <sz val="8"/>
        <color rgb="FF1A1A1A"/>
        <rFont val="Calibri"/>
        <scheme val="minor"/>
      </rPr>
      <t xml:space="preserve">,  </t>
    </r>
    <r>
      <rPr>
        <sz val="8"/>
        <color rgb="FF020202"/>
        <rFont val="Calibri"/>
        <scheme val="minor"/>
      </rPr>
      <t>dentro de los tres (3</t>
    </r>
    <r>
      <rPr>
        <sz val="8"/>
        <color rgb="FF1A1A1A"/>
        <rFont val="Calibri"/>
        <scheme val="minor"/>
      </rPr>
      <t xml:space="preserve">)  </t>
    </r>
    <r>
      <rPr>
        <sz val="8"/>
        <color rgb="FF020202"/>
        <rFont val="Calibri"/>
        <scheme val="minor"/>
      </rPr>
      <t>días siguientes a la  suscr</t>
    </r>
    <r>
      <rPr>
        <sz val="8"/>
        <color rgb="FF1A1A1A"/>
        <rFont val="Calibri"/>
        <scheme val="minor"/>
      </rPr>
      <t>i</t>
    </r>
    <r>
      <rPr>
        <sz val="8"/>
        <color rgb="FF020202"/>
        <rFont val="Calibri"/>
        <scheme val="minor"/>
      </rPr>
      <t>pción  del  contrato y/o previa aprobación de las  garant</t>
    </r>
    <r>
      <rPr>
        <sz val="8"/>
        <color rgb="FF1A1A1A"/>
        <rFont val="Calibri"/>
        <scheme val="minor"/>
      </rPr>
      <t>í</t>
    </r>
    <r>
      <rPr>
        <sz val="8"/>
        <color rgb="FF020202"/>
        <rFont val="Calibri"/>
        <scheme val="minor"/>
      </rPr>
      <t>as a que haya lugar</t>
    </r>
    <r>
      <rPr>
        <sz val="8"/>
        <color rgb="FF545454"/>
        <rFont val="Calibri"/>
        <scheme val="minor"/>
      </rPr>
      <t xml:space="preserve">.  </t>
    </r>
    <r>
      <rPr>
        <sz val="8"/>
        <color rgb="FF020202"/>
        <rFont val="Calibri"/>
        <scheme val="minor"/>
      </rPr>
      <t>7</t>
    </r>
    <r>
      <rPr>
        <sz val="8"/>
        <color rgb="FF313131"/>
        <rFont val="Calibri"/>
        <scheme val="minor"/>
      </rPr>
      <t xml:space="preserve">. </t>
    </r>
    <r>
      <rPr>
        <sz val="8"/>
        <color rgb="FF020202"/>
        <rFont val="Calibri"/>
        <scheme val="minor"/>
      </rPr>
      <t>Entregar y garantizar los  bienes  requeridos  de acuerdo  con las especificaciones  técnicas  de  los  productos solicitados dentro del término estipulado en el estudio de conveniencia y oportunidad</t>
    </r>
    <r>
      <rPr>
        <sz val="8"/>
        <color rgb="FF1A1A1A"/>
        <rFont val="Calibri"/>
        <scheme val="minor"/>
      </rPr>
      <t xml:space="preserve">,  </t>
    </r>
    <r>
      <rPr>
        <sz val="8"/>
        <color rgb="FF020202"/>
        <rFont val="Calibri"/>
        <scheme val="minor"/>
      </rPr>
      <t>para el correcto desarro</t>
    </r>
    <r>
      <rPr>
        <sz val="8"/>
        <color rgb="FF1A1A1A"/>
        <rFont val="Calibri"/>
        <scheme val="minor"/>
      </rPr>
      <t>ll</t>
    </r>
    <r>
      <rPr>
        <sz val="8"/>
        <color rgb="FF020202"/>
        <rFont val="Calibri"/>
        <scheme val="minor"/>
      </rPr>
      <t>o del objeto contractual.  8</t>
    </r>
    <r>
      <rPr>
        <sz val="8"/>
        <color rgb="FF313131"/>
        <rFont val="Calibri"/>
        <scheme val="minor"/>
      </rPr>
      <t xml:space="preserve">. </t>
    </r>
    <r>
      <rPr>
        <sz val="8"/>
        <color rgb="FF020202"/>
        <rFont val="Calibri"/>
        <scheme val="minor"/>
      </rPr>
      <t>Toda la logística o lo que se requiera</t>
    </r>
    <r>
      <rPr>
        <sz val="8"/>
        <color rgb="FF414141"/>
        <rFont val="Calibri"/>
        <scheme val="minor"/>
      </rPr>
      <t xml:space="preserve">,  </t>
    </r>
    <r>
      <rPr>
        <sz val="8"/>
        <color rgb="FF020202"/>
        <rFont val="Calibri"/>
        <scheme val="minor"/>
      </rPr>
      <t>asf como el servicio de transporte para el traslado de los elementos</t>
    </r>
    <r>
      <rPr>
        <sz val="8"/>
        <color rgb="FF1A1A1A"/>
        <rFont val="Calibri"/>
        <scheme val="minor"/>
      </rPr>
      <t xml:space="preserve">, </t>
    </r>
    <r>
      <rPr>
        <sz val="8"/>
        <color rgb="FF020202"/>
        <rFont val="Calibri"/>
        <scheme val="minor"/>
      </rPr>
      <t>personal y equipos a suministrar</t>
    </r>
    <r>
      <rPr>
        <sz val="8"/>
        <color rgb="FF1A1A1A"/>
        <rFont val="Calibri"/>
        <scheme val="minor"/>
      </rPr>
      <t xml:space="preserve">, </t>
    </r>
    <r>
      <rPr>
        <sz val="8"/>
        <color rgb="FF020202"/>
        <rFont val="Calibri"/>
        <scheme val="minor"/>
      </rPr>
      <t>estará a cargo del contratista</t>
    </r>
    <r>
      <rPr>
        <sz val="8"/>
        <color rgb="FF313131"/>
        <rFont val="Calibri"/>
        <scheme val="minor"/>
      </rPr>
      <t xml:space="preserve">. </t>
    </r>
    <r>
      <rPr>
        <sz val="8"/>
        <color rgb="FF020202"/>
        <rFont val="Calibri"/>
        <scheme val="minor"/>
      </rPr>
      <t>9</t>
    </r>
    <r>
      <rPr>
        <sz val="8"/>
        <color rgb="FF313131"/>
        <rFont val="Calibri"/>
        <scheme val="minor"/>
      </rPr>
      <t xml:space="preserve">. </t>
    </r>
    <r>
      <rPr>
        <sz val="8"/>
        <color rgb="FF020202"/>
        <rFont val="Calibri"/>
        <scheme val="minor"/>
      </rPr>
      <t>Estar inscrito dentro de la plataforma SECOP ll y continuar con las demás directrices solicitadas por el área de contratac</t>
    </r>
    <r>
      <rPr>
        <sz val="8"/>
        <color rgb="FF1A1A1A"/>
        <rFont val="Calibri"/>
        <scheme val="minor"/>
      </rPr>
      <t>i</t>
    </r>
    <r>
      <rPr>
        <sz val="8"/>
        <color rgb="FF020202"/>
        <rFont val="Calibri"/>
        <scheme val="minor"/>
      </rPr>
      <t>ón, supervisor</t>
    </r>
    <r>
      <rPr>
        <sz val="8"/>
        <color rgb="FF1A1A1A"/>
        <rFont val="Calibri"/>
        <scheme val="minor"/>
      </rPr>
      <t xml:space="preserve">, </t>
    </r>
    <r>
      <rPr>
        <sz val="8"/>
        <color rgb="FF020202"/>
        <rFont val="Calibri"/>
        <scheme val="minor"/>
      </rPr>
      <t>contabilidad y demás áreas que tengan que ver con el proceso de cobro de facturas</t>
    </r>
    <r>
      <rPr>
        <sz val="8"/>
        <color rgb="FF313131"/>
        <rFont val="Calibri"/>
        <scheme val="minor"/>
      </rPr>
      <t xml:space="preserve">.  </t>
    </r>
    <r>
      <rPr>
        <sz val="8"/>
        <color rgb="FF020202"/>
        <rFont val="Calibri"/>
        <scheme val="minor"/>
      </rPr>
      <t>10</t>
    </r>
    <r>
      <rPr>
        <sz val="8"/>
        <color rgb="FF414141"/>
        <rFont val="Calibri"/>
        <scheme val="minor"/>
      </rPr>
      <t xml:space="preserve">. </t>
    </r>
    <r>
      <rPr>
        <sz val="8"/>
        <color rgb="FF020202"/>
        <rFont val="Calibri"/>
        <scheme val="minor"/>
      </rPr>
      <t>Presentar los documentos exigidos dentro del  plazo establecido</t>
    </r>
    <r>
      <rPr>
        <sz val="8"/>
        <color rgb="FF313131"/>
        <rFont val="Calibri"/>
        <scheme val="minor"/>
      </rPr>
      <t xml:space="preserve">,  </t>
    </r>
    <r>
      <rPr>
        <sz val="8"/>
        <color rgb="FF020202"/>
        <rFont val="Calibri"/>
        <scheme val="minor"/>
      </rPr>
      <t>y cumplir con los  requisitos  de orden técnico</t>
    </r>
    <r>
      <rPr>
        <sz val="8"/>
        <color rgb="FF414141"/>
        <rFont val="Calibri"/>
        <scheme val="minor"/>
      </rPr>
      <t xml:space="preserve">,  </t>
    </r>
    <r>
      <rPr>
        <sz val="8"/>
        <color rgb="FF020202"/>
        <rFont val="Calibri"/>
        <scheme val="minor"/>
      </rPr>
      <t>exigidos como condición previa e ind</t>
    </r>
    <r>
      <rPr>
        <sz val="8"/>
        <color rgb="FF1A1A1A"/>
        <rFont val="Calibri"/>
        <scheme val="minor"/>
      </rPr>
      <t>i</t>
    </r>
    <r>
      <rPr>
        <sz val="8"/>
        <color rgb="FF020202"/>
        <rFont val="Calibri"/>
        <scheme val="minor"/>
      </rPr>
      <t>spensable para iniciar el contrato</t>
    </r>
    <r>
      <rPr>
        <sz val="8"/>
        <color rgb="FF313131"/>
        <rFont val="Calibri"/>
        <scheme val="minor"/>
      </rPr>
      <t xml:space="preserve">.  </t>
    </r>
    <r>
      <rPr>
        <sz val="8"/>
        <color rgb="FF020202"/>
        <rFont val="Calibri"/>
        <scheme val="minor"/>
      </rPr>
      <t xml:space="preserve">11.  Presentar los certificados de pago de aportes al sistema general de  seguridad  social  y  de  parafiscales  de  conformidad,.. ENTRE OTRAS ACTIVIDADES,....  </t>
    </r>
  </si>
  <si>
    <t>JUAN CAMILO CARDONA OLMOS identificado con numero de cedula 14.398.744 de lbagué, con Establecimiento de Comercio DISTRICLINICOS IBAGUE.</t>
  </si>
  <si>
    <t xml:space="preserve">CONTRATAR    EL    SUMINISTRO    DE    INSUMOS    Y    MATERIALES    NECESARIOS    PARA DESARROLLAR  LAS ACTIVIDADES DEL PLAN DE  INTERVENCIONES COLECTIVAS - PIC, Y DAR CUMPLIMIENTO  AL CONVENIO  INTERADMINISTRATIVO  No.  2503 DEL 16 DE AGOSTO 2022,  SUSCRITO  ENTRE LA SECRETARIA  DE SALUD MUNICIPAL  Y LA UNIDAD  DE SALUD DE IBAGUÉ,  PARA EL  FORTALECIMIENTO  INSTITUCIONAL  DE  LA  ESE.  </t>
  </si>
  <si>
    <t>Garantizar la existencia de la totalidad de los bienes relacionados en la necesidad del estudio previo, contratados en cumplimiento del convenio interadministrativo N°2210 del 27 de enero 2022, de tal manera que pueda suplir adecuadamente las solicitudes que para el efecto realice la Unidad de Salud de !bagué U.S.1.- E.S.E. 2. Realizar la instalación del compresor 6HP, en el lugar en el que el supervisor de! contrato le indique. 3. Entregar la totalidad de los bienes contratados calibrados y con certificado de calibración para aquellos de la requieran para su debida habilitación. 4. Entregar ficha técnica de los bienes suministrados a la Unidad de Salud de lbagué U.S.1.- E.S.E. 5. El contratista se compromete a suministrar toda la información que le sea solicitada en relación con la ejecución del contrato. 6. Atender las instrucciones que por escrito imparta la entidad o la persona que se designe para ello, en relación con el cumplimiento del contrato correspondiente. 7. El Contratista debe tener a disposición de la Unidad de Salud de !bagué U.S.1.- E.S.E, en todo momento los registros sanitarios correspondientes a los equipos biomédicos suministrados. En caso de que el producto no requiera registro sanitario, deberá ser informarlo en forma escrita al momento de la entrega del insumo al Almacén General. 8. Garantizar la calidad de los Equipos Biomédicos y Mobiliario Hospitalario en cumplimiento del objeto del contrato. 9. El proveedor seleccionado al momento de expedir la factura se obliga a registrar en cada producto, serie, marca y modelo de los bienes.</t>
  </si>
  <si>
    <t>ECOTECHNOS S.A.S con NIT 900.545.531-3 representado legalmente por HUGO ARIZA FORERO con cedula de ciudadanía Nº 79.322.679 de Bogotá.</t>
  </si>
  <si>
    <t>CONTRATAR EL MANTENIMIENTO PREVENTIVO Y CORRECTIVO DE LA INFRAESTRUCTURA FÍSICA DE LAS INSTALACIONES DE LAS SEDES RURALES: COELLO, ÁMBALA PARTE ALTA, CURALITO, DANTAS, LAURELES, LA LINDA Y REPARACIONES LOCATIVAS DE LA UNIDAD INTERMEDIA JORDÁN 8ª ETAPA; ADSCRITAS A LA UNIDAD DE SALUD DE IBAGUÉ U.S.1.-E.S.E.; EN MARCO DE EJECUCIÓN DEL CONVENIO INTERADMINISTRATIVO 2210 DEL 27 DE ENERO DE 2022, SUSCRITO  ENTRE  LA SECRETARÍA  DE SALUD  MUNICIPAL  Y LA UNIDAD  DE SALUD DE  IBAGUÉ  PARA  FORTALECER   EL  DESEMPENO   INSTITUCIONAL  DE  LA  E.S.E  EN  EL MARCO  DE LA IMPLEMENTACIÓN  DE LAS RUTAS INTEGRALES  DE ATENCIÓN  EN SALUD DEL MODELO  DE ACCIÓN  TERRITORIAL- MAITE</t>
  </si>
  <si>
    <r>
      <t>Antes de iniciar labores</t>
    </r>
    <r>
      <rPr>
        <sz val="8"/>
        <color rgb="FF282828"/>
        <rFont val="Calibri"/>
        <scheme val="minor"/>
      </rPr>
      <t xml:space="preserve">,  </t>
    </r>
    <r>
      <rPr>
        <sz val="8"/>
        <color rgb="FF070707"/>
        <rFont val="Calibri"/>
        <scheme val="minor"/>
      </rPr>
      <t>presentar cronograma de obra por frentes de trabajo</t>
    </r>
    <r>
      <rPr>
        <sz val="8"/>
        <color rgb="FF282828"/>
        <rFont val="Calibri"/>
        <scheme val="minor"/>
      </rPr>
      <t xml:space="preserve">, </t>
    </r>
    <r>
      <rPr>
        <sz val="8"/>
        <color rgb="FF070707"/>
        <rFont val="Calibri"/>
        <scheme val="minor"/>
      </rPr>
      <t>el cual será de obligatorio cumplimiento</t>
    </r>
    <r>
      <rPr>
        <sz val="8"/>
        <color rgb="FF282828"/>
        <rFont val="Calibri"/>
        <scheme val="minor"/>
      </rPr>
      <t xml:space="preserve">,  </t>
    </r>
    <r>
      <rPr>
        <sz val="8"/>
        <color rgb="FF070707"/>
        <rFont val="Calibri"/>
        <scheme val="minor"/>
      </rPr>
      <t>sin este no se podrán iniciar las mismas</t>
    </r>
    <r>
      <rPr>
        <sz val="8"/>
        <color rgb="FF606060"/>
        <rFont val="Calibri"/>
        <scheme val="minor"/>
      </rPr>
      <t xml:space="preserve">; </t>
    </r>
    <r>
      <rPr>
        <sz val="8"/>
        <color rgb="FF070707"/>
        <rFont val="Calibri"/>
        <scheme val="minor"/>
      </rPr>
      <t xml:space="preserve">este debe ser concertado con antelación con quienes prestan el  servicio asistencial en cada una de las sedes a </t>
    </r>
    <r>
      <rPr>
        <sz val="8"/>
        <color rgb="FF3D3D3D"/>
        <rFont val="Calibri"/>
        <scheme val="minor"/>
      </rPr>
      <t>i</t>
    </r>
    <r>
      <rPr>
        <sz val="8"/>
        <color rgb="FF070707"/>
        <rFont val="Calibri"/>
        <scheme val="minor"/>
      </rPr>
      <t>ntervenir</t>
    </r>
    <r>
      <rPr>
        <sz val="8"/>
        <color rgb="FF3D3D3D"/>
        <rFont val="Calibri"/>
        <scheme val="minor"/>
      </rPr>
      <t xml:space="preserve">.  </t>
    </r>
    <r>
      <rPr>
        <sz val="8"/>
        <color rgb="FF070707"/>
        <rFont val="Calibri"/>
        <scheme val="minor"/>
      </rPr>
      <t>Lo anterior</t>
    </r>
    <r>
      <rPr>
        <sz val="8"/>
        <color rgb="FF282828"/>
        <rFont val="Calibri"/>
        <scheme val="minor"/>
      </rPr>
      <t xml:space="preserve">,  </t>
    </r>
    <r>
      <rPr>
        <sz val="8"/>
        <color rgb="FF070707"/>
        <rFont val="Calibri"/>
        <scheme val="minor"/>
      </rPr>
      <t>para prever que no se presente traumatismo en el  servicio</t>
    </r>
    <r>
      <rPr>
        <sz val="8"/>
        <color rgb="FF4F4F4F"/>
        <rFont val="Calibri"/>
        <scheme val="minor"/>
      </rPr>
      <t xml:space="preserve">,  </t>
    </r>
    <r>
      <rPr>
        <sz val="8"/>
        <color rgb="FF070707"/>
        <rFont val="Calibri"/>
        <scheme val="minor"/>
      </rPr>
      <t>por la  intervención  en las loca</t>
    </r>
    <r>
      <rPr>
        <sz val="8"/>
        <color rgb="FF282828"/>
        <rFont val="Calibri"/>
        <scheme val="minor"/>
      </rPr>
      <t>c</t>
    </r>
    <r>
      <rPr>
        <sz val="8"/>
        <color rgb="FF070707"/>
        <rFont val="Calibri"/>
        <scheme val="minor"/>
      </rPr>
      <t>iones</t>
    </r>
    <r>
      <rPr>
        <sz val="8"/>
        <color rgb="FF727272"/>
        <rFont val="Calibri"/>
        <scheme val="minor"/>
      </rPr>
      <t xml:space="preserve">.  </t>
    </r>
    <r>
      <rPr>
        <sz val="8"/>
        <color rgb="FF070707"/>
        <rFont val="Calibri"/>
        <scheme val="minor"/>
      </rPr>
      <t>En dicha concertación</t>
    </r>
    <r>
      <rPr>
        <sz val="8"/>
        <color rgb="FF282828"/>
        <rFont val="Calibri"/>
        <scheme val="minor"/>
      </rPr>
      <t xml:space="preserve">.  </t>
    </r>
    <r>
      <rPr>
        <sz val="8"/>
        <color rgb="FF070707"/>
        <rFont val="Calibri"/>
        <scheme val="minor"/>
      </rPr>
      <t>el contratista deberá acordar con quienes prestan el servicio asistencial</t>
    </r>
    <r>
      <rPr>
        <sz val="8"/>
        <color rgb="FF606060"/>
        <rFont val="Calibri"/>
        <scheme val="minor"/>
      </rPr>
      <t xml:space="preserve">,  </t>
    </r>
    <r>
      <rPr>
        <sz val="8"/>
        <color rgb="FF070707"/>
        <rFont val="Calibri"/>
        <scheme val="minor"/>
      </rPr>
      <t>la recolección  o protección  de los  equ</t>
    </r>
    <r>
      <rPr>
        <sz val="8"/>
        <color rgb="FF282828"/>
        <rFont val="Calibri"/>
        <scheme val="minor"/>
      </rPr>
      <t>i</t>
    </r>
    <r>
      <rPr>
        <sz val="8"/>
        <color rgb="FF070707"/>
        <rFont val="Calibri"/>
        <scheme val="minor"/>
      </rPr>
      <t>pos existentes en cada una de las  sedes a intervenir</t>
    </r>
    <r>
      <rPr>
        <sz val="8"/>
        <color rgb="FF4F4F4F"/>
        <rFont val="Calibri"/>
        <scheme val="minor"/>
      </rPr>
      <t xml:space="preserve">.  </t>
    </r>
    <r>
      <rPr>
        <sz val="8"/>
        <color rgb="FF070707"/>
        <rFont val="Calibri"/>
        <scheme val="minor"/>
      </rPr>
      <t>2</t>
    </r>
    <r>
      <rPr>
        <sz val="8"/>
        <color rgb="FF8C8C8C"/>
        <rFont val="Calibri"/>
        <scheme val="minor"/>
      </rPr>
      <t xml:space="preserve">.  </t>
    </r>
    <r>
      <rPr>
        <sz val="8"/>
        <color rgb="FF070707"/>
        <rFont val="Calibri"/>
        <scheme val="minor"/>
      </rPr>
      <t>Realizar rev</t>
    </r>
    <r>
      <rPr>
        <sz val="8"/>
        <color rgb="FF282828"/>
        <rFont val="Calibri"/>
        <scheme val="minor"/>
      </rPr>
      <t>i</t>
    </r>
    <r>
      <rPr>
        <sz val="8"/>
        <color rgb="FF070707"/>
        <rFont val="Calibri"/>
        <scheme val="minor"/>
      </rPr>
      <t>sión i</t>
    </r>
    <r>
      <rPr>
        <sz val="8"/>
        <color rgb="FF282828"/>
        <rFont val="Calibri"/>
        <scheme val="minor"/>
      </rPr>
      <t>nici</t>
    </r>
    <r>
      <rPr>
        <sz val="8"/>
        <color rgb="FF070707"/>
        <rFont val="Calibri"/>
        <scheme val="minor"/>
      </rPr>
      <t>al  de cada serv</t>
    </r>
    <r>
      <rPr>
        <sz val="8"/>
        <color rgb="FF282828"/>
        <rFont val="Calibri"/>
        <scheme val="minor"/>
      </rPr>
      <t>i</t>
    </r>
    <r>
      <rPr>
        <sz val="8"/>
        <color rgb="FF070707"/>
        <rFont val="Calibri"/>
        <scheme val="minor"/>
      </rPr>
      <t>cio (Agua</t>
    </r>
    <r>
      <rPr>
        <sz val="8"/>
        <color rgb="FF282828"/>
        <rFont val="Calibri"/>
        <scheme val="minor"/>
      </rPr>
      <t xml:space="preserve">,  </t>
    </r>
    <r>
      <rPr>
        <sz val="8"/>
        <color rgb="FF070707"/>
        <rFont val="Calibri"/>
        <scheme val="minor"/>
      </rPr>
      <t>en erg ia</t>
    </r>
    <r>
      <rPr>
        <sz val="8"/>
        <color rgb="FF282828"/>
        <rFont val="Calibri"/>
        <scheme val="minor"/>
      </rPr>
      <t xml:space="preserve">,  </t>
    </r>
    <r>
      <rPr>
        <sz val="8"/>
        <color rgb="FF070707"/>
        <rFont val="Calibri"/>
        <scheme val="minor"/>
      </rPr>
      <t>alcantarillado y demás con que cuente la sede respectiva a intervenir</t>
    </r>
    <r>
      <rPr>
        <sz val="8"/>
        <color rgb="FF282828"/>
        <rFont val="Calibri"/>
        <scheme val="minor"/>
      </rPr>
      <t xml:space="preserve">) </t>
    </r>
    <r>
      <rPr>
        <sz val="8"/>
        <color rgb="FF070707"/>
        <rFont val="Calibri"/>
        <scheme val="minor"/>
      </rPr>
      <t>y procurar que estos queden en perfecto funcionamiento en cada sedes,  la cual deberá quedar plasmada en el acta de concertac</t>
    </r>
    <r>
      <rPr>
        <sz val="8"/>
        <color rgb="FF282828"/>
        <rFont val="Calibri"/>
        <scheme val="minor"/>
      </rPr>
      <t>i</t>
    </r>
    <r>
      <rPr>
        <sz val="8"/>
        <color rgb="FF070707"/>
        <rFont val="Calibri"/>
        <scheme val="minor"/>
      </rPr>
      <t>ón realizada con el personal asistencial. Así mismo</t>
    </r>
    <r>
      <rPr>
        <sz val="8"/>
        <color rgb="FF4F4F4F"/>
        <rFont val="Calibri"/>
        <scheme val="minor"/>
      </rPr>
      <t xml:space="preserve">,  </t>
    </r>
    <r>
      <rPr>
        <sz val="8"/>
        <color rgb="FF070707"/>
        <rFont val="Calibri"/>
        <scheme val="minor"/>
      </rPr>
      <t>el contratista revisará y plasmará en el acta de concertación</t>
    </r>
    <r>
      <rPr>
        <sz val="8"/>
        <color rgb="FF282828"/>
        <rFont val="Calibri"/>
        <scheme val="minor"/>
      </rPr>
      <t xml:space="preserve">,  </t>
    </r>
    <r>
      <rPr>
        <sz val="8"/>
        <color rgb="FF070707"/>
        <rFont val="Calibri"/>
        <scheme val="minor"/>
      </rPr>
      <t>el  estado  de  los  v</t>
    </r>
    <r>
      <rPr>
        <sz val="8"/>
        <color rgb="FF282828"/>
        <rFont val="Calibri"/>
        <scheme val="minor"/>
      </rPr>
      <t>i</t>
    </r>
    <r>
      <rPr>
        <sz val="8"/>
        <color rgb="FF070707"/>
        <rFont val="Calibri"/>
        <scheme val="minor"/>
      </rPr>
      <t>drios  y/o demás elementos  que se encuentren  previamente  manchados o fogueados por pintura existente  en la sede</t>
    </r>
    <r>
      <rPr>
        <sz val="8"/>
        <color rgb="FF3D3D3D"/>
        <rFont val="Calibri"/>
        <scheme val="minor"/>
      </rPr>
      <t xml:space="preserve">.  </t>
    </r>
    <r>
      <rPr>
        <sz val="8"/>
        <color rgb="FF070707"/>
        <rFont val="Calibri"/>
        <scheme val="minor"/>
      </rPr>
      <t>3.  El  contratista deberá levantar  acta de vecindad</t>
    </r>
    <r>
      <rPr>
        <sz val="8"/>
        <color rgb="FF3D3D3D"/>
        <rFont val="Calibri"/>
        <scheme val="minor"/>
      </rPr>
      <t xml:space="preserve">,  </t>
    </r>
    <r>
      <rPr>
        <sz val="8"/>
        <color rgb="FF070707"/>
        <rFont val="Calibri"/>
        <scheme val="minor"/>
      </rPr>
      <t xml:space="preserve">en </t>
    </r>
    <r>
      <rPr>
        <sz val="8"/>
        <color rgb="FF282828"/>
        <rFont val="Calibri"/>
        <scheme val="minor"/>
      </rPr>
      <t>l</t>
    </r>
    <r>
      <rPr>
        <sz val="8"/>
        <color rgb="FF070707"/>
        <rFont val="Calibri"/>
        <scheme val="minor"/>
      </rPr>
      <t>a  cual</t>
    </r>
    <r>
      <rPr>
        <sz val="8"/>
        <color rgb="FF4F4F4F"/>
        <rFont val="Calibri"/>
        <scheme val="minor"/>
      </rPr>
      <t xml:space="preserve">,  </t>
    </r>
    <r>
      <rPr>
        <sz val="8"/>
        <color rgb="FF070707"/>
        <rFont val="Calibri"/>
        <scheme val="minor"/>
      </rPr>
      <t>se deberá concertar con la comunidad y en especial con el presidente de la Junta de Acción Comunal  hasta donde será el  alcance del  contratista  en lo  que respecta a suministro de alimentación</t>
    </r>
    <r>
      <rPr>
        <sz val="8"/>
        <color rgb="FF606060"/>
        <rFont val="Calibri"/>
        <scheme val="minor"/>
      </rPr>
      <t xml:space="preserve">,  </t>
    </r>
    <r>
      <rPr>
        <sz val="8"/>
        <color rgb="FF070707"/>
        <rFont val="Calibri"/>
        <scheme val="minor"/>
      </rPr>
      <t>hospedaje  y/o cualquier otro elemento facilitado  por la  comunidad</t>
    </r>
    <r>
      <rPr>
        <sz val="8"/>
        <color rgb="FF4F4F4F"/>
        <rFont val="Calibri"/>
        <scheme val="minor"/>
      </rPr>
      <t xml:space="preserve">;  </t>
    </r>
    <r>
      <rPr>
        <sz val="8"/>
        <color rgb="FF070707"/>
        <rFont val="Calibri"/>
        <scheme val="minor"/>
      </rPr>
      <t>lo  anterior</t>
    </r>
    <r>
      <rPr>
        <sz val="8"/>
        <color rgb="FF4F4F4F"/>
        <rFont val="Calibri"/>
        <scheme val="minor"/>
      </rPr>
      <t xml:space="preserve">,  </t>
    </r>
    <r>
      <rPr>
        <sz val="8"/>
        <color rgb="FF070707"/>
        <rFont val="Calibri"/>
        <scheme val="minor"/>
      </rPr>
      <t>con el  fin de evitar a futuro o en la  culminación  de la  obra</t>
    </r>
    <r>
      <rPr>
        <sz val="8"/>
        <color rgb="FF606060"/>
        <rFont val="Calibri"/>
        <scheme val="minor"/>
      </rPr>
      <t xml:space="preserve">, </t>
    </r>
    <r>
      <rPr>
        <sz val="8"/>
        <color rgb="FF070707"/>
        <rFont val="Calibri"/>
        <scheme val="minor"/>
      </rPr>
      <t>posibles deudas con la comunidad por parte de los trabajadores que lleve el contratista</t>
    </r>
    <r>
      <rPr>
        <sz val="8"/>
        <color rgb="FF3D3D3D"/>
        <rFont val="Calibri"/>
        <scheme val="minor"/>
      </rPr>
      <t xml:space="preserve">.  </t>
    </r>
    <r>
      <rPr>
        <sz val="8"/>
        <color rgb="FF070707"/>
        <rFont val="Calibri"/>
        <scheme val="minor"/>
      </rPr>
      <t>En ella deberá quedar totalmente claro</t>
    </r>
    <r>
      <rPr>
        <sz val="8"/>
        <color rgb="FF282828"/>
        <rFont val="Calibri"/>
        <scheme val="minor"/>
      </rPr>
      <t xml:space="preserve">,  </t>
    </r>
    <r>
      <rPr>
        <sz val="8"/>
        <color rgb="FF070707"/>
        <rFont val="Calibri"/>
        <scheme val="minor"/>
      </rPr>
      <t xml:space="preserve">cómo será dicho suministro y quien asume la responsabilidad  de los  pagos de </t>
    </r>
    <r>
      <rPr>
        <sz val="8"/>
        <color rgb="FF282828"/>
        <rFont val="Calibri"/>
        <scheme val="minor"/>
      </rPr>
      <t>l</t>
    </r>
    <r>
      <rPr>
        <sz val="8"/>
        <color rgb="FF070707"/>
        <rFont val="Calibri"/>
        <scheme val="minor"/>
      </rPr>
      <t>os elementos so</t>
    </r>
    <r>
      <rPr>
        <sz val="8"/>
        <color rgb="FF282828"/>
        <rFont val="Calibri"/>
        <scheme val="minor"/>
      </rPr>
      <t>li</t>
    </r>
    <r>
      <rPr>
        <sz val="8"/>
        <color rgb="FF070707"/>
        <rFont val="Calibri"/>
        <scheme val="minor"/>
      </rPr>
      <t>c</t>
    </r>
    <r>
      <rPr>
        <sz val="8"/>
        <color rgb="FF282828"/>
        <rFont val="Calibri"/>
        <scheme val="minor"/>
      </rPr>
      <t>i</t>
    </r>
    <r>
      <rPr>
        <sz val="8"/>
        <color rgb="FF070707"/>
        <rFont val="Calibri"/>
        <scheme val="minor"/>
      </rPr>
      <t>tados y</t>
    </r>
    <r>
      <rPr>
        <sz val="8"/>
        <color rgb="FF282828"/>
        <rFont val="Calibri"/>
        <scheme val="minor"/>
      </rPr>
      <t>/</t>
    </r>
    <r>
      <rPr>
        <sz val="8"/>
        <color rgb="FF070707"/>
        <rFont val="Calibri"/>
        <scheme val="minor"/>
      </rPr>
      <t>o suministrados</t>
    </r>
    <r>
      <rPr>
        <sz val="8"/>
        <color rgb="FF282828"/>
        <rFont val="Calibri"/>
        <scheme val="minor"/>
      </rPr>
      <t xml:space="preserve">;  </t>
    </r>
    <r>
      <rPr>
        <sz val="8"/>
        <color rgb="FF070707"/>
        <rFont val="Calibri"/>
        <scheme val="minor"/>
      </rPr>
      <t>lo anterior para Mantener indemne a  la  U.S.I. -  E</t>
    </r>
    <r>
      <rPr>
        <sz val="8"/>
        <color rgb="FF3D3D3D"/>
        <rFont val="Calibri"/>
        <scheme val="minor"/>
      </rPr>
      <t>.</t>
    </r>
    <r>
      <rPr>
        <sz val="8"/>
        <color rgb="FF070707"/>
        <rFont val="Calibri"/>
        <scheme val="minor"/>
      </rPr>
      <t>S</t>
    </r>
    <r>
      <rPr>
        <sz val="8"/>
        <color rgb="FF4F4F4F"/>
        <rFont val="Calibri"/>
        <scheme val="minor"/>
      </rPr>
      <t>.</t>
    </r>
    <r>
      <rPr>
        <sz val="8"/>
        <color rgb="FF070707"/>
        <rFont val="Calibri"/>
        <scheme val="minor"/>
      </rPr>
      <t>E. frente a reclamaciones de terceros por hechos o actuaciones  que le sean imputables y que deriven de la ejecución del  contrato</t>
    </r>
    <r>
      <rPr>
        <sz val="8"/>
        <color rgb="FF3D3D3D"/>
        <rFont val="Calibri"/>
        <scheme val="minor"/>
      </rPr>
      <t xml:space="preserve">.  </t>
    </r>
    <r>
      <rPr>
        <sz val="8"/>
        <color rgb="FF070707"/>
        <rFont val="Calibri"/>
        <scheme val="minor"/>
      </rPr>
      <t>4</t>
    </r>
    <r>
      <rPr>
        <sz val="8"/>
        <color rgb="FF4F4F4F"/>
        <rFont val="Calibri"/>
        <scheme val="minor"/>
      </rPr>
      <t xml:space="preserve">.  </t>
    </r>
    <r>
      <rPr>
        <sz val="8"/>
        <color rgb="FF070707"/>
        <rFont val="Calibri"/>
        <scheme val="minor"/>
      </rPr>
      <t>Con el acta final</t>
    </r>
    <r>
      <rPr>
        <sz val="8"/>
        <color rgb="FF3D3D3D"/>
        <rFont val="Calibri"/>
        <scheme val="minor"/>
      </rPr>
      <t xml:space="preserve">,  </t>
    </r>
    <r>
      <rPr>
        <sz val="8"/>
        <color rgb="FF070707"/>
        <rFont val="Calibri"/>
        <scheme val="minor"/>
      </rPr>
      <t>el contratista deberá entregar paz y salvo de deudas con la  comunidad</t>
    </r>
    <r>
      <rPr>
        <sz val="8"/>
        <color rgb="FF282828"/>
        <rFont val="Calibri"/>
        <scheme val="minor"/>
      </rPr>
      <t xml:space="preserve">.  </t>
    </r>
    <r>
      <rPr>
        <sz val="8"/>
        <color rgb="FF070707"/>
        <rFont val="Calibri"/>
        <scheme val="minor"/>
      </rPr>
      <t>el  cual  será firmado por el presidente de la Junta de Acción Comunal</t>
    </r>
    <r>
      <rPr>
        <sz val="8"/>
        <color rgb="FF3D3D3D"/>
        <rFont val="Calibri"/>
        <scheme val="minor"/>
      </rPr>
      <t xml:space="preserve">, </t>
    </r>
    <r>
      <rPr>
        <sz val="8"/>
        <color rgb="FF070707"/>
        <rFont val="Calibri"/>
        <scheme val="minor"/>
      </rPr>
      <t>qu</t>
    </r>
    <r>
      <rPr>
        <sz val="8"/>
        <color rgb="FF282828"/>
        <rFont val="Calibri"/>
        <scheme val="minor"/>
      </rPr>
      <t>i</t>
    </r>
    <r>
      <rPr>
        <sz val="8"/>
        <color rgb="FF070707"/>
        <rFont val="Calibri"/>
        <scheme val="minor"/>
      </rPr>
      <t>en dará fe de no tener deudas con la comunidad tanto el contrat</t>
    </r>
    <r>
      <rPr>
        <sz val="8"/>
        <color rgb="FF282828"/>
        <rFont val="Calibri"/>
        <scheme val="minor"/>
      </rPr>
      <t>i</t>
    </r>
    <r>
      <rPr>
        <sz val="8"/>
        <color rgb="FF070707"/>
        <rFont val="Calibri"/>
        <scheme val="minor"/>
      </rPr>
      <t>sta</t>
    </r>
    <r>
      <rPr>
        <sz val="8"/>
        <color rgb="FF4F4F4F"/>
        <rFont val="Calibri"/>
        <scheme val="minor"/>
      </rPr>
      <t xml:space="preserve">. </t>
    </r>
    <r>
      <rPr>
        <sz val="8"/>
        <color rgb="FF070707"/>
        <rFont val="Calibri"/>
        <scheme val="minor"/>
      </rPr>
      <t>como cada uno de los trabajadores que este allá tenido en los frentes de trabajo</t>
    </r>
    <r>
      <rPr>
        <sz val="8"/>
        <color rgb="FF3D3D3D"/>
        <rFont val="Calibri"/>
        <scheme val="minor"/>
      </rPr>
      <t xml:space="preserve">.  </t>
    </r>
    <r>
      <rPr>
        <sz val="8"/>
        <color rgb="FF070707"/>
        <rFont val="Calibri"/>
        <scheme val="minor"/>
      </rPr>
      <t>5</t>
    </r>
    <r>
      <rPr>
        <sz val="8"/>
        <color rgb="FF606060"/>
        <rFont val="Calibri"/>
        <scheme val="minor"/>
      </rPr>
      <t xml:space="preserve">.  </t>
    </r>
    <r>
      <rPr>
        <sz val="8"/>
        <color rgb="FF070707"/>
        <rFont val="Calibri"/>
        <scheme val="minor"/>
      </rPr>
      <t>El contratista deberá allegar al área de apoyo hospitalario</t>
    </r>
    <r>
      <rPr>
        <sz val="8"/>
        <color rgb="FF3D3D3D"/>
        <rFont val="Calibri"/>
        <scheme val="minor"/>
      </rPr>
      <t xml:space="preserve">,  </t>
    </r>
    <r>
      <rPr>
        <sz val="8"/>
        <color rgb="FF070707"/>
        <rFont val="Calibri"/>
        <scheme val="minor"/>
      </rPr>
      <t>el acta de concertación del cronograma y protección de equipos existentes en las sedes a  intervenir  debidamente firmado</t>
    </r>
    <r>
      <rPr>
        <sz val="8"/>
        <color rgb="FF4F4F4F"/>
        <rFont val="Calibri"/>
        <scheme val="minor"/>
      </rPr>
      <t xml:space="preserve">;  </t>
    </r>
    <r>
      <rPr>
        <sz val="8"/>
        <color rgb="FF070707"/>
        <rFont val="Calibri"/>
        <scheme val="minor"/>
      </rPr>
      <t>donde el  personal  asistencial  se compromete  a cubrir,  resguardar o retira</t>
    </r>
    <r>
      <rPr>
        <sz val="8"/>
        <color rgb="FF282828"/>
        <rFont val="Calibri"/>
        <scheme val="minor"/>
      </rPr>
      <t xml:space="preserve">r </t>
    </r>
    <r>
      <rPr>
        <sz val="8"/>
        <color rgb="FF070707"/>
        <rFont val="Calibri"/>
        <scheme val="minor"/>
      </rPr>
      <t>TODOS los equipos presentes en la sede a intervenir</t>
    </r>
    <r>
      <rPr>
        <sz val="8"/>
        <color rgb="FF4F4F4F"/>
        <rFont val="Calibri"/>
        <scheme val="minor"/>
      </rPr>
      <t xml:space="preserve">,  </t>
    </r>
    <r>
      <rPr>
        <sz val="8"/>
        <color rgb="FF070707"/>
        <rFont val="Calibri"/>
        <scheme val="minor"/>
      </rPr>
      <t>lo anterior para que estos,  no se llenen de polvo o sean objeto de daños  por  las  labores  realizadas,  esto deberá  ser antes  de  iniciar  labores.    ENTRE OTRAS ACTIVIDADES</t>
    </r>
  </si>
  <si>
    <t>CONTRATAR   LA PRESTACIÓN  DE SERVICIOS   DE PUBLICIDAD,  PLAN  DE  MEDIOS  Y  ESTRATEGIA DIGITAL PARA LA DIVULGACIÓN DE LAS ACTIVIDADES  DEL PLAN DE INTERVENCIONES COLECTIVAS  - PIC, Y DAR CUMPLIMIENTO AL CONTRATO INTERADMINISTRATIVO  No.  2503 DEL 16  DE AGOSTO  DE 2022,  SUSCRITO  ENTRE LA SECRETARÍA  DE SALUD MUNICIPAL Y LA UNIDAD DE SALUD  DE IBAGUÉ, PARA EL FORTALECIMIENTO INSTITUCIONAL  DE LA ESE.</t>
  </si>
  <si>
    <t>PROCESO REVOCADO</t>
  </si>
  <si>
    <t>CONTRATAR LA ADQUISICIÓN DE EQUIPOS BIOMEDICOS Y MOBILIARIO HOSPITALARIO, EN CUMPLIMIENTO AL CONVENIO INTERADMINISTRATIVO Nº2210 DEL 27 DE ENERO 2022,  SUSCRITO ENTRE LA SECRETARÍA DE SALUD MUNICIPAL Y LA UNIDAD DE SALUD DE !BAGUÉ USI ESE</t>
  </si>
  <si>
    <t>JUAN CAMILO CARDONA OLMOS con cedula de ciudadanía 14.398.744 DE IBAGUE</t>
  </si>
  <si>
    <t xml:space="preserve">CONTRATAR LA ADQUISICIÓN  DE EQUIPOS BIOMEDICOS Y MOBILIARIO  HOSPITALARIO, EN CUMPLIMIENTO AL CONVENIO INTERADMINISTRATIVO Nº2210 DEL 27 DE ENERO 2022, SUSCRITO ENTRE LA SECRETARÍA  DE SALUD MUNICIPAL Y LA UNIDAD DE SALUD DE IBAGUÉ USI ESE. </t>
  </si>
  <si>
    <t>1. Garantizar la existencia de la totalidad de los bienes relacionados en la necesidad del estudio previo,  contratados en cumplimiento del convenio interadministrativo N°2210 del 27 de enero 2022, de tal manera que pueda suplir adecuadamente las solicitudes que para el efecto realice la Unidad de Salud  de !bagué  U.S.1.- E.S.E.  2.  Realizar la instalación del compresor 6HP,  en el lugar  en el que el supervisor de! contrato le indique. 3.  Entregar la totalidad de los bienes contratados calibrados y con certificado de calibración para  aquellos de  la requieran  para su debida  habilitación.  4.  Entregar ficha técnica de los bienes suministrados  a la Unidad   de  Salud  de  lbagué   U.S.1.-  E.S.E.  5.  El contratista se compromete  a suministrar toda la información que le sea solicitada en relación con la ejecución  del contrato. 6. Atender las instrucciones que por escrito  imparta  la entidad  o la  persona que se designe  para ello,  en relación con el cumplimiento del contrato correspondiente, ENTRE OTRAS ACTIVIDADES.</t>
  </si>
  <si>
    <t>MINIMA CUANTIA VIGENCIA FISCAL 2023</t>
  </si>
  <si>
    <r>
      <t>SEGURIDAD TREBOL    LTDA.     Persona    Jurídica,     NIT</t>
    </r>
    <r>
      <rPr>
        <sz val="8"/>
        <color rgb="FF181818"/>
        <rFont val="Calibri"/>
        <scheme val="minor"/>
      </rPr>
      <t>:</t>
    </r>
    <r>
      <rPr>
        <sz val="8"/>
        <color rgb="FF040404"/>
        <rFont val="Calibri"/>
        <scheme val="minor"/>
      </rPr>
      <t>800185215-2,     representante</t>
    </r>
    <r>
      <rPr>
        <sz val="8"/>
        <color rgb="FF363636"/>
        <rFont val="Calibri"/>
        <scheme val="minor"/>
      </rPr>
      <t xml:space="preserve">"  </t>
    </r>
    <r>
      <rPr>
        <sz val="8"/>
        <color rgb="FF040404"/>
        <rFont val="Calibri"/>
        <scheme val="minor"/>
      </rPr>
      <t>legal    YEIMI ALEXANDRA ZANGUÑA BARON C.C.  No.  1.053.607.431  DE PAIPA BOYACA</t>
    </r>
  </si>
  <si>
    <t>CONTRATAR LA PRESTACION  DE LOS SERVICIOS  DE VIGILANCIA  POR MEDIO DEL SISTEMA INALÁMBRICO DE LAS UNIDADES INTERMEDIAS, CENTROS DE SALUD Y VIGILANCIA HUMANA EN LA UNIDAD INTERMEDIA VIII ETAPA DEL JORDÁN, UNIDAD DEL SUR, UNIDAD HOSPITAL SAN FRANCISCO, UNIDAD DEL SALADO Y UNIDAD PICALEÑA  ADSCRITOS  A LA UNIDAD DE SALUD DE IBAGUÉ U.S.1.• E.S.E</t>
  </si>
  <si>
    <t>4 meses</t>
  </si>
  <si>
    <r>
      <rPr>
        <b/>
        <sz val="8"/>
        <color rgb="FF040404"/>
        <rFont val="Calibri"/>
      </rPr>
      <t xml:space="preserve">1.- </t>
    </r>
    <r>
      <rPr>
        <sz val="8"/>
        <color rgb="FF040404"/>
        <rFont val="Calibri"/>
      </rPr>
      <t>Prestar los servicios objeto de la presente  contratación  teniendo  en cuenta las condiciones y requisitos  técnicos y legales previstos; y de acuerdo con la distribución que se indique. 2.- Cumplir a cabalidad con los turnos señalados para las diversas  áreas.3.-  Brindar protección a las instalaciones,  las personas y los bienes en las áreas en que se desempeñen.  4.- Garantizar y prestar los servicios con personal calificado  e idóneo  y  con  la  experiencia  necesaria  para  el  desempeño  del  puesto  asignado. Garantizar que el personal de servicio tenga por lo menos un nivel académico de bachillerato y demás de los requisitos  exigidos por la Superintendencia  de Vigilancia.  5.- Velar porque a las diferentes  dependencias  no  ingresen  servidores  públicos,  contratistas,  ni terceros  que presten algún servicio a la Entidad durante losdías sábados, domingos y festivos, sin previa autorización por escrito del funcionario encargado, debiendo llevar un control de ingreso y salida de personal en horario no laboral y/o  fines de semana,  en los lugares en donde se presta el servicio con vigilancia humana;  excepto  el servicio de urgencias  en los diferentes  puntos  de atención.  6.• Controlar  el  ingreso  y  salida  de  personas  de  las  instalaciones  donde  se  presta  el  servicio, orientándolo para su correcto desplazamiento dentro de las mismas y responder por el control en todos  los accesos  existentes,  de acuerdo  con las instrucciones  que imparta  el supervisor.  ENTRE OTRAS ACTIVIDADES</t>
    </r>
  </si>
  <si>
    <r>
      <t>CONTRATAR A MONTO AGOTAB</t>
    </r>
    <r>
      <rPr>
        <b/>
        <sz val="8"/>
        <color rgb="FF525254"/>
        <rFont val="Calibri"/>
        <scheme val="minor"/>
      </rPr>
      <t xml:space="preserve">LE  EL </t>
    </r>
    <r>
      <rPr>
        <b/>
        <sz val="8"/>
        <color rgb="FF3F3F42"/>
        <rFont val="Calibri"/>
        <scheme val="minor"/>
      </rPr>
      <t>SUMINISTRO     DE    ELEMENTOS     DE   PROTECCIÓN     EPP</t>
    </r>
    <r>
      <rPr>
        <b/>
        <sz val="8"/>
        <color rgb="FF525254"/>
        <rFont val="Calibri"/>
        <scheme val="minor"/>
      </rPr>
      <t>,    I</t>
    </r>
    <r>
      <rPr>
        <b/>
        <sz val="8"/>
        <color rgb="FF3F3F42"/>
        <rFont val="Calibri"/>
        <scheme val="minor"/>
      </rPr>
      <t>NSUMOS     MÉDICOS</t>
    </r>
    <r>
      <rPr>
        <b/>
        <sz val="8"/>
        <color rgb="FF525254"/>
        <rFont val="Calibri"/>
        <scheme val="minor"/>
      </rPr>
      <t xml:space="preserve">, </t>
    </r>
    <r>
      <rPr>
        <b/>
        <sz val="8"/>
        <color rgb="FF3F3F42"/>
        <rFont val="Calibri"/>
        <scheme val="minor"/>
      </rPr>
      <t>MATERIAL MÉDICO QUIRÚRGICOS</t>
    </r>
    <r>
      <rPr>
        <b/>
        <sz val="8"/>
        <color rgb="FF525254"/>
        <rFont val="Calibri"/>
        <scheme val="minor"/>
      </rPr>
      <t xml:space="preserve">, </t>
    </r>
    <r>
      <rPr>
        <b/>
        <sz val="8"/>
        <color rgb="FF3F3F42"/>
        <rFont val="Calibri"/>
        <scheme val="minor"/>
      </rPr>
      <t>ELEMENTOS DE DESINFECCION  Y ROPA HOSPITALARIA</t>
    </r>
    <r>
      <rPr>
        <b/>
        <sz val="8"/>
        <color rgb="FF525254"/>
        <rFont val="Calibri"/>
        <scheme val="minor"/>
      </rPr>
      <t xml:space="preserve">, </t>
    </r>
    <r>
      <rPr>
        <b/>
        <sz val="8"/>
        <color rgb="FF3F3F42"/>
        <rFont val="Calibri"/>
        <scheme val="minor"/>
      </rPr>
      <t xml:space="preserve">CONTEMPLADOS </t>
    </r>
    <r>
      <rPr>
        <b/>
        <sz val="8"/>
        <color rgb="FF525254"/>
        <rFont val="Calibri"/>
        <scheme val="minor"/>
      </rPr>
      <t>E</t>
    </r>
    <r>
      <rPr>
        <b/>
        <sz val="8"/>
        <color rgb="FF3F3F42"/>
        <rFont val="Calibri"/>
        <scheme val="minor"/>
      </rPr>
      <t>N EL PLAN DE BENEFICIOS  DE SALUD</t>
    </r>
    <r>
      <rPr>
        <b/>
        <sz val="8"/>
        <color rgb="FF696969"/>
        <rFont val="Calibri"/>
        <scheme val="minor"/>
      </rPr>
      <t xml:space="preserve">, </t>
    </r>
    <r>
      <rPr>
        <b/>
        <sz val="8"/>
        <color rgb="FF3F3F42"/>
        <rFont val="Calibri"/>
        <scheme val="minor"/>
      </rPr>
      <t xml:space="preserve">NECESARIOS   PARA   LA  ATENCIÓN   </t>
    </r>
    <r>
      <rPr>
        <sz val="8"/>
        <color rgb="FF3F3F42"/>
        <rFont val="Calibri"/>
        <scheme val="minor"/>
      </rPr>
      <t xml:space="preserve">DE </t>
    </r>
    <r>
      <rPr>
        <b/>
        <sz val="8"/>
        <color rgb="FF3F3F42"/>
        <rFont val="Calibri"/>
        <scheme val="minor"/>
      </rPr>
      <t xml:space="preserve">LOS  USUARIOS   EN  LOS  SERVICIOS   </t>
    </r>
    <r>
      <rPr>
        <sz val="8"/>
        <color rgb="FF3F3F42"/>
        <rFont val="Calibri"/>
        <scheme val="minor"/>
      </rPr>
      <t xml:space="preserve">DE </t>
    </r>
    <r>
      <rPr>
        <b/>
        <sz val="8"/>
        <color rgb="FF3F3F42"/>
        <rFont val="Calibri"/>
        <scheme val="minor"/>
      </rPr>
      <t>URGENCIAS</t>
    </r>
    <r>
      <rPr>
        <b/>
        <sz val="8"/>
        <color rgb="FF525254"/>
        <rFont val="Calibri"/>
        <scheme val="minor"/>
      </rPr>
      <t xml:space="preserve">, </t>
    </r>
    <r>
      <rPr>
        <b/>
        <sz val="8"/>
        <color rgb="FF3F3F42"/>
        <rFont val="Calibri"/>
        <scheme val="minor"/>
      </rPr>
      <t>QUIRÓFANO</t>
    </r>
    <r>
      <rPr>
        <b/>
        <sz val="8"/>
        <color rgb="FF525254"/>
        <rFont val="Calibri"/>
        <scheme val="minor"/>
      </rPr>
      <t xml:space="preserve">, </t>
    </r>
    <r>
      <rPr>
        <b/>
        <sz val="8"/>
        <color rgb="FF3F3F42"/>
        <rFont val="Calibri"/>
        <scheme val="minor"/>
      </rPr>
      <t>HOSPlTALIZACIÓN</t>
    </r>
    <r>
      <rPr>
        <b/>
        <sz val="8"/>
        <color rgb="FF525254"/>
        <rFont val="Calibri"/>
        <scheme val="minor"/>
      </rPr>
      <t xml:space="preserve">, </t>
    </r>
    <r>
      <rPr>
        <b/>
        <sz val="8"/>
        <color rgb="FF3F3F42"/>
        <rFont val="Calibri"/>
        <scheme val="minor"/>
      </rPr>
      <t>HOSPITALIZACIÓN ÁREA RESPIRATORIA Y UNIDAD MENTAL</t>
    </r>
    <r>
      <rPr>
        <b/>
        <sz val="8"/>
        <color rgb="FF525254"/>
        <rFont val="Calibri"/>
        <scheme val="minor"/>
      </rPr>
      <t xml:space="preserve">,   </t>
    </r>
    <r>
      <rPr>
        <b/>
        <sz val="8"/>
        <color rgb="FF3F3F42"/>
        <rFont val="Calibri"/>
        <scheme val="minor"/>
      </rPr>
      <t>ATENCIÓN DE PARTOS</t>
    </r>
    <r>
      <rPr>
        <b/>
        <sz val="8"/>
        <color rgb="FF525254"/>
        <rFont val="Calibri"/>
        <scheme val="minor"/>
      </rPr>
      <t xml:space="preserve">, </t>
    </r>
    <r>
      <rPr>
        <b/>
        <sz val="8"/>
        <color rgb="FF3F3F42"/>
        <rFont val="Calibri"/>
        <scheme val="minor"/>
      </rPr>
      <t>ACTIVIDAD</t>
    </r>
    <r>
      <rPr>
        <b/>
        <sz val="8"/>
        <color rgb="FF525254"/>
        <rFont val="Calibri"/>
        <scheme val="minor"/>
      </rPr>
      <t>E</t>
    </r>
    <r>
      <rPr>
        <b/>
        <sz val="8"/>
        <color rgb="FF3F3F42"/>
        <rFont val="Calibri"/>
        <scheme val="minor"/>
      </rPr>
      <t xml:space="preserve">S DE PROMOCIÓN </t>
    </r>
    <r>
      <rPr>
        <b/>
        <sz val="8"/>
        <color rgb="FF525254"/>
        <rFont val="Calibri"/>
        <scheme val="minor"/>
      </rPr>
      <t xml:space="preserve">- </t>
    </r>
    <r>
      <rPr>
        <b/>
        <sz val="8"/>
        <color rgb="FF3F3F42"/>
        <rFont val="Calibri"/>
        <scheme val="minor"/>
      </rPr>
      <t>PREVENCIÓN  Y BRIGADAS DE SALUD TANTO URBANAS COMO RURALES</t>
    </r>
  </si>
  <si>
    <r>
      <t>CONTRATAR  EL MANTENIMIENTO PREVENTIVO DE LA INFRAESTRUCTURA FÍSICA DE LAS INSTALACIONES DE LAS SEDES: JUNTAS, VILLA RESTREPO</t>
    </r>
    <r>
      <rPr>
        <b/>
        <sz val="8"/>
        <color rgb="FF1A1A1A"/>
        <rFont val="Calibri"/>
        <scheme val="minor"/>
      </rPr>
      <t xml:space="preserve">, </t>
    </r>
    <r>
      <rPr>
        <b/>
        <sz val="8"/>
        <color rgb="FF050505"/>
        <rFont val="Calibri"/>
        <scheme val="minor"/>
      </rPr>
      <t>DELICIAS Y REPARACIONES  LOCATIVAS  EN LAS UNIDADES INTERMEDIAS HOSPITAL SAN FRANCISCO  Y JORDAN  8</t>
    </r>
    <r>
      <rPr>
        <b/>
        <sz val="8"/>
        <color rgb="FF1A1A1A"/>
        <rFont val="Calibri"/>
        <scheme val="minor"/>
      </rPr>
      <t xml:space="preserve">ª </t>
    </r>
    <r>
      <rPr>
        <b/>
        <sz val="8"/>
        <color rgb="FF050505"/>
        <rFont val="Calibri"/>
        <scheme val="minor"/>
      </rPr>
      <t>ETAPA; ADSCRITAS A LA UNIDAD DE SALUD  DE IBAGUÉ U.S.1.-E.S</t>
    </r>
    <r>
      <rPr>
        <b/>
        <sz val="8"/>
        <color rgb="FF1A1A1A"/>
        <rFont val="Calibri"/>
        <scheme val="minor"/>
      </rPr>
      <t>.</t>
    </r>
    <r>
      <rPr>
        <b/>
        <sz val="8"/>
        <color rgb="FF050505"/>
        <rFont val="Calibri"/>
        <scheme val="minor"/>
      </rPr>
      <t>E</t>
    </r>
  </si>
  <si>
    <r>
      <rPr>
        <sz val="8"/>
        <color rgb="FF020202"/>
        <rFont val="Calibri"/>
        <scheme val="minor"/>
      </rPr>
      <t>Garantizar     la     existencia     de     la     totalidad     de medicamentos contratados de tal manera que pueda suplir adecuadamente las  solicitudes que para el efecto realice la Unidad de Salud de lbagué Empresa Social del Estado,  U.S</t>
    </r>
    <r>
      <rPr>
        <sz val="8"/>
        <color rgb="FF1C1C1C"/>
        <rFont val="Calibri"/>
        <scheme val="minor"/>
      </rPr>
      <t>.</t>
    </r>
    <r>
      <rPr>
        <sz val="8"/>
        <color rgb="FF020202"/>
        <rFont val="Calibri"/>
        <scheme val="minor"/>
      </rPr>
      <t>1.- E.S</t>
    </r>
    <r>
      <rPr>
        <sz val="8"/>
        <color rgb="FF1C1C1C"/>
        <rFont val="Calibri"/>
        <scheme val="minor"/>
      </rPr>
      <t>.</t>
    </r>
    <r>
      <rPr>
        <sz val="8"/>
        <color rgb="FF020202"/>
        <rFont val="Calibri"/>
        <scheme val="minor"/>
      </rPr>
      <t>E.  En caso de que el Contratista, no cuente con la existencia de los productos farmacéuticos aprobados, la Unidad de Salud de lbagué Empresa Social del Estado,  U.S.1.-  E.S.E,     podrá declarar el incumplimiento parcial o total  del contrato.  b) Entregar la totalidad de medicamentos contratados con un tiempo de vida útil, no inferior a dieciocho (18) meses, contados desde la fecha de recibido los productos. c) Se obliga a cambiar los productos que registren fechas próximas al vencimiento cuando la Unidad de Salud de !bagué Empresa Social del Estado,  U.S.1.- E.S.E.,  lo solicite y los productos que se reintegran  deberán  tener fecha  de vencimiento,  por lo  menos con cuatro  (4)  meses de anterioridad  al vencimiento  de la vida útil del producto</t>
    </r>
    <r>
      <rPr>
        <sz val="8"/>
        <color rgb="FF1C1C1C"/>
        <rFont val="Calibri"/>
        <scheme val="minor"/>
      </rPr>
      <t xml:space="preserve">.  </t>
    </r>
    <r>
      <rPr>
        <sz val="8"/>
        <color rgb="FF020202"/>
        <rFont val="Calibri"/>
        <scheme val="minor"/>
      </rPr>
      <t>d) El contratista se compromete a suministrar toda la información que le sea solicitada en relación con la ejecución del contrato,  Dar cumplimiento con la resolución 1478 de 2006. e)    ANTRE OTRAS OBLIGACION ES</t>
    </r>
  </si>
  <si>
    <t>COMPRA   DE   EQUIPOS   BIOMEDICOS   PARA   LAS   SEDES   (UNIDADES INTERMEDIAS SAN FRANCISCO, JORDÁN VIII ETAPA, CENTROS DE SALUD CIUDAD  IBAGUÉ,   DEL~CIAS,   GAITÁN,   GAVIOTA,   PUESTOS   DE  SALUD JUNTAS Y VILLA RESTREPOfDE LA UNIDAD DE SALUD DE IBAGUÉ - E.S.E, en cumplimiento a las obligaciones del convenio interadministrativo Nº 1527 de fecha 09 de mayo de 2023. suscrito con la Secretaría de Salud Municipal</t>
  </si>
  <si>
    <t>MINIMA CUANTIA VIGENCIA FISCAL 2024</t>
  </si>
  <si>
    <t>LIMPIEZA INSTITUCIONAL LASU S.A.S. con NIT. 900.427. 788-3 representado legalmente por JUAN DAVID GONZALEZ PERALTA con cedula de ciudadanía Nº80.009.542 de Bogotá</t>
  </si>
  <si>
    <t xml:space="preserve"> PRESTACIÓN  DE SERVICIO INTEGRAL DE ASEO, DESINFECCION Y SERVICIOS GENERALES,  PARA ASISTIR A TODAS LAS AREAS DE LAS DIFERENTES SEDES ADSCRITAS  A  LA UNIDAD DE SALUD DE IBAGUÉ E.S.E Por un valor de TRESCIENTOS SETENTA Y UN MILLONES SETECIENTOS MIL PESOS ($371.700.000.oo) M/CTE IVA INCLUIDO,   y un plazo de ejecución de cinco (03) meses,</t>
  </si>
  <si>
    <r>
      <t>Una vez firmado el contrato,  el contratista allegara al supervisor,  base de datos de todo el personal contratado,  Hojas de vida de los Supervisores, copias de las afiliaciones a ARL,  EPS, AFP y certificados del esquema de vacunación de todo el personal que vaya a laborar  con la empresa,  certificaciones  de capacitaciones en norma de bioseguridad y manejo  de residuos hospitalarios y similares</t>
    </r>
    <r>
      <rPr>
        <sz val="8"/>
        <color rgb="FF1D1D1D"/>
        <rFont val="Calibri"/>
        <scheme val="minor"/>
      </rPr>
      <t xml:space="preserve">.  </t>
    </r>
    <r>
      <rPr>
        <sz val="8"/>
        <color rgb="FF020202"/>
        <rFont val="Calibri"/>
        <scheme val="minor"/>
      </rPr>
      <t>2.EI contratista entregara las fichas técnicas y de seguridad de cada insumo qufmico que utilizara,  asegurando que estos sean biodegradables y/o amigables con el medio ambiente,  los insumos entregados deberán garantizar la calidad,  cantidad y cumplimiento de normas de bioseguridad de acuerdo con la  normatividad vigente.  3.  Cada vez que el personal  realice labores  de aseo y desinfección,  el contratista llevara planillas de labores realizadas,  las cuales deberán ser firmadas por el personal del servicio médico asistencial,  con el fin de llevar un registro y control de las tareas realizadas por el contratista y su personal en las  diferentes áreas o servicios,  esto será parte de los  soportes presentados al momento de pasar la factura mensual. 4. Asegurar que el personal de aseo cuente con los Elementos de Protección Individual (E.P.I.), según las normas de seguridad industrial y según lo establecido en el PGIRHS y el Manual de Bioseguridad, esto será parte de los soportes presentados al momento de pasar la factura mensual y se deberá llevar planilla mensual por cada uno de los operarios que posea el contratista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</si>
</sst>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_-* #,##0.00\ _€_-;\-* #,##0.00\ _€_-;_-* &quot;-&quot;??\ _€_-;_-@_-"/>
    <numFmt numFmtId="165" formatCode="_-* #,##0\ _€_-;\-* #,##0\ _€_-;_-* &quot;-&quot;??\ _€_-;_-@"/>
    <numFmt numFmtId="166" formatCode="yyyy\-mm\-dd"/>
    <numFmt numFmtId="167" formatCode="_-* #,##0\ _€_-;\-* #,##0\ _€_-;_-* &quot;-&quot;??\ _€_-;_-@_-"/>
  </numFmts>
  <fonts count="164">
    <font>
      <sz val="11"/>
      <color theme="1"/>
      <name val="Calibri"/>
      <family val="2"/>
      <scheme val="minor"/>
    </font>
    <font>
      <sz val="11"/>
      <color theme="1"/>
      <name val="Calibri"/>
      <scheme val="minor"/>
    </font>
    <font>
      <sz val="11"/>
      <color rgb="FF000000"/>
      <name val="Calibri"/>
      <family val="2"/>
    </font>
    <font>
      <b/>
      <sz val="8"/>
      <color rgb="FF000000"/>
      <name val="Calibri"/>
      <family val="2"/>
      <scheme val="minor"/>
    </font>
    <font>
      <sz val="8"/>
      <color theme="1"/>
      <name val="Calibri"/>
      <family val="2"/>
      <scheme val="minor"/>
    </font>
    <font>
      <sz val="8"/>
      <color rgb="FF000000"/>
      <name val="Calibri"/>
      <family val="2"/>
      <scheme val="minor"/>
    </font>
    <font>
      <u/>
      <sz val="11"/>
      <color theme="10"/>
      <name val="Calibri"/>
      <family val="2"/>
      <scheme val="minor"/>
    </font>
    <font>
      <sz val="8"/>
      <color rgb="FF808080"/>
      <name val="Calibri"/>
      <family val="2"/>
      <scheme val="minor"/>
    </font>
    <font>
      <sz val="8"/>
      <color rgb="FF000000"/>
      <name val="Calibri"/>
      <scheme val="minor"/>
    </font>
    <font>
      <sz val="8"/>
      <color theme="1"/>
      <name val="Calibri"/>
      <scheme val="minor"/>
    </font>
    <font>
      <b/>
      <sz val="8"/>
      <color rgb="FFC00000"/>
      <name val="Calibri"/>
      <family val="2"/>
      <scheme val="minor"/>
    </font>
    <font>
      <sz val="11"/>
      <color theme="1"/>
      <name val="Times New Roman"/>
    </font>
    <font>
      <b/>
      <sz val="14"/>
      <color theme="1"/>
      <name val="Times New Roman"/>
    </font>
    <font>
      <b/>
      <sz val="11"/>
      <color theme="1"/>
      <name val="Times New Roman"/>
    </font>
    <font>
      <sz val="8"/>
      <color theme="1"/>
      <name val="Times New Roman"/>
    </font>
    <font>
      <b/>
      <sz val="12"/>
      <color theme="1"/>
      <name val="Times New Roman"/>
    </font>
    <font>
      <sz val="8"/>
      <color rgb="FFFF0000"/>
      <name val="Calibri"/>
      <scheme val="minor"/>
    </font>
    <font>
      <sz val="10.5"/>
      <color rgb="FF2E2E2E"/>
      <name val="Times New Roman"/>
      <family val="1"/>
      <charset val="1"/>
    </font>
    <font>
      <sz val="8"/>
      <color rgb="FF191919"/>
      <name val="Calibri"/>
      <scheme val="minor"/>
    </font>
    <font>
      <sz val="8"/>
      <color rgb="FF1C1C1C"/>
      <name val="Calibri"/>
      <scheme val="minor"/>
    </font>
    <font>
      <sz val="8"/>
      <color rgb="FF2F2F2F"/>
      <name val="Calibri"/>
      <scheme val="minor"/>
    </font>
    <font>
      <sz val="8"/>
      <color rgb="FF454545"/>
      <name val="Calibri"/>
      <scheme val="minor"/>
    </font>
    <font>
      <sz val="8"/>
      <color rgb="FF070707"/>
      <name val="Calibri"/>
      <scheme val="minor"/>
    </font>
    <font>
      <sz val="11"/>
      <color rgb="FF191919"/>
      <name val="Arial"/>
      <family val="2"/>
      <charset val="1"/>
    </font>
    <font>
      <sz val="11"/>
      <color rgb="FF2C2C2C"/>
      <name val="Arial"/>
      <family val="2"/>
      <charset val="1"/>
    </font>
    <font>
      <sz val="8"/>
      <color rgb="FF2C2C2C"/>
      <name val="Calibri"/>
      <scheme val="minor"/>
    </font>
    <font>
      <sz val="8"/>
      <color rgb="FF3E3E3E"/>
      <name val="Calibri"/>
      <scheme val="minor"/>
    </font>
    <font>
      <sz val="8"/>
      <color rgb="FF0D0D0D"/>
      <name val="Calibri"/>
      <scheme val="minor"/>
    </font>
    <font>
      <sz val="8"/>
      <color rgb="FF1D1D1D"/>
      <name val="Calibri"/>
      <scheme val="minor"/>
    </font>
    <font>
      <sz val="8"/>
      <color rgb="FF1F1F1F"/>
      <name val="Calibri"/>
      <scheme val="minor"/>
    </font>
    <font>
      <sz val="8"/>
      <color rgb="FF060606"/>
      <name val="Calibri"/>
      <scheme val="minor"/>
    </font>
    <font>
      <sz val="8"/>
      <color rgb="FF151515"/>
      <name val="Calibri"/>
      <scheme val="minor"/>
    </font>
    <font>
      <sz val="8"/>
      <color rgb="FF2B2B2B"/>
      <name val="Calibri"/>
      <scheme val="minor"/>
    </font>
    <font>
      <sz val="8"/>
      <color rgb="FF0E0E0E"/>
      <name val="Calibri"/>
      <scheme val="minor"/>
    </font>
    <font>
      <sz val="8"/>
      <color rgb="FF242424"/>
      <name val="Calibri"/>
      <scheme val="minor"/>
    </font>
    <font>
      <sz val="8"/>
      <color rgb="FF0A0A0A"/>
      <name val="Calibri"/>
      <scheme val="minor"/>
    </font>
    <font>
      <sz val="8"/>
      <color rgb="FF535353"/>
      <name val="Calibri"/>
      <scheme val="minor"/>
    </font>
    <font>
      <sz val="8"/>
      <color rgb="FF2E2E2E"/>
      <name val="Calibri"/>
      <scheme val="minor"/>
    </font>
    <font>
      <sz val="8"/>
      <color rgb="FF5E5E5E"/>
      <name val="Calibri"/>
      <scheme val="minor"/>
    </font>
    <font>
      <sz val="8"/>
      <color rgb="FF020202"/>
      <name val="Calibri"/>
      <scheme val="minor"/>
    </font>
    <font>
      <sz val="8"/>
      <color rgb="FF181818"/>
      <name val="Calibri"/>
      <scheme val="minor"/>
    </font>
    <font>
      <sz val="8"/>
      <color rgb="FF323232"/>
      <name val="Calibri"/>
      <scheme val="minor"/>
    </font>
    <font>
      <sz val="8"/>
      <color rgb="FF484848"/>
      <name val="Calibri"/>
      <scheme val="minor"/>
    </font>
    <font>
      <sz val="8"/>
      <color rgb="FF0F0F0F"/>
      <name val="Calibri"/>
      <scheme val="minor"/>
    </font>
    <font>
      <sz val="8"/>
      <color rgb="FF040404"/>
      <name val="Calibri"/>
      <scheme val="minor"/>
    </font>
    <font>
      <sz val="8"/>
      <color rgb="FF3B3B3B"/>
      <name val="Calibri"/>
      <scheme val="minor"/>
    </font>
    <font>
      <sz val="8"/>
      <color rgb="FF3D3D3D"/>
      <name val="Calibri"/>
      <scheme val="minor"/>
    </font>
    <font>
      <sz val="10"/>
      <color rgb="FF040404"/>
      <name val="Arial"/>
      <family val="2"/>
      <charset val="1"/>
    </font>
    <font>
      <sz val="10"/>
      <color rgb="FF040404"/>
      <name val="Arial"/>
    </font>
    <font>
      <sz val="8"/>
      <color rgb="FF212121"/>
      <name val="Calibri"/>
      <scheme val="minor"/>
    </font>
    <font>
      <sz val="8"/>
      <color rgb="FF383838"/>
      <name val="Calibri"/>
      <scheme val="minor"/>
    </font>
    <font>
      <sz val="8"/>
      <color rgb="FF1A1A1A"/>
      <name val="Calibri"/>
      <scheme val="minor"/>
    </font>
    <font>
      <sz val="8"/>
      <color rgb="FF141414"/>
      <name val="Calibri"/>
      <scheme val="minor"/>
    </font>
    <font>
      <b/>
      <sz val="8"/>
      <color rgb="FF040404"/>
      <name val="Calibri"/>
      <scheme val="minor"/>
    </font>
    <font>
      <b/>
      <sz val="8"/>
      <color rgb="FF141414"/>
      <name val="Calibri"/>
      <scheme val="minor"/>
    </font>
    <font>
      <sz val="8"/>
      <color rgb="FF282828"/>
      <name val="Calibri"/>
      <scheme val="minor"/>
    </font>
    <font>
      <sz val="8"/>
      <color rgb="FF030303"/>
      <name val="Calibri"/>
      <scheme val="minor"/>
    </font>
    <font>
      <sz val="8"/>
      <color rgb="FF414141"/>
      <name val="Calibri"/>
      <scheme val="minor"/>
    </font>
    <font>
      <sz val="8"/>
      <color rgb="FF232323"/>
      <name val="Calibri"/>
      <scheme val="minor"/>
    </font>
    <font>
      <sz val="8"/>
      <color rgb="FF363636"/>
      <name val="Calibri"/>
      <scheme val="minor"/>
    </font>
    <font>
      <sz val="8"/>
      <color rgb="FF121212"/>
      <name val="Calibri"/>
      <scheme val="minor"/>
    </font>
    <font>
      <sz val="10"/>
      <color rgb="FF262626"/>
      <name val="Arial"/>
      <family val="2"/>
      <charset val="1"/>
    </font>
    <font>
      <sz val="8"/>
      <color rgb="FF111212"/>
      <name val="Calibri"/>
      <scheme val="minor"/>
    </font>
    <font>
      <sz val="8"/>
      <color rgb="FF262626"/>
      <name val="Calibri"/>
      <scheme val="minor"/>
    </font>
    <font>
      <sz val="8"/>
      <color rgb="FF1F2323"/>
      <name val="Calibri"/>
      <scheme val="minor"/>
    </font>
    <font>
      <sz val="10"/>
      <color rgb="FF020202"/>
      <name val="Arial"/>
      <family val="2"/>
      <charset val="1"/>
    </font>
    <font>
      <b/>
      <sz val="8"/>
      <color rgb="FF0E0E0E"/>
      <name val="Calibri"/>
      <scheme val="minor"/>
    </font>
    <font>
      <sz val="8"/>
      <color rgb="FF0D0E0E"/>
      <name val="Calibri"/>
      <scheme val="minor"/>
    </font>
    <font>
      <sz val="8"/>
      <color rgb="FF525254"/>
      <name val="Calibri"/>
      <scheme val="minor"/>
    </font>
    <font>
      <b/>
      <sz val="8"/>
      <color rgb="FF242424"/>
      <name val="Calibri"/>
      <scheme val="minor"/>
    </font>
    <font>
      <sz val="8"/>
      <color rgb="FF6B6B6D"/>
      <name val="Calibri"/>
      <scheme val="minor"/>
    </font>
    <font>
      <b/>
      <sz val="8"/>
      <color rgb="FF070707"/>
      <name val="Calibri"/>
      <scheme val="minor"/>
    </font>
    <font>
      <sz val="8"/>
      <color rgb="FF171717"/>
      <name val="Calibri"/>
      <scheme val="minor"/>
    </font>
    <font>
      <b/>
      <sz val="8"/>
      <color rgb="FF171717"/>
      <name val="Calibri"/>
      <scheme val="minor"/>
    </font>
    <font>
      <sz val="8"/>
      <color rgb="FF2A2A2B"/>
      <name val="Calibri"/>
      <scheme val="minor"/>
    </font>
    <font>
      <sz val="8"/>
      <color rgb="FF424244"/>
      <name val="Calibri"/>
      <scheme val="minor"/>
    </font>
    <font>
      <sz val="8"/>
      <color rgb="FF313131"/>
      <name val="Calibri"/>
      <scheme val="minor"/>
    </font>
    <font>
      <sz val="8"/>
      <color rgb="FF545454"/>
      <name val="Calibri"/>
      <scheme val="minor"/>
    </font>
    <font>
      <sz val="8"/>
      <color rgb="FF606060"/>
      <name val="Calibri"/>
      <scheme val="minor"/>
    </font>
    <font>
      <sz val="8"/>
      <color rgb="FF4F4F4F"/>
      <name val="Calibri"/>
      <scheme val="minor"/>
    </font>
    <font>
      <sz val="8"/>
      <color rgb="FF727272"/>
      <name val="Calibri"/>
      <scheme val="minor"/>
    </font>
    <font>
      <sz val="8"/>
      <color rgb="FF8C8C8C"/>
      <name val="Calibri"/>
      <scheme val="minor"/>
    </font>
    <font>
      <b/>
      <sz val="8"/>
      <color rgb="FF020202"/>
      <name val="Calibri"/>
      <scheme val="minor"/>
    </font>
    <font>
      <sz val="8"/>
      <color rgb="FF303030"/>
      <name val="Calibri"/>
      <scheme val="minor"/>
    </font>
    <font>
      <b/>
      <sz val="8"/>
      <color theme="1"/>
      <name val="Calibri"/>
      <scheme val="minor"/>
    </font>
    <font>
      <sz val="8"/>
      <color rgb="FF353535"/>
      <name val="Calibri"/>
      <scheme val="minor"/>
    </font>
    <font>
      <sz val="8"/>
      <color rgb="FF4B4B4B"/>
      <name val="Calibri"/>
      <scheme val="minor"/>
    </font>
    <font>
      <sz val="8"/>
      <color rgb="FF28282A"/>
      <name val="Calibri"/>
      <scheme val="minor"/>
    </font>
    <font>
      <sz val="8"/>
      <color rgb="FF161616"/>
      <name val="Calibri"/>
      <scheme val="minor"/>
    </font>
    <font>
      <sz val="8"/>
      <color rgb="FF393939"/>
      <name val="Calibri"/>
      <scheme val="minor"/>
    </font>
    <font>
      <sz val="8"/>
      <color rgb="FF080808"/>
      <name val="Calibri"/>
      <scheme val="minor"/>
    </font>
    <font>
      <sz val="8"/>
      <color rgb="FF373737"/>
      <name val="Calibri"/>
      <scheme val="minor"/>
    </font>
    <font>
      <sz val="8"/>
      <color rgb="FF575757"/>
      <name val="Calibri"/>
      <scheme val="minor"/>
    </font>
    <font>
      <sz val="8"/>
      <color rgb="FF3A3A3A"/>
      <name val="Calibri"/>
      <scheme val="minor"/>
    </font>
    <font>
      <sz val="8"/>
      <color rgb="FF2A2A2A"/>
      <name val="Calibri"/>
      <scheme val="minor"/>
    </font>
    <font>
      <sz val="8"/>
      <color rgb="FF505050"/>
      <name val="Calibri"/>
      <scheme val="minor"/>
    </font>
    <font>
      <sz val="8"/>
      <color rgb="FF424242"/>
      <name val="Calibri"/>
      <scheme val="minor"/>
    </font>
    <font>
      <sz val="8"/>
      <color rgb="FF696969"/>
      <name val="Calibri"/>
      <scheme val="minor"/>
    </font>
    <font>
      <sz val="8"/>
      <color rgb="FF828282"/>
      <name val="Calibri"/>
      <scheme val="minor"/>
    </font>
    <font>
      <sz val="8"/>
      <color rgb="FF525252"/>
      <name val="Calibri"/>
      <scheme val="minor"/>
    </font>
    <font>
      <sz val="8"/>
      <color rgb="FF9D9D9D"/>
      <name val="Calibri"/>
      <scheme val="minor"/>
    </font>
    <font>
      <sz val="8"/>
      <color rgb="FF111111"/>
      <name val="Calibri"/>
      <scheme val="minor"/>
    </font>
    <font>
      <sz val="8"/>
      <color rgb="FF333333"/>
      <name val="Calibri"/>
      <scheme val="minor"/>
    </font>
    <font>
      <i/>
      <sz val="8"/>
      <color rgb="FF2B2B2B"/>
      <name val="Calibri"/>
      <scheme val="minor"/>
    </font>
    <font>
      <i/>
      <sz val="8"/>
      <color rgb="FF111111"/>
      <name val="Calibri"/>
      <scheme val="minor"/>
    </font>
    <font>
      <i/>
      <sz val="8"/>
      <color rgb="FF525252"/>
      <name val="Calibri"/>
      <scheme val="minor"/>
    </font>
    <font>
      <i/>
      <sz val="8"/>
      <color rgb="FF414141"/>
      <name val="Calibri"/>
      <scheme val="minor"/>
    </font>
    <font>
      <sz val="8"/>
      <color rgb="FF494949"/>
      <name val="Calibri"/>
      <scheme val="minor"/>
    </font>
    <font>
      <sz val="8"/>
      <color rgb="FF585858"/>
      <name val="Calibri"/>
      <scheme val="minor"/>
    </font>
    <font>
      <sz val="8"/>
      <color rgb="FF636363"/>
      <name val="Calibri"/>
      <scheme val="minor"/>
    </font>
    <font>
      <sz val="8"/>
      <color rgb="FF131313"/>
      <name val="Calibri"/>
      <scheme val="minor"/>
    </font>
    <font>
      <sz val="8"/>
      <color rgb="FF9F9F9F"/>
      <name val="Calibri"/>
      <scheme val="minor"/>
    </font>
    <font>
      <sz val="8"/>
      <color rgb="FF272727"/>
      <name val="Calibri"/>
      <scheme val="minor"/>
    </font>
    <font>
      <sz val="8"/>
      <color rgb="FF494648"/>
      <name val="Calibri"/>
      <scheme val="minor"/>
    </font>
    <font>
      <sz val="8"/>
      <color rgb="FF5E5B5D"/>
      <name val="Calibri"/>
      <scheme val="minor"/>
    </font>
    <font>
      <sz val="8"/>
      <color rgb="FF333233"/>
      <name val="Calibri"/>
      <scheme val="minor"/>
    </font>
    <font>
      <sz val="8"/>
      <color rgb="FF202020"/>
      <name val="Calibri"/>
      <scheme val="minor"/>
    </font>
    <font>
      <sz val="8"/>
      <color rgb="FF787878"/>
      <name val="Calibri"/>
      <scheme val="minor"/>
    </font>
    <font>
      <sz val="8"/>
      <color rgb="FF363535"/>
      <name val="Calibri"/>
      <scheme val="minor"/>
    </font>
    <font>
      <sz val="8"/>
      <color rgb="FF1F1D1D"/>
      <name val="Calibri"/>
      <scheme val="minor"/>
    </font>
    <font>
      <sz val="8"/>
      <color rgb="FF616161"/>
      <name val="Calibri"/>
      <scheme val="minor"/>
    </font>
    <font>
      <sz val="8"/>
      <color rgb="FF101010"/>
      <name val="Calibri"/>
      <scheme val="minor"/>
    </font>
    <font>
      <b/>
      <sz val="8"/>
      <color rgb="FF3F3F42"/>
      <name val="Calibri"/>
      <scheme val="minor"/>
    </font>
    <font>
      <b/>
      <sz val="8"/>
      <color rgb="FF525254"/>
      <name val="Calibri"/>
      <scheme val="minor"/>
    </font>
    <font>
      <b/>
      <sz val="8"/>
      <color rgb="FF696969"/>
      <name val="Calibri"/>
      <scheme val="minor"/>
    </font>
    <font>
      <sz val="8"/>
      <color rgb="FF3F3F42"/>
      <name val="Calibri"/>
      <scheme val="minor"/>
    </font>
    <font>
      <b/>
      <sz val="8"/>
      <color rgb="FF050505"/>
      <name val="Calibri"/>
      <scheme val="minor"/>
    </font>
    <font>
      <b/>
      <sz val="8"/>
      <color rgb="FF1A1A1A"/>
      <name val="Calibri"/>
      <scheme val="minor"/>
    </font>
    <font>
      <b/>
      <sz val="8"/>
      <color rgb="FF040404"/>
      <name val="Calibri"/>
    </font>
    <font>
      <sz val="8"/>
      <color rgb="FF040404"/>
      <name val="Calibri"/>
    </font>
    <font>
      <b/>
      <sz val="11"/>
      <color rgb="FF010101"/>
      <name val="Arial"/>
      <family val="2"/>
      <charset val="1"/>
    </font>
    <font>
      <b/>
      <sz val="8"/>
      <color rgb="FF010101"/>
      <name val="Calibri"/>
      <scheme val="minor"/>
    </font>
    <font>
      <sz val="8"/>
      <color rgb="FFC00000"/>
      <name val="Calibri"/>
      <family val="2"/>
      <scheme val="minor"/>
    </font>
    <font>
      <b/>
      <sz val="11"/>
      <color theme="1"/>
      <name val="Calibri"/>
      <family val="2"/>
      <scheme val="minor"/>
    </font>
    <font>
      <b/>
      <sz val="12"/>
      <color theme="1"/>
      <name val="Calibri"/>
      <family val="2"/>
      <scheme val="minor"/>
    </font>
    <font>
      <b/>
      <sz val="8"/>
      <color theme="1"/>
      <name val="Calibri"/>
      <family val="2"/>
      <scheme val="minor"/>
    </font>
    <font>
      <sz val="8"/>
      <color rgb="FFFF0000"/>
      <name val="Calibri"/>
      <family val="2"/>
      <scheme val="minor"/>
    </font>
    <font>
      <sz val="10"/>
      <color rgb="FF000000"/>
      <name val="Calibri"/>
      <scheme val="minor"/>
    </font>
    <font>
      <b/>
      <sz val="16"/>
      <color theme="1"/>
      <name val="Calibri"/>
      <family val="2"/>
      <scheme val="minor"/>
    </font>
    <font>
      <b/>
      <sz val="10"/>
      <color rgb="FF000000"/>
      <name val="Calibri"/>
      <family val="2"/>
      <scheme val="minor"/>
    </font>
    <font>
      <sz val="8"/>
      <color rgb="FF000000"/>
      <name val="Times New Roman"/>
      <family val="1"/>
      <charset val="1"/>
    </font>
    <font>
      <b/>
      <sz val="8"/>
      <color rgb="FF000000"/>
      <name val="Times New Roman"/>
      <family val="1"/>
      <charset val="1"/>
    </font>
    <font>
      <sz val="8"/>
      <color rgb="FF444444"/>
      <name val="Calibri"/>
      <scheme val="minor"/>
    </font>
    <font>
      <sz val="8"/>
      <color rgb="FF7030A0"/>
      <name val="Calibri"/>
      <family val="2"/>
      <scheme val="minor"/>
    </font>
    <font>
      <sz val="8"/>
      <color rgb="FF00B050"/>
      <name val="Calibri"/>
      <family val="2"/>
      <scheme val="minor"/>
    </font>
    <font>
      <b/>
      <sz val="11"/>
      <color theme="1"/>
      <name val="Calibri"/>
      <scheme val="minor"/>
    </font>
    <font>
      <b/>
      <sz val="12"/>
      <color rgb="FF000000"/>
      <name val="Calibri"/>
      <scheme val="minor"/>
    </font>
    <font>
      <sz val="12"/>
      <color rgb="FF000000"/>
      <name val="Calibri"/>
      <scheme val="minor"/>
    </font>
    <font>
      <b/>
      <sz val="11"/>
      <color rgb="FF000000"/>
      <name val="Times New Roman"/>
    </font>
    <font>
      <sz val="11"/>
      <color rgb="FF000000"/>
      <name val="Times New Roman"/>
    </font>
    <font>
      <b/>
      <sz val="11"/>
      <color rgb="FF000000"/>
      <name val="Calibri"/>
    </font>
    <font>
      <sz val="11"/>
      <color rgb="FF000000"/>
      <name val="Calibri"/>
    </font>
    <font>
      <b/>
      <sz val="12"/>
      <color rgb="FF000000"/>
      <name val="Calibri"/>
      <family val="2"/>
      <scheme val="minor"/>
    </font>
    <font>
      <b/>
      <sz val="9"/>
      <color rgb="FF000000"/>
      <name val="Calibri"/>
      <family val="2"/>
      <scheme val="minor"/>
    </font>
    <font>
      <b/>
      <sz val="12"/>
      <color rgb="FF000000"/>
      <name val="Calibri"/>
    </font>
    <font>
      <sz val="12"/>
      <color rgb="FF000000"/>
      <name val="Calibri"/>
    </font>
    <font>
      <b/>
      <sz val="13"/>
      <color theme="1"/>
      <name val="Calibri"/>
      <family val="2"/>
      <scheme val="minor"/>
    </font>
    <font>
      <sz val="9"/>
      <color theme="1"/>
      <name val="Calibri"/>
      <family val="2"/>
      <scheme val="minor"/>
    </font>
    <font>
      <b/>
      <sz val="14"/>
      <color theme="1"/>
      <name val="Calibri"/>
      <family val="2"/>
      <scheme val="minor"/>
    </font>
    <font>
      <sz val="8"/>
      <color rgb="FF000000"/>
      <name val="Calibri"/>
    </font>
    <font>
      <u/>
      <sz val="8"/>
      <color rgb="FF000000"/>
      <name val="Calibri"/>
    </font>
    <font>
      <b/>
      <sz val="8"/>
      <color rgb="FFC00000"/>
      <name val="Calibri"/>
      <scheme val="minor"/>
    </font>
    <font>
      <i/>
      <sz val="8"/>
      <color theme="1"/>
      <name val="Calibri"/>
      <scheme val="minor"/>
    </font>
    <font>
      <sz val="9"/>
      <color rgb="FF000000"/>
      <name val="Calibri"/>
      <scheme val="minor"/>
    </font>
  </fonts>
  <fills count="15">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0"/>
        <bgColor indexed="64"/>
      </patternFill>
    </fill>
    <fill>
      <patternFill patternType="solid">
        <fgColor theme="5"/>
        <bgColor indexed="64"/>
      </patternFill>
    </fill>
    <fill>
      <patternFill patternType="solid">
        <fgColor theme="0" tint="-0.14999847407452621"/>
        <bgColor indexed="64"/>
      </patternFill>
    </fill>
    <fill>
      <patternFill patternType="solid">
        <fgColor rgb="FFFFC00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1" tint="0.499984740745262"/>
        <bgColor indexed="64"/>
      </patternFill>
    </fill>
    <fill>
      <patternFill patternType="solid">
        <fgColor rgb="FF92D050"/>
        <bgColor indexed="64"/>
      </patternFill>
    </fill>
    <fill>
      <patternFill patternType="solid">
        <fgColor rgb="FF00B0F0"/>
        <bgColor indexed="64"/>
      </patternFill>
    </fill>
    <fill>
      <patternFill patternType="solid">
        <fgColor theme="0" tint="-0.34998626667073579"/>
        <bgColor indexed="64"/>
      </patternFill>
    </fill>
    <fill>
      <patternFill patternType="solid">
        <fgColor rgb="FF00B050"/>
        <bgColor indexed="64"/>
      </patternFill>
    </fill>
  </fills>
  <borders count="33">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thin">
        <color rgb="FF000000"/>
      </right>
      <top/>
      <bottom/>
      <diagonal/>
    </border>
    <border>
      <left style="thin">
        <color rgb="FF000000"/>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medium">
        <color rgb="FF000000"/>
      </top>
      <bottom/>
      <diagonal/>
    </border>
    <border>
      <left style="medium">
        <color rgb="FF000000"/>
      </left>
      <right/>
      <top style="medium">
        <color rgb="FF000000"/>
      </top>
      <bottom style="medium">
        <color rgb="FF000000"/>
      </bottom>
      <diagonal/>
    </border>
    <border>
      <left style="medium">
        <color rgb="FF000000"/>
      </left>
      <right style="thin">
        <color rgb="FF000000"/>
      </right>
      <top/>
      <bottom/>
      <diagonal/>
    </border>
    <border>
      <left/>
      <right/>
      <top style="medium">
        <color rgb="FF000000"/>
      </top>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medium">
        <color rgb="FF000000"/>
      </right>
      <top style="medium">
        <color rgb="FF000000"/>
      </top>
      <bottom/>
      <diagonal/>
    </border>
  </borders>
  <cellStyleXfs count="3">
    <xf numFmtId="0" fontId="0" fillId="0" borderId="0"/>
    <xf numFmtId="0" fontId="6" fillId="0" borderId="0" applyNumberFormat="0" applyFill="0" applyBorder="0" applyAlignment="0" applyProtection="0"/>
    <xf numFmtId="0" fontId="6" fillId="0" borderId="0" applyNumberFormat="0" applyFill="0" applyBorder="0" applyAlignment="0" applyProtection="0"/>
  </cellStyleXfs>
  <cellXfs count="537">
    <xf numFmtId="0" fontId="0" fillId="0" borderId="0" xfId="0"/>
    <xf numFmtId="0" fontId="4" fillId="2" borderId="0" xfId="0" applyFont="1" applyFill="1"/>
    <xf numFmtId="0" fontId="3" fillId="2" borderId="1" xfId="0" applyFont="1" applyFill="1" applyBorder="1"/>
    <xf numFmtId="0" fontId="3" fillId="2" borderId="2" xfId="0" applyFont="1" applyFill="1" applyBorder="1" applyAlignment="1">
      <alignment wrapText="1"/>
    </xf>
    <xf numFmtId="0" fontId="3" fillId="2" borderId="2" xfId="0" applyFont="1" applyFill="1" applyBorder="1" applyAlignment="1">
      <alignment horizontal="left" wrapText="1"/>
    </xf>
    <xf numFmtId="0" fontId="3" fillId="2" borderId="2" xfId="0" applyFont="1" applyFill="1" applyBorder="1" applyAlignment="1">
      <alignment horizontal="center" vertical="center"/>
    </xf>
    <xf numFmtId="165" fontId="3" fillId="2" borderId="2" xfId="0" applyNumberFormat="1" applyFont="1" applyFill="1" applyBorder="1" applyAlignment="1">
      <alignment horizontal="center" wrapText="1"/>
    </xf>
    <xf numFmtId="0" fontId="3" fillId="2" borderId="2" xfId="0" applyFont="1" applyFill="1" applyBorder="1" applyAlignment="1">
      <alignment horizontal="right" wrapText="1"/>
    </xf>
    <xf numFmtId="166" fontId="3" fillId="2" borderId="2" xfId="0" applyNumberFormat="1" applyFont="1" applyFill="1" applyBorder="1" applyAlignment="1">
      <alignment horizontal="right" wrapText="1"/>
    </xf>
    <xf numFmtId="0" fontId="3" fillId="2" borderId="2" xfId="0" applyFont="1" applyFill="1" applyBorder="1" applyAlignment="1">
      <alignment horizontal="center" wrapText="1"/>
    </xf>
    <xf numFmtId="0" fontId="3" fillId="2" borderId="2" xfId="0" applyFont="1" applyFill="1" applyBorder="1" applyAlignment="1">
      <alignment horizontal="center"/>
    </xf>
    <xf numFmtId="0" fontId="3" fillId="2" borderId="2" xfId="0" applyFont="1" applyFill="1" applyBorder="1" applyAlignment="1">
      <alignment horizontal="center" vertical="center" wrapText="1"/>
    </xf>
    <xf numFmtId="166" fontId="3" fillId="2" borderId="2" xfId="0" applyNumberFormat="1" applyFont="1" applyFill="1" applyBorder="1" applyAlignment="1">
      <alignment horizontal="center" wrapText="1"/>
    </xf>
    <xf numFmtId="165" fontId="3" fillId="2" borderId="2" xfId="0" applyNumberFormat="1" applyFont="1" applyFill="1" applyBorder="1" applyAlignment="1">
      <alignment horizontal="right" wrapText="1"/>
    </xf>
    <xf numFmtId="166" fontId="3" fillId="2" borderId="2" xfId="0" applyNumberFormat="1" applyFont="1" applyFill="1" applyBorder="1" applyAlignment="1">
      <alignment wrapText="1"/>
    </xf>
    <xf numFmtId="1" fontId="3" fillId="2" borderId="2" xfId="0" applyNumberFormat="1" applyFont="1" applyFill="1" applyBorder="1" applyAlignment="1">
      <alignment horizontal="center" wrapText="1"/>
    </xf>
    <xf numFmtId="167" fontId="3" fillId="2" borderId="2" xfId="0" applyNumberFormat="1" applyFont="1" applyFill="1" applyBorder="1" applyAlignment="1">
      <alignment horizontal="center" wrapText="1"/>
    </xf>
    <xf numFmtId="164" fontId="3" fillId="2" borderId="2" xfId="0" applyNumberFormat="1" applyFont="1" applyFill="1" applyBorder="1" applyAlignment="1">
      <alignment horizontal="center" wrapText="1"/>
    </xf>
    <xf numFmtId="164" fontId="3" fillId="2" borderId="3" xfId="0" applyNumberFormat="1" applyFont="1" applyFill="1" applyBorder="1" applyAlignment="1">
      <alignment wrapText="1"/>
    </xf>
    <xf numFmtId="0" fontId="4" fillId="0" borderId="0" xfId="0" applyFont="1"/>
    <xf numFmtId="164" fontId="4" fillId="0" borderId="0" xfId="0" applyNumberFormat="1" applyFont="1"/>
    <xf numFmtId="0" fontId="4" fillId="0" borderId="0" xfId="0" applyFont="1" applyAlignment="1">
      <alignment horizontal="right"/>
    </xf>
    <xf numFmtId="0" fontId="4" fillId="0" borderId="0" xfId="0" applyFont="1" applyAlignment="1">
      <alignment horizontal="center"/>
    </xf>
    <xf numFmtId="165" fontId="4" fillId="0" borderId="0" xfId="0" applyNumberFormat="1" applyFont="1"/>
    <xf numFmtId="0" fontId="4" fillId="0" borderId="0" xfId="0" applyFont="1" applyAlignment="1">
      <alignment horizontal="center" vertical="center"/>
    </xf>
    <xf numFmtId="166" fontId="4" fillId="0" borderId="0" xfId="0" applyNumberFormat="1" applyFont="1"/>
    <xf numFmtId="165" fontId="5" fillId="0" borderId="0" xfId="0" applyNumberFormat="1" applyFont="1" applyAlignment="1">
      <alignment horizontal="right"/>
    </xf>
    <xf numFmtId="166" fontId="4" fillId="0" borderId="0" xfId="0" applyNumberFormat="1" applyFont="1" applyAlignment="1">
      <alignment horizontal="right"/>
    </xf>
    <xf numFmtId="167" fontId="4" fillId="0" borderId="0" xfId="0" applyNumberFormat="1" applyFont="1" applyAlignment="1">
      <alignment horizontal="center"/>
    </xf>
    <xf numFmtId="165" fontId="4" fillId="0" borderId="0" xfId="0" applyNumberFormat="1" applyFont="1" applyAlignment="1">
      <alignment horizontal="right"/>
    </xf>
    <xf numFmtId="0" fontId="4" fillId="0" borderId="4" xfId="0" applyFont="1" applyBorder="1"/>
    <xf numFmtId="0" fontId="4" fillId="0" borderId="4" xfId="0" applyFont="1" applyBorder="1" applyAlignment="1">
      <alignment horizontal="center"/>
    </xf>
    <xf numFmtId="165" fontId="4" fillId="0" borderId="4" xfId="0" applyNumberFormat="1" applyFont="1" applyBorder="1"/>
    <xf numFmtId="0" fontId="4" fillId="0" borderId="4" xfId="0" applyFont="1" applyBorder="1" applyAlignment="1">
      <alignment horizontal="right"/>
    </xf>
    <xf numFmtId="0" fontId="4" fillId="0" borderId="4" xfId="0" applyFont="1" applyBorder="1" applyAlignment="1">
      <alignment horizontal="center" vertical="center"/>
    </xf>
    <xf numFmtId="166" fontId="4" fillId="0" borderId="4" xfId="0" applyNumberFormat="1" applyFont="1" applyBorder="1"/>
    <xf numFmtId="165" fontId="5" fillId="0" borderId="4" xfId="0" applyNumberFormat="1" applyFont="1" applyBorder="1" applyAlignment="1">
      <alignment horizontal="right"/>
    </xf>
    <xf numFmtId="166" fontId="4" fillId="0" borderId="4" xfId="0" applyNumberFormat="1" applyFont="1" applyBorder="1" applyAlignment="1">
      <alignment horizontal="right"/>
    </xf>
    <xf numFmtId="167" fontId="4" fillId="0" borderId="4" xfId="0" applyNumberFormat="1" applyFont="1" applyBorder="1" applyAlignment="1">
      <alignment horizontal="center"/>
    </xf>
    <xf numFmtId="165" fontId="4" fillId="0" borderId="4" xfId="0" applyNumberFormat="1" applyFont="1" applyBorder="1" applyAlignment="1">
      <alignment horizontal="right"/>
    </xf>
    <xf numFmtId="164" fontId="4" fillId="0" borderId="4" xfId="0" applyNumberFormat="1" applyFont="1" applyBorder="1"/>
    <xf numFmtId="14" fontId="4" fillId="0" borderId="4" xfId="0" applyNumberFormat="1" applyFont="1" applyBorder="1" applyAlignment="1">
      <alignment horizontal="center"/>
    </xf>
    <xf numFmtId="0" fontId="7" fillId="0" borderId="4" xfId="0" applyFont="1" applyBorder="1"/>
    <xf numFmtId="0" fontId="4" fillId="0" borderId="5" xfId="0" applyFont="1" applyBorder="1"/>
    <xf numFmtId="0" fontId="4" fillId="0" borderId="5" xfId="0" applyFont="1" applyBorder="1" applyAlignment="1">
      <alignment horizontal="center"/>
    </xf>
    <xf numFmtId="165" fontId="4" fillId="0" borderId="5" xfId="0" applyNumberFormat="1" applyFont="1" applyBorder="1"/>
    <xf numFmtId="0" fontId="4" fillId="0" borderId="5" xfId="0" applyFont="1" applyBorder="1" applyAlignment="1">
      <alignment horizontal="right"/>
    </xf>
    <xf numFmtId="0" fontId="4" fillId="0" borderId="5" xfId="0" applyFont="1" applyBorder="1" applyAlignment="1">
      <alignment horizontal="center" vertical="center"/>
    </xf>
    <xf numFmtId="166" fontId="4" fillId="0" borderId="5" xfId="0" applyNumberFormat="1" applyFont="1" applyBorder="1"/>
    <xf numFmtId="165" fontId="5" fillId="0" borderId="5" xfId="0" applyNumberFormat="1" applyFont="1" applyBorder="1" applyAlignment="1">
      <alignment horizontal="right"/>
    </xf>
    <xf numFmtId="166" fontId="4" fillId="0" borderId="5" xfId="0" applyNumberFormat="1" applyFont="1" applyBorder="1" applyAlignment="1">
      <alignment horizontal="right"/>
    </xf>
    <xf numFmtId="167" fontId="4" fillId="0" borderId="5" xfId="0" applyNumberFormat="1" applyFont="1" applyBorder="1" applyAlignment="1">
      <alignment horizontal="center"/>
    </xf>
    <xf numFmtId="165" fontId="4" fillId="0" borderId="5" xfId="0" applyNumberFormat="1" applyFont="1" applyBorder="1" applyAlignment="1">
      <alignment horizontal="right"/>
    </xf>
    <xf numFmtId="164" fontId="4" fillId="0" borderId="5" xfId="0" applyNumberFormat="1" applyFont="1" applyBorder="1"/>
    <xf numFmtId="14" fontId="4" fillId="0" borderId="4" xfId="0" applyNumberFormat="1" applyFont="1" applyBorder="1" applyAlignment="1">
      <alignment horizontal="right"/>
    </xf>
    <xf numFmtId="0" fontId="5" fillId="0" borderId="4" xfId="0" applyFont="1" applyBorder="1"/>
    <xf numFmtId="0" fontId="5" fillId="0" borderId="0" xfId="0" applyFont="1"/>
    <xf numFmtId="0" fontId="8" fillId="0" borderId="0" xfId="0" applyFont="1"/>
    <xf numFmtId="0" fontId="9" fillId="0" borderId="0" xfId="0" applyFont="1"/>
    <xf numFmtId="0" fontId="8" fillId="0" borderId="4" xfId="0" applyFont="1" applyBorder="1"/>
    <xf numFmtId="0" fontId="5" fillId="0" borderId="5" xfId="0" applyFont="1" applyBorder="1"/>
    <xf numFmtId="3" fontId="8" fillId="0" borderId="4" xfId="0" applyNumberFormat="1" applyFont="1" applyBorder="1"/>
    <xf numFmtId="0" fontId="4" fillId="0" borderId="6" xfId="0" applyFont="1" applyBorder="1" applyAlignment="1">
      <alignment horizontal="center" vertical="center"/>
    </xf>
    <xf numFmtId="0" fontId="4" fillId="0" borderId="7" xfId="0" applyFont="1" applyBorder="1" applyAlignment="1">
      <alignment horizontal="right"/>
    </xf>
    <xf numFmtId="166" fontId="4" fillId="0" borderId="8" xfId="0" applyNumberFormat="1" applyFont="1" applyBorder="1"/>
    <xf numFmtId="0" fontId="4" fillId="0" borderId="9" xfId="0" applyFont="1" applyBorder="1"/>
    <xf numFmtId="166" fontId="4" fillId="0" borderId="6" xfId="0" applyNumberFormat="1" applyFont="1" applyBorder="1"/>
    <xf numFmtId="0" fontId="8" fillId="0" borderId="5" xfId="0" applyFont="1" applyBorder="1"/>
    <xf numFmtId="0" fontId="9" fillId="0" borderId="4" xfId="0" applyFont="1" applyBorder="1"/>
    <xf numFmtId="0" fontId="10" fillId="0" borderId="4" xfId="0" applyFont="1" applyBorder="1" applyAlignment="1">
      <alignment horizontal="right"/>
    </xf>
    <xf numFmtId="166" fontId="10" fillId="0" borderId="4" xfId="0" applyNumberFormat="1" applyFont="1" applyBorder="1" applyAlignment="1">
      <alignment horizontal="center"/>
    </xf>
    <xf numFmtId="0" fontId="10" fillId="0" borderId="4" xfId="0" applyFont="1" applyBorder="1" applyAlignment="1">
      <alignment horizontal="center"/>
    </xf>
    <xf numFmtId="166" fontId="10" fillId="0" borderId="4" xfId="0" applyNumberFormat="1" applyFont="1" applyBorder="1" applyAlignment="1">
      <alignment horizontal="right"/>
    </xf>
    <xf numFmtId="0" fontId="10" fillId="0" borderId="4" xfId="0" applyFont="1" applyBorder="1"/>
    <xf numFmtId="14" fontId="4" fillId="0" borderId="0" xfId="0" applyNumberFormat="1" applyFont="1"/>
    <xf numFmtId="0" fontId="11" fillId="0" borderId="0" xfId="0" applyFont="1"/>
    <xf numFmtId="0" fontId="13" fillId="0" borderId="5" xfId="0" applyFont="1" applyBorder="1" applyAlignment="1">
      <alignment wrapText="1"/>
    </xf>
    <xf numFmtId="0" fontId="13" fillId="0" borderId="6" xfId="0" applyFont="1" applyBorder="1" applyAlignment="1">
      <alignment wrapText="1"/>
    </xf>
    <xf numFmtId="43" fontId="13" fillId="0" borderId="5" xfId="0" applyNumberFormat="1" applyFont="1" applyBorder="1" applyAlignment="1">
      <alignment wrapText="1"/>
    </xf>
    <xf numFmtId="0" fontId="13" fillId="0" borderId="9" xfId="0" applyFont="1" applyBorder="1" applyAlignment="1">
      <alignment wrapText="1"/>
    </xf>
    <xf numFmtId="0" fontId="13" fillId="0" borderId="11" xfId="0" applyFont="1" applyBorder="1" applyAlignment="1">
      <alignment wrapText="1"/>
    </xf>
    <xf numFmtId="0" fontId="11" fillId="0" borderId="4" xfId="0" applyFont="1" applyBorder="1"/>
    <xf numFmtId="0" fontId="11" fillId="0" borderId="11" xfId="0" applyFont="1" applyBorder="1"/>
    <xf numFmtId="0" fontId="11" fillId="0" borderId="9" xfId="0" applyFont="1" applyBorder="1"/>
    <xf numFmtId="0" fontId="14" fillId="0" borderId="0" xfId="0" applyFont="1"/>
    <xf numFmtId="43" fontId="11" fillId="0" borderId="0" xfId="0" applyNumberFormat="1" applyFont="1"/>
    <xf numFmtId="0" fontId="15" fillId="0" borderId="5" xfId="0" applyFont="1" applyBorder="1" applyAlignment="1">
      <alignment wrapText="1"/>
    </xf>
    <xf numFmtId="14" fontId="11" fillId="0" borderId="8" xfId="0" applyNumberFormat="1" applyFont="1" applyBorder="1"/>
    <xf numFmtId="14" fontId="11" fillId="0" borderId="6" xfId="0" applyNumberFormat="1" applyFont="1" applyBorder="1"/>
    <xf numFmtId="0" fontId="17" fillId="0" borderId="0" xfId="0" applyFont="1"/>
    <xf numFmtId="0" fontId="11" fillId="0" borderId="4" xfId="0" applyFont="1" applyBorder="1" applyAlignment="1">
      <alignment horizontal="center"/>
    </xf>
    <xf numFmtId="0" fontId="13" fillId="0" borderId="5" xfId="0" applyFont="1" applyBorder="1" applyAlignment="1">
      <alignment horizontal="center" wrapText="1"/>
    </xf>
    <xf numFmtId="0" fontId="13" fillId="0" borderId="4" xfId="0" applyFont="1" applyBorder="1" applyAlignment="1">
      <alignment horizontal="center" wrapText="1"/>
    </xf>
    <xf numFmtId="0" fontId="23" fillId="0" borderId="0" xfId="0" applyFont="1" applyAlignment="1">
      <alignment wrapText="1"/>
    </xf>
    <xf numFmtId="0" fontId="24" fillId="0" borderId="0" xfId="0" applyFont="1" applyAlignment="1">
      <alignment wrapText="1"/>
    </xf>
    <xf numFmtId="0" fontId="22" fillId="0" borderId="4" xfId="0" applyFont="1" applyBorder="1" applyAlignment="1">
      <alignment wrapText="1"/>
    </xf>
    <xf numFmtId="0" fontId="11" fillId="0" borderId="5" xfId="0" applyFont="1" applyBorder="1" applyAlignment="1">
      <alignment horizontal="center"/>
    </xf>
    <xf numFmtId="0" fontId="11" fillId="0" borderId="0" xfId="0" applyFont="1" applyAlignment="1">
      <alignment horizontal="center"/>
    </xf>
    <xf numFmtId="0" fontId="30" fillId="0" borderId="4" xfId="0" applyFont="1" applyBorder="1" applyAlignment="1">
      <alignment wrapText="1"/>
    </xf>
    <xf numFmtId="0" fontId="33" fillId="0" borderId="4" xfId="0" applyFont="1" applyBorder="1" applyAlignment="1">
      <alignment wrapText="1"/>
    </xf>
    <xf numFmtId="0" fontId="8" fillId="0" borderId="4" xfId="0" applyFont="1" applyBorder="1" applyAlignment="1">
      <alignment wrapText="1"/>
    </xf>
    <xf numFmtId="0" fontId="13" fillId="0" borderId="4" xfId="0" applyFont="1" applyBorder="1" applyAlignment="1">
      <alignment wrapText="1"/>
    </xf>
    <xf numFmtId="0" fontId="15" fillId="0" borderId="4" xfId="0" applyFont="1" applyBorder="1" applyAlignment="1">
      <alignment wrapText="1"/>
    </xf>
    <xf numFmtId="43" fontId="13" fillId="0" borderId="4" xfId="0" applyNumberFormat="1" applyFont="1" applyBorder="1" applyAlignment="1">
      <alignment wrapText="1"/>
    </xf>
    <xf numFmtId="0" fontId="11" fillId="0" borderId="6" xfId="0" applyFont="1" applyBorder="1"/>
    <xf numFmtId="0" fontId="44" fillId="0" borderId="4" xfId="0" applyFont="1" applyBorder="1" applyAlignment="1">
      <alignment wrapText="1"/>
    </xf>
    <xf numFmtId="0" fontId="20" fillId="0" borderId="4" xfId="0" applyFont="1" applyBorder="1" applyAlignment="1">
      <alignment wrapText="1"/>
    </xf>
    <xf numFmtId="0" fontId="39" fillId="0" borderId="4" xfId="0" applyFont="1" applyBorder="1" applyAlignment="1">
      <alignment wrapText="1"/>
    </xf>
    <xf numFmtId="0" fontId="27" fillId="0" borderId="4" xfId="0" applyFont="1" applyBorder="1" applyAlignment="1">
      <alignment wrapText="1"/>
    </xf>
    <xf numFmtId="0" fontId="15" fillId="0" borderId="6" xfId="0" applyFont="1" applyBorder="1" applyAlignment="1">
      <alignment wrapText="1"/>
    </xf>
    <xf numFmtId="0" fontId="40" fillId="0" borderId="5" xfId="0" applyFont="1" applyBorder="1" applyAlignment="1">
      <alignment wrapText="1"/>
    </xf>
    <xf numFmtId="0" fontId="35" fillId="0" borderId="4" xfId="0" applyFont="1" applyBorder="1" applyAlignment="1">
      <alignment wrapText="1"/>
    </xf>
    <xf numFmtId="0" fontId="33" fillId="0" borderId="0" xfId="0" applyFont="1" applyAlignment="1">
      <alignment wrapText="1"/>
    </xf>
    <xf numFmtId="0" fontId="8" fillId="0" borderId="0" xfId="0" applyFont="1" applyAlignment="1">
      <alignment wrapText="1"/>
    </xf>
    <xf numFmtId="0" fontId="25" fillId="0" borderId="7" xfId="0" applyFont="1" applyBorder="1" applyAlignment="1">
      <alignment wrapText="1"/>
    </xf>
    <xf numFmtId="0" fontId="52" fillId="0" borderId="5" xfId="0" applyFont="1" applyBorder="1" applyAlignment="1">
      <alignment wrapText="1"/>
    </xf>
    <xf numFmtId="0" fontId="11" fillId="0" borderId="10" xfId="0" applyFont="1" applyBorder="1" applyAlignment="1">
      <alignment horizontal="center"/>
    </xf>
    <xf numFmtId="0" fontId="11" fillId="0" borderId="10" xfId="0" applyFont="1" applyBorder="1"/>
    <xf numFmtId="0" fontId="58" fillId="0" borderId="0" xfId="0" applyFont="1" applyAlignment="1">
      <alignment wrapText="1"/>
    </xf>
    <xf numFmtId="0" fontId="51" fillId="0" borderId="5" xfId="0" applyFont="1" applyBorder="1" applyAlignment="1">
      <alignment wrapText="1"/>
    </xf>
    <xf numFmtId="0" fontId="8" fillId="0" borderId="5" xfId="0" applyFont="1" applyBorder="1" applyAlignment="1">
      <alignment wrapText="1"/>
    </xf>
    <xf numFmtId="0" fontId="11" fillId="0" borderId="5" xfId="0" applyFont="1" applyBorder="1"/>
    <xf numFmtId="0" fontId="61" fillId="0" borderId="0" xfId="0" applyFont="1"/>
    <xf numFmtId="0" fontId="64" fillId="0" borderId="5" xfId="0" applyFont="1" applyBorder="1" applyAlignment="1">
      <alignment wrapText="1"/>
    </xf>
    <xf numFmtId="0" fontId="8" fillId="0" borderId="0" xfId="0" applyFont="1" applyAlignment="1">
      <alignment vertical="top" wrapText="1"/>
    </xf>
    <xf numFmtId="0" fontId="33" fillId="0" borderId="5" xfId="0" applyFont="1" applyBorder="1" applyAlignment="1">
      <alignment wrapText="1"/>
    </xf>
    <xf numFmtId="0" fontId="67" fillId="0" borderId="5" xfId="0" applyFont="1" applyBorder="1" applyAlignment="1">
      <alignment wrapText="1"/>
    </xf>
    <xf numFmtId="14" fontId="11" fillId="0" borderId="5" xfId="0" applyNumberFormat="1" applyFont="1" applyBorder="1"/>
    <xf numFmtId="0" fontId="52" fillId="0" borderId="0" xfId="0" applyFont="1" applyAlignment="1">
      <alignment wrapText="1"/>
    </xf>
    <xf numFmtId="0" fontId="66" fillId="0" borderId="5" xfId="0" applyFont="1" applyBorder="1" applyAlignment="1">
      <alignment wrapText="1"/>
    </xf>
    <xf numFmtId="0" fontId="11" fillId="0" borderId="7" xfId="0" applyFont="1" applyBorder="1"/>
    <xf numFmtId="0" fontId="22" fillId="0" borderId="5" xfId="0" applyFont="1" applyBorder="1" applyAlignment="1">
      <alignment wrapText="1"/>
    </xf>
    <xf numFmtId="0" fontId="71" fillId="0" borderId="5" xfId="0" applyFont="1" applyBorder="1" applyAlignment="1">
      <alignment wrapText="1"/>
    </xf>
    <xf numFmtId="0" fontId="65" fillId="0" borderId="0" xfId="0" applyFont="1"/>
    <xf numFmtId="0" fontId="44" fillId="0" borderId="5" xfId="0" applyFont="1" applyBorder="1" applyAlignment="1">
      <alignment wrapText="1"/>
    </xf>
    <xf numFmtId="0" fontId="47" fillId="0" borderId="0" xfId="0" applyFont="1"/>
    <xf numFmtId="0" fontId="11" fillId="0" borderId="16" xfId="0" applyFont="1" applyBorder="1"/>
    <xf numFmtId="0" fontId="22" fillId="0" borderId="0" xfId="0" applyFont="1" applyAlignment="1">
      <alignment vertical="top" wrapText="1"/>
    </xf>
    <xf numFmtId="0" fontId="39" fillId="0" borderId="0" xfId="0" applyFont="1" applyAlignment="1">
      <alignment wrapText="1"/>
    </xf>
    <xf numFmtId="0" fontId="53" fillId="0" borderId="5" xfId="0" applyFont="1" applyBorder="1" applyAlignment="1">
      <alignment wrapText="1"/>
    </xf>
    <xf numFmtId="0" fontId="48" fillId="0" borderId="0" xfId="0" applyFont="1"/>
    <xf numFmtId="43" fontId="14" fillId="0" borderId="4" xfId="0" applyNumberFormat="1" applyFont="1" applyBorder="1"/>
    <xf numFmtId="0" fontId="19" fillId="0" borderId="4" xfId="0" applyFont="1" applyBorder="1" applyAlignment="1">
      <alignment wrapText="1"/>
    </xf>
    <xf numFmtId="0" fontId="18" fillId="0" borderId="4" xfId="0" applyFont="1" applyBorder="1" applyAlignment="1">
      <alignment wrapText="1"/>
    </xf>
    <xf numFmtId="0" fontId="84" fillId="0" borderId="4" xfId="0" applyFont="1" applyBorder="1" applyAlignment="1">
      <alignment horizontal="center"/>
    </xf>
    <xf numFmtId="0" fontId="9" fillId="0" borderId="11" xfId="0" applyFont="1" applyBorder="1"/>
    <xf numFmtId="43" fontId="9" fillId="0" borderId="8" xfId="0" applyNumberFormat="1" applyFont="1" applyBorder="1"/>
    <xf numFmtId="0" fontId="9" fillId="0" borderId="4" xfId="0" applyFont="1" applyBorder="1" applyAlignment="1">
      <alignment horizontal="center"/>
    </xf>
    <xf numFmtId="0" fontId="9" fillId="0" borderId="12" xfId="0" applyFont="1" applyBorder="1"/>
    <xf numFmtId="14" fontId="9" fillId="0" borderId="4" xfId="0" applyNumberFormat="1" applyFont="1" applyBorder="1"/>
    <xf numFmtId="0" fontId="28" fillId="0" borderId="0" xfId="0" applyFont="1" applyAlignment="1">
      <alignment wrapText="1"/>
    </xf>
    <xf numFmtId="43" fontId="9" fillId="0" borderId="4" xfId="0" applyNumberFormat="1" applyFont="1" applyBorder="1"/>
    <xf numFmtId="0" fontId="9" fillId="0" borderId="9" xfId="0" applyFont="1" applyBorder="1"/>
    <xf numFmtId="0" fontId="87" fillId="0" borderId="0" xfId="0" applyFont="1" applyAlignment="1">
      <alignment wrapText="1"/>
    </xf>
    <xf numFmtId="0" fontId="90" fillId="0" borderId="5" xfId="0" applyFont="1" applyBorder="1" applyAlignment="1">
      <alignment wrapText="1"/>
    </xf>
    <xf numFmtId="43" fontId="9" fillId="0" borderId="6" xfId="0" applyNumberFormat="1" applyFont="1" applyBorder="1"/>
    <xf numFmtId="14" fontId="9" fillId="0" borderId="5" xfId="0" applyNumberFormat="1" applyFont="1" applyBorder="1" applyAlignment="1">
      <alignment horizontal="center"/>
    </xf>
    <xf numFmtId="0" fontId="84" fillId="0" borderId="5" xfId="0" applyFont="1" applyBorder="1" applyAlignment="1">
      <alignment horizontal="center" wrapText="1"/>
    </xf>
    <xf numFmtId="0" fontId="58" fillId="0" borderId="5" xfId="0" applyFont="1" applyBorder="1" applyAlignment="1">
      <alignment wrapText="1"/>
    </xf>
    <xf numFmtId="14" fontId="9" fillId="0" borderId="6" xfId="0" applyNumberFormat="1" applyFont="1" applyBorder="1"/>
    <xf numFmtId="0" fontId="84" fillId="0" borderId="9" xfId="0" applyFont="1" applyBorder="1" applyAlignment="1">
      <alignment horizontal="center"/>
    </xf>
    <xf numFmtId="0" fontId="55" fillId="0" borderId="5" xfId="0" applyFont="1" applyBorder="1" applyAlignment="1">
      <alignment wrapText="1"/>
    </xf>
    <xf numFmtId="43" fontId="9" fillId="0" borderId="5" xfId="0" applyNumberFormat="1" applyFont="1" applyBorder="1"/>
    <xf numFmtId="0" fontId="94" fillId="0" borderId="4" xfId="0" applyFont="1" applyBorder="1" applyAlignment="1">
      <alignment wrapText="1"/>
    </xf>
    <xf numFmtId="0" fontId="96" fillId="0" borderId="4" xfId="0" applyFont="1" applyBorder="1" applyAlignment="1">
      <alignment wrapText="1"/>
    </xf>
    <xf numFmtId="0" fontId="84" fillId="0" borderId="4" xfId="0" applyFont="1" applyBorder="1" applyAlignment="1">
      <alignment horizontal="center" wrapText="1"/>
    </xf>
    <xf numFmtId="0" fontId="27" fillId="0" borderId="0" xfId="0" applyFont="1" applyAlignment="1">
      <alignment wrapText="1"/>
    </xf>
    <xf numFmtId="0" fontId="84" fillId="0" borderId="5" xfId="0" applyFont="1" applyBorder="1" applyAlignment="1">
      <alignment horizontal="center"/>
    </xf>
    <xf numFmtId="0" fontId="101" fillId="0" borderId="0" xfId="0" applyFont="1" applyAlignment="1">
      <alignment wrapText="1"/>
    </xf>
    <xf numFmtId="0" fontId="103" fillId="0" borderId="5" xfId="0" applyFont="1" applyBorder="1" applyAlignment="1">
      <alignment wrapText="1"/>
    </xf>
    <xf numFmtId="0" fontId="9" fillId="0" borderId="5" xfId="0" applyFont="1" applyBorder="1" applyAlignment="1">
      <alignment horizontal="center"/>
    </xf>
    <xf numFmtId="0" fontId="60" fillId="0" borderId="5" xfId="0" applyFont="1" applyBorder="1" applyAlignment="1">
      <alignment wrapText="1"/>
    </xf>
    <xf numFmtId="0" fontId="84" fillId="0" borderId="11" xfId="0" applyFont="1" applyBorder="1" applyAlignment="1">
      <alignment horizontal="center"/>
    </xf>
    <xf numFmtId="14" fontId="9" fillId="0" borderId="8" xfId="0" applyNumberFormat="1" applyFont="1" applyBorder="1"/>
    <xf numFmtId="0" fontId="25" fillId="0" borderId="4" xfId="0" applyFont="1" applyBorder="1" applyAlignment="1">
      <alignment horizontal="center" wrapText="1"/>
    </xf>
    <xf numFmtId="0" fontId="9" fillId="0" borderId="4" xfId="0" applyFont="1" applyBorder="1" applyAlignment="1">
      <alignment wrapText="1"/>
    </xf>
    <xf numFmtId="0" fontId="99" fillId="0" borderId="4" xfId="0" applyFont="1" applyBorder="1" applyAlignment="1">
      <alignment wrapText="1"/>
    </xf>
    <xf numFmtId="0" fontId="55" fillId="0" borderId="4" xfId="0" applyFont="1" applyBorder="1" applyAlignment="1">
      <alignment wrapText="1"/>
    </xf>
    <xf numFmtId="0" fontId="21" fillId="0" borderId="4" xfId="0" applyFont="1" applyBorder="1" applyAlignment="1">
      <alignment wrapText="1"/>
    </xf>
    <xf numFmtId="0" fontId="28" fillId="0" borderId="4" xfId="0" applyFont="1" applyBorder="1"/>
    <xf numFmtId="0" fontId="84" fillId="0" borderId="9" xfId="0" applyFont="1" applyBorder="1" applyAlignment="1">
      <alignment wrapText="1"/>
    </xf>
    <xf numFmtId="0" fontId="113" fillId="0" borderId="5" xfId="0" applyFont="1" applyBorder="1" applyAlignment="1">
      <alignment wrapText="1"/>
    </xf>
    <xf numFmtId="43" fontId="84" fillId="0" borderId="6" xfId="0" applyNumberFormat="1" applyFont="1" applyBorder="1" applyAlignment="1">
      <alignment wrapText="1"/>
    </xf>
    <xf numFmtId="0" fontId="9" fillId="0" borderId="5" xfId="0" applyFont="1" applyBorder="1" applyAlignment="1">
      <alignment wrapText="1"/>
    </xf>
    <xf numFmtId="0" fontId="84" fillId="0" borderId="4" xfId="0" applyFont="1" applyBorder="1" applyAlignment="1">
      <alignment wrapText="1"/>
    </xf>
    <xf numFmtId="0" fontId="118" fillId="0" borderId="4" xfId="0" applyFont="1" applyBorder="1" applyAlignment="1">
      <alignment wrapText="1"/>
    </xf>
    <xf numFmtId="43" fontId="84" fillId="0" borderId="4" xfId="0" applyNumberFormat="1" applyFont="1" applyBorder="1" applyAlignment="1">
      <alignment wrapText="1"/>
    </xf>
    <xf numFmtId="0" fontId="84" fillId="0" borderId="11" xfId="0" applyFont="1" applyBorder="1" applyAlignment="1">
      <alignment wrapText="1"/>
    </xf>
    <xf numFmtId="0" fontId="84" fillId="0" borderId="10" xfId="0" applyFont="1" applyBorder="1" applyAlignment="1">
      <alignment horizontal="center"/>
    </xf>
    <xf numFmtId="43" fontId="9" fillId="0" borderId="14" xfId="0" applyNumberFormat="1" applyFont="1" applyBorder="1"/>
    <xf numFmtId="0" fontId="9" fillId="0" borderId="10" xfId="0" applyFont="1" applyBorder="1" applyAlignment="1">
      <alignment horizontal="center" wrapText="1"/>
    </xf>
    <xf numFmtId="0" fontId="9" fillId="0" borderId="13" xfId="0" applyFont="1" applyBorder="1" applyAlignment="1">
      <alignment horizontal="center"/>
    </xf>
    <xf numFmtId="0" fontId="9" fillId="0" borderId="14" xfId="0" applyFont="1" applyBorder="1" applyAlignment="1">
      <alignment horizontal="center"/>
    </xf>
    <xf numFmtId="0" fontId="34" fillId="0" borderId="7" xfId="0" applyFont="1" applyBorder="1" applyAlignment="1">
      <alignment wrapText="1"/>
    </xf>
    <xf numFmtId="14" fontId="9" fillId="0" borderId="13" xfId="0" applyNumberFormat="1" applyFont="1" applyBorder="1"/>
    <xf numFmtId="0" fontId="9" fillId="0" borderId="5" xfId="0" applyFont="1" applyBorder="1"/>
    <xf numFmtId="0" fontId="62" fillId="0" borderId="5" xfId="0" applyFont="1" applyBorder="1" applyAlignment="1">
      <alignment wrapText="1"/>
    </xf>
    <xf numFmtId="0" fontId="8" fillId="0" borderId="4" xfId="0" applyFont="1" applyBorder="1" applyAlignment="1">
      <alignment vertical="top" wrapText="1"/>
    </xf>
    <xf numFmtId="0" fontId="9" fillId="0" borderId="10" xfId="0" applyFont="1" applyBorder="1" applyAlignment="1">
      <alignment horizontal="center"/>
    </xf>
    <xf numFmtId="43" fontId="9" fillId="0" borderId="13" xfId="0" applyNumberFormat="1" applyFont="1" applyBorder="1"/>
    <xf numFmtId="0" fontId="9" fillId="0" borderId="10" xfId="0" applyFont="1" applyBorder="1"/>
    <xf numFmtId="14" fontId="9" fillId="0" borderId="10" xfId="0" applyNumberFormat="1" applyFont="1" applyBorder="1"/>
    <xf numFmtId="0" fontId="52" fillId="0" borderId="4" xfId="0" applyFont="1" applyBorder="1"/>
    <xf numFmtId="0" fontId="9" fillId="0" borderId="7" xfId="0" applyFont="1" applyBorder="1" applyAlignment="1">
      <alignment horizontal="center"/>
    </xf>
    <xf numFmtId="0" fontId="121" fillId="0" borderId="0" xfId="0" applyFont="1" applyAlignment="1">
      <alignment wrapText="1"/>
    </xf>
    <xf numFmtId="43" fontId="9" fillId="0" borderId="15" xfId="0" applyNumberFormat="1" applyFont="1" applyBorder="1"/>
    <xf numFmtId="0" fontId="9" fillId="0" borderId="7" xfId="0" applyFont="1" applyBorder="1"/>
    <xf numFmtId="14" fontId="9" fillId="0" borderId="7" xfId="0" applyNumberFormat="1" applyFont="1" applyBorder="1"/>
    <xf numFmtId="0" fontId="74" fillId="0" borderId="5" xfId="0" applyFont="1" applyBorder="1" applyAlignment="1">
      <alignment vertical="top" wrapText="1"/>
    </xf>
    <xf numFmtId="0" fontId="9" fillId="0" borderId="16" xfId="0" applyFont="1" applyBorder="1" applyAlignment="1">
      <alignment horizontal="center"/>
    </xf>
    <xf numFmtId="0" fontId="39" fillId="0" borderId="5" xfId="0" applyFont="1" applyBorder="1" applyAlignment="1">
      <alignment vertical="top" wrapText="1"/>
    </xf>
    <xf numFmtId="0" fontId="9" fillId="0" borderId="12" xfId="0" applyFont="1" applyBorder="1" applyAlignment="1">
      <alignment horizontal="center"/>
    </xf>
    <xf numFmtId="0" fontId="9" fillId="0" borderId="13" xfId="0" applyFont="1" applyBorder="1"/>
    <xf numFmtId="0" fontId="9" fillId="0" borderId="16" xfId="0" applyFont="1" applyBorder="1"/>
    <xf numFmtId="0" fontId="9" fillId="0" borderId="11" xfId="0" applyFont="1" applyBorder="1" applyAlignment="1">
      <alignment horizontal="center"/>
    </xf>
    <xf numFmtId="0" fontId="8" fillId="0" borderId="11" xfId="0" applyFont="1" applyBorder="1" applyAlignment="1">
      <alignment wrapText="1"/>
    </xf>
    <xf numFmtId="0" fontId="44" fillId="0" borderId="4" xfId="0" applyFont="1" applyBorder="1" applyAlignment="1">
      <alignment vertical="top" wrapText="1"/>
    </xf>
    <xf numFmtId="0" fontId="126" fillId="0" borderId="4" xfId="0" applyFont="1" applyBorder="1" applyAlignment="1">
      <alignment wrapText="1"/>
    </xf>
    <xf numFmtId="0" fontId="39" fillId="0" borderId="4" xfId="0" applyFont="1" applyBorder="1" applyAlignment="1">
      <alignment vertical="top" wrapText="1"/>
    </xf>
    <xf numFmtId="0" fontId="65" fillId="0" borderId="10" xfId="0" applyFont="1" applyBorder="1"/>
    <xf numFmtId="0" fontId="82" fillId="0" borderId="10" xfId="0" applyFont="1" applyBorder="1" applyAlignment="1">
      <alignment wrapText="1"/>
    </xf>
    <xf numFmtId="43" fontId="9" fillId="0" borderId="10" xfId="0" applyNumberFormat="1" applyFont="1" applyBorder="1"/>
    <xf numFmtId="0" fontId="128" fillId="0" borderId="4" xfId="0" applyFont="1" applyBorder="1" applyAlignment="1">
      <alignment wrapText="1"/>
    </xf>
    <xf numFmtId="0" fontId="47" fillId="0" borderId="7" xfId="0" applyFont="1" applyBorder="1"/>
    <xf numFmtId="0" fontId="122" fillId="0" borderId="7" xfId="0" applyFont="1" applyBorder="1" applyAlignment="1">
      <alignment wrapText="1"/>
    </xf>
    <xf numFmtId="0" fontId="44" fillId="0" borderId="8" xfId="0" applyFont="1" applyBorder="1" applyAlignment="1">
      <alignment wrapText="1"/>
    </xf>
    <xf numFmtId="0" fontId="130" fillId="0" borderId="0" xfId="0" applyFont="1" applyAlignment="1">
      <alignment wrapText="1"/>
    </xf>
    <xf numFmtId="43" fontId="9" fillId="0" borderId="0" xfId="0" applyNumberFormat="1" applyFont="1"/>
    <xf numFmtId="14" fontId="11" fillId="0" borderId="0" xfId="0" applyNumberFormat="1" applyFont="1"/>
    <xf numFmtId="0" fontId="84" fillId="0" borderId="17" xfId="0" applyFont="1" applyBorder="1" applyAlignment="1">
      <alignment wrapText="1"/>
    </xf>
    <xf numFmtId="0" fontId="8" fillId="0" borderId="18" xfId="0" applyFont="1" applyBorder="1" applyAlignment="1">
      <alignment wrapText="1"/>
    </xf>
    <xf numFmtId="0" fontId="131" fillId="0" borderId="18" xfId="0" applyFont="1" applyBorder="1" applyAlignment="1">
      <alignment wrapText="1"/>
    </xf>
    <xf numFmtId="43" fontId="84" fillId="0" borderId="18" xfId="0" applyNumberFormat="1" applyFont="1" applyBorder="1" applyAlignment="1">
      <alignment wrapText="1"/>
    </xf>
    <xf numFmtId="0" fontId="9" fillId="0" borderId="18" xfId="0" applyFont="1" applyBorder="1" applyAlignment="1">
      <alignment wrapText="1"/>
    </xf>
    <xf numFmtId="0" fontId="84" fillId="0" borderId="18" xfId="0" applyFont="1" applyBorder="1" applyAlignment="1">
      <alignment horizontal="center" wrapText="1"/>
    </xf>
    <xf numFmtId="0" fontId="84" fillId="0" borderId="19" xfId="0" applyFont="1" applyBorder="1" applyAlignment="1">
      <alignment wrapText="1"/>
    </xf>
    <xf numFmtId="0" fontId="39" fillId="0" borderId="19" xfId="0" applyFont="1" applyBorder="1" applyAlignment="1">
      <alignment wrapText="1"/>
    </xf>
    <xf numFmtId="14" fontId="9" fillId="0" borderId="20" xfId="0" applyNumberFormat="1" applyFont="1" applyBorder="1"/>
    <xf numFmtId="166" fontId="132" fillId="0" borderId="4" xfId="0" applyNumberFormat="1" applyFont="1" applyBorder="1"/>
    <xf numFmtId="49" fontId="4" fillId="0" borderId="0" xfId="0" applyNumberFormat="1" applyFont="1"/>
    <xf numFmtId="49" fontId="4" fillId="0" borderId="4" xfId="0" applyNumberFormat="1" applyFont="1" applyBorder="1"/>
    <xf numFmtId="49" fontId="4" fillId="2" borderId="4" xfId="0" applyNumberFormat="1" applyFont="1" applyFill="1" applyBorder="1"/>
    <xf numFmtId="49" fontId="4" fillId="0" borderId="4" xfId="0" applyNumberFormat="1" applyFont="1" applyBorder="1" applyAlignment="1">
      <alignment horizontal="left"/>
    </xf>
    <xf numFmtId="0" fontId="3" fillId="2" borderId="21" xfId="0" applyFont="1" applyFill="1" applyBorder="1" applyAlignment="1">
      <alignment horizontal="center" wrapText="1"/>
    </xf>
    <xf numFmtId="0" fontId="4" fillId="0" borderId="11" xfId="0" applyFont="1" applyBorder="1" applyAlignment="1">
      <alignment horizontal="center"/>
    </xf>
    <xf numFmtId="14" fontId="4" fillId="0" borderId="11" xfId="0" applyNumberFormat="1" applyFont="1" applyBorder="1" applyAlignment="1">
      <alignment horizontal="center"/>
    </xf>
    <xf numFmtId="0" fontId="4" fillId="0" borderId="9" xfId="0" applyFont="1" applyBorder="1" applyAlignment="1">
      <alignment horizontal="center"/>
    </xf>
    <xf numFmtId="14" fontId="4" fillId="0" borderId="5" xfId="0" applyNumberFormat="1" applyFont="1" applyBorder="1" applyAlignment="1">
      <alignment horizontal="center"/>
    </xf>
    <xf numFmtId="0" fontId="5" fillId="0" borderId="4" xfId="0" applyFont="1" applyBorder="1" applyAlignment="1">
      <alignment wrapText="1"/>
    </xf>
    <xf numFmtId="0" fontId="4" fillId="0" borderId="4" xfId="0" applyFont="1" applyBorder="1" applyAlignment="1">
      <alignment wrapText="1"/>
    </xf>
    <xf numFmtId="0" fontId="4" fillId="0" borderId="0" xfId="0" applyFont="1" applyAlignment="1">
      <alignment wrapText="1"/>
    </xf>
    <xf numFmtId="0" fontId="4" fillId="3" borderId="4" xfId="0" applyFont="1" applyFill="1" applyBorder="1"/>
    <xf numFmtId="0" fontId="5" fillId="3" borderId="4" xfId="0" applyFont="1" applyFill="1" applyBorder="1"/>
    <xf numFmtId="165" fontId="4" fillId="3" borderId="4" xfId="0" applyNumberFormat="1" applyFont="1" applyFill="1" applyBorder="1"/>
    <xf numFmtId="0" fontId="4" fillId="3" borderId="4" xfId="0" applyFont="1" applyFill="1" applyBorder="1" applyAlignment="1">
      <alignment horizontal="right"/>
    </xf>
    <xf numFmtId="166" fontId="4" fillId="3" borderId="4" xfId="0" applyNumberFormat="1" applyFont="1" applyFill="1" applyBorder="1"/>
    <xf numFmtId="0" fontId="4" fillId="3" borderId="11" xfId="0" applyFont="1" applyFill="1" applyBorder="1" applyAlignment="1">
      <alignment horizontal="center"/>
    </xf>
    <xf numFmtId="49" fontId="4" fillId="3" borderId="4" xfId="0" applyNumberFormat="1" applyFont="1" applyFill="1" applyBorder="1"/>
    <xf numFmtId="0" fontId="4" fillId="4" borderId="4" xfId="0" applyFont="1" applyFill="1" applyBorder="1"/>
    <xf numFmtId="165" fontId="4" fillId="4" borderId="4" xfId="0" applyNumberFormat="1" applyFont="1" applyFill="1" applyBorder="1"/>
    <xf numFmtId="0" fontId="4" fillId="4" borderId="4" xfId="0" applyFont="1" applyFill="1" applyBorder="1" applyAlignment="1">
      <alignment horizontal="right"/>
    </xf>
    <xf numFmtId="166" fontId="4" fillId="4" borderId="4" xfId="0" applyNumberFormat="1" applyFont="1" applyFill="1" applyBorder="1"/>
    <xf numFmtId="0" fontId="4" fillId="4" borderId="11" xfId="0" applyFont="1" applyFill="1" applyBorder="1" applyAlignment="1">
      <alignment horizontal="center"/>
    </xf>
    <xf numFmtId="49" fontId="4" fillId="4" borderId="4" xfId="0" applyNumberFormat="1" applyFont="1" applyFill="1" applyBorder="1"/>
    <xf numFmtId="0" fontId="4" fillId="4" borderId="0" xfId="0" applyFont="1" applyFill="1"/>
    <xf numFmtId="0" fontId="9" fillId="0" borderId="0" xfId="0" applyFont="1" applyAlignment="1">
      <alignment wrapText="1"/>
    </xf>
    <xf numFmtId="0" fontId="4" fillId="0" borderId="5" xfId="0" applyFont="1" applyBorder="1" applyAlignment="1">
      <alignment wrapText="1"/>
    </xf>
    <xf numFmtId="0" fontId="5" fillId="4" borderId="4" xfId="0" applyFont="1" applyFill="1" applyBorder="1" applyAlignment="1">
      <alignment wrapText="1"/>
    </xf>
    <xf numFmtId="0" fontId="5" fillId="0" borderId="0" xfId="0" applyFont="1" applyAlignment="1">
      <alignment wrapText="1"/>
    </xf>
    <xf numFmtId="0" fontId="4" fillId="4" borderId="4" xfId="0" applyFont="1" applyFill="1" applyBorder="1" applyAlignment="1">
      <alignment wrapText="1"/>
    </xf>
    <xf numFmtId="0" fontId="4" fillId="0" borderId="22" xfId="0" applyFont="1" applyBorder="1" applyAlignment="1">
      <alignment wrapText="1"/>
    </xf>
    <xf numFmtId="0" fontId="3" fillId="2" borderId="23" xfId="0" applyFont="1" applyFill="1" applyBorder="1"/>
    <xf numFmtId="0" fontId="3" fillId="2" borderId="7" xfId="0" applyFont="1" applyFill="1" applyBorder="1" applyAlignment="1">
      <alignment horizontal="left" wrapText="1"/>
    </xf>
    <xf numFmtId="0" fontId="3" fillId="2" borderId="7" xfId="0" applyFont="1" applyFill="1" applyBorder="1" applyAlignment="1">
      <alignment horizontal="center" vertical="center" wrapText="1"/>
    </xf>
    <xf numFmtId="165" fontId="3" fillId="2" borderId="7" xfId="0" applyNumberFormat="1" applyFont="1" applyFill="1" applyBorder="1" applyAlignment="1">
      <alignment horizontal="center" wrapText="1"/>
    </xf>
    <xf numFmtId="0" fontId="3" fillId="2" borderId="7" xfId="0" applyFont="1" applyFill="1" applyBorder="1" applyAlignment="1">
      <alignment wrapText="1"/>
    </xf>
    <xf numFmtId="0" fontId="3" fillId="2" borderId="7" xfId="0" applyFont="1" applyFill="1" applyBorder="1" applyAlignment="1">
      <alignment horizontal="right" wrapText="1"/>
    </xf>
    <xf numFmtId="166" fontId="3" fillId="2" borderId="7" xfId="0" applyNumberFormat="1" applyFont="1" applyFill="1" applyBorder="1" applyAlignment="1">
      <alignment wrapText="1"/>
    </xf>
    <xf numFmtId="0" fontId="3" fillId="2" borderId="16" xfId="0" applyFont="1" applyFill="1" applyBorder="1" applyAlignment="1">
      <alignment horizontal="center" wrapText="1"/>
    </xf>
    <xf numFmtId="49" fontId="135" fillId="2" borderId="10" xfId="0" applyNumberFormat="1" applyFont="1" applyFill="1" applyBorder="1" applyAlignment="1">
      <alignment wrapText="1"/>
    </xf>
    <xf numFmtId="0" fontId="137" fillId="0" borderId="4" xfId="0" applyFont="1" applyBorder="1"/>
    <xf numFmtId="0" fontId="9" fillId="3" borderId="0" xfId="0" applyFont="1" applyFill="1"/>
    <xf numFmtId="0" fontId="4" fillId="3" borderId="4" xfId="0" applyFont="1" applyFill="1" applyBorder="1" applyAlignment="1">
      <alignment horizontal="center"/>
    </xf>
    <xf numFmtId="43" fontId="4" fillId="0" borderId="0" xfId="0" applyNumberFormat="1" applyFont="1"/>
    <xf numFmtId="43" fontId="4" fillId="2" borderId="4" xfId="0" applyNumberFormat="1" applyFont="1" applyFill="1" applyBorder="1"/>
    <xf numFmtId="43" fontId="4" fillId="0" borderId="4" xfId="0" applyNumberFormat="1" applyFont="1" applyBorder="1"/>
    <xf numFmtId="49" fontId="4" fillId="5" borderId="11" xfId="0" applyNumberFormat="1" applyFont="1" applyFill="1" applyBorder="1"/>
    <xf numFmtId="49" fontId="4" fillId="0" borderId="11" xfId="0" applyNumberFormat="1" applyFont="1" applyBorder="1"/>
    <xf numFmtId="49" fontId="4" fillId="3" borderId="11" xfId="0" applyNumberFormat="1" applyFont="1" applyFill="1" applyBorder="1"/>
    <xf numFmtId="49" fontId="4" fillId="4" borderId="11" xfId="0" applyNumberFormat="1" applyFont="1" applyFill="1" applyBorder="1"/>
    <xf numFmtId="49" fontId="136" fillId="0" borderId="11" xfId="0" applyNumberFormat="1" applyFont="1" applyBorder="1"/>
    <xf numFmtId="49" fontId="136" fillId="0" borderId="11" xfId="0" applyNumberFormat="1" applyFont="1" applyBorder="1" applyAlignment="1">
      <alignment wrapText="1"/>
    </xf>
    <xf numFmtId="49" fontId="133" fillId="2" borderId="9" xfId="0" applyNumberFormat="1" applyFont="1" applyFill="1" applyBorder="1" applyAlignment="1">
      <alignment horizontal="center" wrapText="1"/>
    </xf>
    <xf numFmtId="14" fontId="4" fillId="0" borderId="4" xfId="0" applyNumberFormat="1" applyFont="1" applyBorder="1"/>
    <xf numFmtId="0" fontId="4" fillId="0" borderId="8" xfId="0" applyFont="1" applyBorder="1"/>
    <xf numFmtId="0" fontId="4" fillId="0" borderId="10" xfId="0" applyFont="1" applyBorder="1"/>
    <xf numFmtId="166" fontId="4" fillId="0" borderId="10" xfId="0" applyNumberFormat="1" applyFont="1" applyBorder="1"/>
    <xf numFmtId="164" fontId="4" fillId="0" borderId="10" xfId="0" applyNumberFormat="1" applyFont="1" applyBorder="1"/>
    <xf numFmtId="0" fontId="4" fillId="0" borderId="11" xfId="0" applyFont="1" applyBorder="1"/>
    <xf numFmtId="0" fontId="4" fillId="0" borderId="8" xfId="0" applyFont="1" applyBorder="1" applyAlignment="1">
      <alignment horizontal="center"/>
    </xf>
    <xf numFmtId="165" fontId="5" fillId="0" borderId="10" xfId="0" applyNumberFormat="1" applyFont="1" applyBorder="1" applyAlignment="1">
      <alignment horizontal="right"/>
    </xf>
    <xf numFmtId="0" fontId="4" fillId="0" borderId="10" xfId="0" applyFont="1" applyBorder="1" applyAlignment="1">
      <alignment horizontal="center"/>
    </xf>
    <xf numFmtId="166" fontId="4" fillId="0" borderId="10" xfId="0" applyNumberFormat="1" applyFont="1" applyBorder="1" applyAlignment="1">
      <alignment horizontal="right"/>
    </xf>
    <xf numFmtId="167" fontId="4" fillId="0" borderId="10" xfId="0" applyNumberFormat="1" applyFont="1" applyBorder="1" applyAlignment="1">
      <alignment horizontal="center"/>
    </xf>
    <xf numFmtId="0" fontId="4" fillId="0" borderId="10" xfId="0" applyFont="1" applyBorder="1" applyAlignment="1">
      <alignment horizontal="right"/>
    </xf>
    <xf numFmtId="14" fontId="4" fillId="0" borderId="10" xfId="0" applyNumberFormat="1" applyFont="1" applyBorder="1" applyAlignment="1">
      <alignment horizontal="center"/>
    </xf>
    <xf numFmtId="165" fontId="4" fillId="0" borderId="10" xfId="0" applyNumberFormat="1" applyFont="1" applyBorder="1"/>
    <xf numFmtId="0" fontId="4" fillId="0" borderId="10" xfId="0" applyFont="1" applyBorder="1" applyAlignment="1">
      <alignment horizontal="center" vertical="center"/>
    </xf>
    <xf numFmtId="0" fontId="5" fillId="0" borderId="10" xfId="0" applyFont="1" applyBorder="1"/>
    <xf numFmtId="0" fontId="4" fillId="0" borderId="7" xfId="0" applyFont="1" applyBorder="1"/>
    <xf numFmtId="0" fontId="4" fillId="0" borderId="7" xfId="0" applyFont="1" applyBorder="1" applyAlignment="1">
      <alignment horizontal="center"/>
    </xf>
    <xf numFmtId="165" fontId="4" fillId="0" borderId="7" xfId="0" applyNumberFormat="1" applyFont="1" applyBorder="1"/>
    <xf numFmtId="0" fontId="4" fillId="0" borderId="7" xfId="0" applyFont="1" applyBorder="1" applyAlignment="1">
      <alignment horizontal="center" vertical="center"/>
    </xf>
    <xf numFmtId="166" fontId="4" fillId="0" borderId="16" xfId="0" applyNumberFormat="1" applyFont="1" applyBorder="1"/>
    <xf numFmtId="0" fontId="4" fillId="0" borderId="6" xfId="0" applyFont="1" applyBorder="1"/>
    <xf numFmtId="0" fontId="4" fillId="0" borderId="6" xfId="0" applyFont="1" applyBorder="1" applyAlignment="1">
      <alignment horizontal="center"/>
    </xf>
    <xf numFmtId="14" fontId="4" fillId="4" borderId="4" xfId="0" applyNumberFormat="1" applyFont="1" applyFill="1" applyBorder="1" applyAlignment="1">
      <alignment horizontal="center"/>
    </xf>
    <xf numFmtId="0" fontId="0" fillId="4" borderId="0" xfId="0" applyFill="1"/>
    <xf numFmtId="0" fontId="0" fillId="0" borderId="0" xfId="0" applyAlignment="1">
      <alignment horizontal="center"/>
    </xf>
    <xf numFmtId="0" fontId="139" fillId="6" borderId="7" xfId="0" applyFont="1" applyFill="1" applyBorder="1" applyAlignment="1">
      <alignment horizontal="center" vertical="center"/>
    </xf>
    <xf numFmtId="165" fontId="139" fillId="6" borderId="7" xfId="0" applyNumberFormat="1" applyFont="1" applyFill="1" applyBorder="1" applyAlignment="1">
      <alignment horizontal="center" wrapText="1"/>
    </xf>
    <xf numFmtId="0" fontId="139" fillId="6" borderId="7" xfId="0" applyFont="1" applyFill="1" applyBorder="1" applyAlignment="1">
      <alignment horizontal="center" wrapText="1"/>
    </xf>
    <xf numFmtId="0" fontId="139" fillId="6" borderId="4" xfId="0" applyFont="1" applyFill="1" applyBorder="1" applyAlignment="1">
      <alignment horizontal="center" vertical="center"/>
    </xf>
    <xf numFmtId="165" fontId="139" fillId="6" borderId="4" xfId="0" applyNumberFormat="1" applyFont="1" applyFill="1" applyBorder="1" applyAlignment="1">
      <alignment horizontal="center" wrapText="1"/>
    </xf>
    <xf numFmtId="0" fontId="139" fillId="6" borderId="4" xfId="0" applyFont="1" applyFill="1" applyBorder="1" applyAlignment="1">
      <alignment horizontal="center" wrapText="1"/>
    </xf>
    <xf numFmtId="0" fontId="139" fillId="6" borderId="4" xfId="0" applyFont="1" applyFill="1" applyBorder="1" applyAlignment="1">
      <alignment horizontal="center"/>
    </xf>
    <xf numFmtId="166" fontId="139" fillId="6" borderId="4" xfId="0" applyNumberFormat="1" applyFont="1" applyFill="1" applyBorder="1" applyAlignment="1">
      <alignment horizontal="center" wrapText="1"/>
    </xf>
    <xf numFmtId="0" fontId="139" fillId="6" borderId="7" xfId="0" applyFont="1" applyFill="1" applyBorder="1" applyAlignment="1">
      <alignment horizontal="center"/>
    </xf>
    <xf numFmtId="166" fontId="139" fillId="6" borderId="7" xfId="0" applyNumberFormat="1" applyFont="1" applyFill="1" applyBorder="1" applyAlignment="1">
      <alignment horizontal="center" wrapText="1"/>
    </xf>
    <xf numFmtId="0" fontId="139" fillId="6" borderId="10" xfId="0" applyFont="1" applyFill="1" applyBorder="1" applyAlignment="1">
      <alignment horizontal="center"/>
    </xf>
    <xf numFmtId="0" fontId="139" fillId="6" borderId="10" xfId="0" applyFont="1" applyFill="1" applyBorder="1" applyAlignment="1">
      <alignment horizontal="center" wrapText="1"/>
    </xf>
    <xf numFmtId="0" fontId="139" fillId="6" borderId="10" xfId="0" applyFont="1" applyFill="1" applyBorder="1" applyAlignment="1">
      <alignment horizontal="center" vertical="center"/>
    </xf>
    <xf numFmtId="165" fontId="139" fillId="6" borderId="10" xfId="0" applyNumberFormat="1" applyFont="1" applyFill="1" applyBorder="1" applyAlignment="1">
      <alignment horizontal="center" wrapText="1"/>
    </xf>
    <xf numFmtId="166" fontId="139" fillId="6" borderId="10" xfId="0" applyNumberFormat="1" applyFont="1" applyFill="1" applyBorder="1" applyAlignment="1">
      <alignment horizontal="center" wrapText="1"/>
    </xf>
    <xf numFmtId="0" fontId="8" fillId="4" borderId="0" xfId="0" applyFont="1" applyFill="1" applyAlignment="1">
      <alignment wrapText="1"/>
    </xf>
    <xf numFmtId="0" fontId="4" fillId="4" borderId="5" xfId="0" applyFont="1" applyFill="1" applyBorder="1"/>
    <xf numFmtId="0" fontId="4" fillId="4" borderId="5" xfId="0" applyFont="1" applyFill="1" applyBorder="1" applyAlignment="1">
      <alignment wrapText="1"/>
    </xf>
    <xf numFmtId="165" fontId="4" fillId="4" borderId="5" xfId="0" applyNumberFormat="1" applyFont="1" applyFill="1" applyBorder="1"/>
    <xf numFmtId="0" fontId="4" fillId="4" borderId="5" xfId="0" applyFont="1" applyFill="1" applyBorder="1" applyAlignment="1">
      <alignment horizontal="right"/>
    </xf>
    <xf numFmtId="0" fontId="8" fillId="4" borderId="4" xfId="0" applyFont="1" applyFill="1" applyBorder="1" applyAlignment="1">
      <alignment wrapText="1"/>
    </xf>
    <xf numFmtId="0" fontId="9" fillId="4" borderId="4" xfId="0" applyFont="1" applyFill="1" applyBorder="1"/>
    <xf numFmtId="0" fontId="9" fillId="4" borderId="4" xfId="0" applyFont="1" applyFill="1" applyBorder="1" applyAlignment="1">
      <alignment wrapText="1"/>
    </xf>
    <xf numFmtId="0" fontId="4" fillId="4" borderId="4" xfId="0" applyFont="1" applyFill="1" applyBorder="1" applyAlignment="1">
      <alignment horizontal="center"/>
    </xf>
    <xf numFmtId="0" fontId="4" fillId="4" borderId="5" xfId="0" applyFont="1" applyFill="1" applyBorder="1" applyAlignment="1">
      <alignment horizontal="center"/>
    </xf>
    <xf numFmtId="0" fontId="4" fillId="4" borderId="10" xfId="0" applyFont="1" applyFill="1" applyBorder="1"/>
    <xf numFmtId="0" fontId="4" fillId="4" borderId="10" xfId="0" applyFont="1" applyFill="1" applyBorder="1" applyAlignment="1">
      <alignment horizontal="center"/>
    </xf>
    <xf numFmtId="0" fontId="4" fillId="4" borderId="12" xfId="0" applyFont="1" applyFill="1" applyBorder="1"/>
    <xf numFmtId="0" fontId="8" fillId="4" borderId="10" xfId="0" applyFont="1" applyFill="1" applyBorder="1" applyAlignment="1">
      <alignment wrapText="1"/>
    </xf>
    <xf numFmtId="165" fontId="4" fillId="4" borderId="10" xfId="0" applyNumberFormat="1" applyFont="1" applyFill="1" applyBorder="1"/>
    <xf numFmtId="0" fontId="4" fillId="4" borderId="13" xfId="0" applyFont="1" applyFill="1" applyBorder="1"/>
    <xf numFmtId="0" fontId="4" fillId="4" borderId="10" xfId="0" applyFont="1" applyFill="1" applyBorder="1" applyAlignment="1">
      <alignment horizontal="right"/>
    </xf>
    <xf numFmtId="0" fontId="140" fillId="0" borderId="0" xfId="0" applyFont="1"/>
    <xf numFmtId="14" fontId="4" fillId="0" borderId="0" xfId="0" applyNumberFormat="1" applyFont="1" applyAlignment="1">
      <alignment horizontal="center"/>
    </xf>
    <xf numFmtId="165" fontId="3" fillId="3" borderId="2" xfId="0" applyNumberFormat="1" applyFont="1" applyFill="1" applyBorder="1" applyAlignment="1">
      <alignment horizontal="right" wrapText="1"/>
    </xf>
    <xf numFmtId="165" fontId="4" fillId="3" borderId="4" xfId="0" applyNumberFormat="1" applyFont="1" applyFill="1" applyBorder="1" applyAlignment="1">
      <alignment horizontal="right"/>
    </xf>
    <xf numFmtId="165" fontId="4" fillId="3" borderId="0" xfId="0" applyNumberFormat="1" applyFont="1" applyFill="1" applyAlignment="1">
      <alignment horizontal="right"/>
    </xf>
    <xf numFmtId="0" fontId="0" fillId="3" borderId="0" xfId="0" applyFill="1"/>
    <xf numFmtId="165" fontId="3" fillId="7" borderId="2" xfId="0" applyNumberFormat="1" applyFont="1" applyFill="1" applyBorder="1" applyAlignment="1">
      <alignment horizontal="center" wrapText="1"/>
    </xf>
    <xf numFmtId="165" fontId="4" fillId="7" borderId="4" xfId="0" applyNumberFormat="1" applyFont="1" applyFill="1" applyBorder="1"/>
    <xf numFmtId="165" fontId="4" fillId="7" borderId="5" xfId="0" applyNumberFormat="1" applyFont="1" applyFill="1" applyBorder="1"/>
    <xf numFmtId="165" fontId="4" fillId="7" borderId="7" xfId="0" applyNumberFormat="1" applyFont="1" applyFill="1" applyBorder="1"/>
    <xf numFmtId="165" fontId="4" fillId="7" borderId="10" xfId="0" applyNumberFormat="1" applyFont="1" applyFill="1" applyBorder="1"/>
    <xf numFmtId="165" fontId="4" fillId="7" borderId="0" xfId="0" applyNumberFormat="1" applyFont="1" applyFill="1"/>
    <xf numFmtId="0" fontId="0" fillId="7" borderId="0" xfId="0" applyFill="1"/>
    <xf numFmtId="165" fontId="136" fillId="7" borderId="4" xfId="0" applyNumberFormat="1" applyFont="1" applyFill="1" applyBorder="1" applyAlignment="1">
      <alignment horizontal="right"/>
    </xf>
    <xf numFmtId="0" fontId="0" fillId="8" borderId="0" xfId="0" applyFill="1"/>
    <xf numFmtId="166" fontId="3" fillId="8" borderId="2" xfId="0" applyNumberFormat="1" applyFont="1" applyFill="1" applyBorder="1" applyAlignment="1">
      <alignment wrapText="1"/>
    </xf>
    <xf numFmtId="166" fontId="4" fillId="8" borderId="4" xfId="0" applyNumberFormat="1" applyFont="1" applyFill="1" applyBorder="1"/>
    <xf numFmtId="166" fontId="4" fillId="8" borderId="5" xfId="0" applyNumberFormat="1" applyFont="1" applyFill="1" applyBorder="1"/>
    <xf numFmtId="166" fontId="4" fillId="8" borderId="10" xfId="0" applyNumberFormat="1" applyFont="1" applyFill="1" applyBorder="1"/>
    <xf numFmtId="166" fontId="4" fillId="8" borderId="0" xfId="0" applyNumberFormat="1" applyFont="1" applyFill="1"/>
    <xf numFmtId="165" fontId="3" fillId="4" borderId="2" xfId="0" applyNumberFormat="1" applyFont="1" applyFill="1" applyBorder="1" applyAlignment="1">
      <alignment horizontal="right" wrapText="1"/>
    </xf>
    <xf numFmtId="165" fontId="3" fillId="9" borderId="2" xfId="0" applyNumberFormat="1" applyFont="1" applyFill="1" applyBorder="1" applyAlignment="1">
      <alignment horizontal="right" wrapText="1"/>
    </xf>
    <xf numFmtId="165" fontId="4" fillId="9" borderId="4" xfId="0" applyNumberFormat="1" applyFont="1" applyFill="1" applyBorder="1" applyAlignment="1">
      <alignment horizontal="right"/>
    </xf>
    <xf numFmtId="165" fontId="136" fillId="9" borderId="4" xfId="0" applyNumberFormat="1" applyFont="1" applyFill="1" applyBorder="1" applyAlignment="1">
      <alignment horizontal="right"/>
    </xf>
    <xf numFmtId="165" fontId="4" fillId="9" borderId="5" xfId="0" applyNumberFormat="1" applyFont="1" applyFill="1" applyBorder="1" applyAlignment="1">
      <alignment horizontal="right"/>
    </xf>
    <xf numFmtId="165" fontId="4" fillId="9" borderId="10" xfId="0" applyNumberFormat="1" applyFont="1" applyFill="1" applyBorder="1" applyAlignment="1">
      <alignment horizontal="right"/>
    </xf>
    <xf numFmtId="3" fontId="8" fillId="0" borderId="6" xfId="0" applyNumberFormat="1" applyFont="1" applyBorder="1"/>
    <xf numFmtId="164" fontId="4" fillId="0" borderId="11" xfId="0" applyNumberFormat="1" applyFont="1" applyBorder="1"/>
    <xf numFmtId="0" fontId="4" fillId="2" borderId="4" xfId="0" applyFont="1" applyFill="1" applyBorder="1"/>
    <xf numFmtId="164" fontId="3" fillId="2" borderId="24" xfId="0" applyNumberFormat="1" applyFont="1" applyFill="1" applyBorder="1" applyAlignment="1">
      <alignment wrapText="1"/>
    </xf>
    <xf numFmtId="164" fontId="4" fillId="0" borderId="9" xfId="0" applyNumberFormat="1" applyFont="1" applyBorder="1"/>
    <xf numFmtId="164" fontId="4" fillId="0" borderId="12" xfId="0" applyNumberFormat="1" applyFont="1" applyBorder="1"/>
    <xf numFmtId="0" fontId="135" fillId="10" borderId="4" xfId="0" applyFont="1" applyFill="1" applyBorder="1" applyAlignment="1">
      <alignment horizontal="center"/>
    </xf>
    <xf numFmtId="0" fontId="4" fillId="10" borderId="4" xfId="0" applyFont="1" applyFill="1" applyBorder="1"/>
    <xf numFmtId="0" fontId="6" fillId="10" borderId="4" xfId="1" applyFill="1" applyBorder="1"/>
    <xf numFmtId="0" fontId="4" fillId="10" borderId="10" xfId="0" applyFont="1" applyFill="1" applyBorder="1"/>
    <xf numFmtId="0" fontId="4" fillId="10" borderId="5" xfId="0" applyFont="1" applyFill="1" applyBorder="1"/>
    <xf numFmtId="3" fontId="142" fillId="0" borderId="4" xfId="0" applyNumberFormat="1" applyFont="1" applyBorder="1" applyAlignment="1">
      <alignment horizontal="right"/>
    </xf>
    <xf numFmtId="0" fontId="4" fillId="0" borderId="12" xfId="0" applyFont="1" applyBorder="1"/>
    <xf numFmtId="0" fontId="4" fillId="10" borderId="8" xfId="0" applyFont="1" applyFill="1" applyBorder="1"/>
    <xf numFmtId="0" fontId="8" fillId="12" borderId="0" xfId="0" applyFont="1" applyFill="1" applyAlignment="1">
      <alignment wrapText="1"/>
    </xf>
    <xf numFmtId="0" fontId="4" fillId="7" borderId="4" xfId="0" applyFont="1" applyFill="1" applyBorder="1" applyAlignment="1">
      <alignment wrapText="1"/>
    </xf>
    <xf numFmtId="0" fontId="8" fillId="11" borderId="0" xfId="0" applyFont="1" applyFill="1" applyAlignment="1">
      <alignment wrapText="1"/>
    </xf>
    <xf numFmtId="0" fontId="140" fillId="0" borderId="0" xfId="0" applyFont="1" applyAlignment="1">
      <alignment wrapText="1"/>
    </xf>
    <xf numFmtId="0" fontId="5" fillId="11" borderId="4" xfId="0" applyFont="1" applyFill="1" applyBorder="1" applyAlignment="1">
      <alignment wrapText="1"/>
    </xf>
    <xf numFmtId="0" fontId="8" fillId="3" borderId="4" xfId="0" applyFont="1" applyFill="1" applyBorder="1" applyAlignment="1">
      <alignment wrapText="1"/>
    </xf>
    <xf numFmtId="0" fontId="4" fillId="7" borderId="5" xfId="0" applyFont="1" applyFill="1" applyBorder="1" applyAlignment="1">
      <alignment wrapText="1"/>
    </xf>
    <xf numFmtId="0" fontId="8" fillId="12" borderId="4" xfId="0" applyFont="1" applyFill="1" applyBorder="1" applyAlignment="1">
      <alignment wrapText="1"/>
    </xf>
    <xf numFmtId="0" fontId="143" fillId="13" borderId="4" xfId="0" applyFont="1" applyFill="1" applyBorder="1" applyAlignment="1">
      <alignment wrapText="1"/>
    </xf>
    <xf numFmtId="0" fontId="4" fillId="3" borderId="4" xfId="0" applyFont="1" applyFill="1" applyBorder="1" applyAlignment="1">
      <alignment wrapText="1"/>
    </xf>
    <xf numFmtId="0" fontId="0" fillId="0" borderId="0" xfId="0" applyAlignment="1">
      <alignment wrapText="1"/>
    </xf>
    <xf numFmtId="0" fontId="4" fillId="0" borderId="8" xfId="0" applyFont="1" applyBorder="1" applyAlignment="1">
      <alignment wrapText="1"/>
    </xf>
    <xf numFmtId="0" fontId="4" fillId="0" borderId="11" xfId="0" applyFont="1" applyBorder="1" applyAlignment="1">
      <alignment wrapText="1"/>
    </xf>
    <xf numFmtId="0" fontId="3" fillId="2" borderId="1" xfId="0" applyFont="1" applyFill="1" applyBorder="1" applyAlignment="1">
      <alignment horizontal="center"/>
    </xf>
    <xf numFmtId="0" fontId="4" fillId="0" borderId="4" xfId="0" applyFont="1" applyBorder="1" applyAlignment="1">
      <alignment horizontal="right" wrapText="1"/>
    </xf>
    <xf numFmtId="0" fontId="4" fillId="0" borderId="5" xfId="0" applyFont="1" applyBorder="1" applyAlignment="1">
      <alignment horizontal="right" wrapText="1"/>
    </xf>
    <xf numFmtId="0" fontId="4" fillId="4" borderId="4" xfId="0" applyFont="1" applyFill="1" applyBorder="1" applyAlignment="1">
      <alignment horizontal="center" vertical="center"/>
    </xf>
    <xf numFmtId="165" fontId="5" fillId="4" borderId="4" xfId="0" applyNumberFormat="1" applyFont="1" applyFill="1" applyBorder="1" applyAlignment="1">
      <alignment horizontal="right"/>
    </xf>
    <xf numFmtId="166" fontId="4" fillId="4" borderId="4" xfId="0" applyNumberFormat="1" applyFont="1" applyFill="1" applyBorder="1" applyAlignment="1">
      <alignment horizontal="right"/>
    </xf>
    <xf numFmtId="167" fontId="4" fillId="4" borderId="4" xfId="0" applyNumberFormat="1" applyFont="1" applyFill="1" applyBorder="1" applyAlignment="1">
      <alignment horizontal="center"/>
    </xf>
    <xf numFmtId="165" fontId="4" fillId="4" borderId="4" xfId="0" applyNumberFormat="1" applyFont="1" applyFill="1" applyBorder="1" applyAlignment="1">
      <alignment horizontal="right"/>
    </xf>
    <xf numFmtId="164" fontId="4" fillId="4" borderId="4" xfId="0" applyNumberFormat="1" applyFont="1" applyFill="1" applyBorder="1"/>
    <xf numFmtId="164" fontId="4" fillId="4" borderId="11" xfId="0" applyNumberFormat="1" applyFont="1" applyFill="1" applyBorder="1"/>
    <xf numFmtId="166" fontId="4" fillId="3" borderId="5" xfId="0" applyNumberFormat="1" applyFont="1" applyFill="1" applyBorder="1"/>
    <xf numFmtId="0" fontId="136" fillId="0" borderId="0" xfId="0" applyFont="1"/>
    <xf numFmtId="0" fontId="144" fillId="0" borderId="0" xfId="0" applyFont="1"/>
    <xf numFmtId="0" fontId="4" fillId="14" borderId="0" xfId="0" applyFont="1" applyFill="1"/>
    <xf numFmtId="0" fontId="4" fillId="12" borderId="0" xfId="0" applyFont="1" applyFill="1"/>
    <xf numFmtId="0" fontId="5" fillId="12" borderId="0" xfId="0" applyFont="1" applyFill="1"/>
    <xf numFmtId="0" fontId="4" fillId="0" borderId="12" xfId="0" applyFont="1" applyBorder="1" applyAlignment="1">
      <alignment horizontal="center"/>
    </xf>
    <xf numFmtId="0" fontId="9" fillId="2" borderId="0" xfId="0" applyFont="1" applyFill="1"/>
    <xf numFmtId="0" fontId="1" fillId="0" borderId="0" xfId="0" applyFont="1"/>
    <xf numFmtId="166" fontId="4" fillId="4" borderId="5" xfId="0" applyNumberFormat="1" applyFont="1" applyFill="1" applyBorder="1"/>
    <xf numFmtId="0" fontId="4" fillId="4" borderId="12" xfId="0" applyFont="1" applyFill="1" applyBorder="1" applyAlignment="1">
      <alignment horizontal="center"/>
    </xf>
    <xf numFmtId="166" fontId="4" fillId="4" borderId="26" xfId="0" applyNumberFormat="1" applyFont="1" applyFill="1" applyBorder="1"/>
    <xf numFmtId="0" fontId="9" fillId="4" borderId="0" xfId="0" applyFont="1" applyFill="1"/>
    <xf numFmtId="0" fontId="5" fillId="4" borderId="0" xfId="0" applyFont="1" applyFill="1"/>
    <xf numFmtId="0" fontId="0" fillId="12" borderId="0" xfId="0" applyFill="1"/>
    <xf numFmtId="0" fontId="144" fillId="14" borderId="0" xfId="0" applyFont="1" applyFill="1"/>
    <xf numFmtId="0" fontId="139" fillId="2" borderId="5" xfId="0" applyFont="1" applyFill="1" applyBorder="1" applyAlignment="1">
      <alignment horizontal="center" wrapText="1"/>
    </xf>
    <xf numFmtId="0" fontId="152" fillId="2" borderId="5" xfId="0" applyFont="1" applyFill="1" applyBorder="1" applyAlignment="1">
      <alignment horizontal="center" wrapText="1"/>
    </xf>
    <xf numFmtId="166" fontId="152" fillId="2" borderId="5" xfId="0" applyNumberFormat="1" applyFont="1" applyFill="1" applyBorder="1" applyAlignment="1">
      <alignment horizontal="center" wrapText="1"/>
    </xf>
    <xf numFmtId="0" fontId="152" fillId="2" borderId="5" xfId="0" applyFont="1" applyFill="1" applyBorder="1" applyAlignment="1">
      <alignment horizontal="center" vertical="center"/>
    </xf>
    <xf numFmtId="165" fontId="152" fillId="2" borderId="5" xfId="0" applyNumberFormat="1" applyFont="1" applyFill="1" applyBorder="1" applyAlignment="1">
      <alignment horizontal="center" wrapText="1"/>
    </xf>
    <xf numFmtId="0" fontId="153" fillId="2" borderId="5" xfId="0" applyFont="1" applyFill="1" applyBorder="1" applyAlignment="1">
      <alignment horizontal="center" wrapText="1"/>
    </xf>
    <xf numFmtId="0" fontId="0" fillId="0" borderId="0" xfId="0" applyAlignment="1">
      <alignment horizontal="right" wrapText="1" indent="1"/>
    </xf>
    <xf numFmtId="0" fontId="0" fillId="0" borderId="26" xfId="0" applyBorder="1" applyAlignment="1">
      <alignment wrapText="1"/>
    </xf>
    <xf numFmtId="0" fontId="157" fillId="0" borderId="27" xfId="0" applyFont="1" applyBorder="1" applyAlignment="1">
      <alignment wrapText="1"/>
    </xf>
    <xf numFmtId="0" fontId="0" fillId="0" borderId="32" xfId="0" applyBorder="1"/>
    <xf numFmtId="0" fontId="0" fillId="0" borderId="27" xfId="0" applyBorder="1" applyAlignment="1">
      <alignment wrapText="1"/>
    </xf>
    <xf numFmtId="0" fontId="0" fillId="0" borderId="22" xfId="0" applyBorder="1" applyAlignment="1">
      <alignment horizontal="center" wrapText="1"/>
    </xf>
    <xf numFmtId="0" fontId="0" fillId="0" borderId="27" xfId="0" applyBorder="1" applyAlignment="1">
      <alignment horizontal="center" wrapText="1"/>
    </xf>
    <xf numFmtId="0" fontId="158" fillId="0" borderId="32" xfId="0" applyFont="1" applyBorder="1" applyAlignment="1">
      <alignment wrapText="1"/>
    </xf>
    <xf numFmtId="0" fontId="158" fillId="0" borderId="27" xfId="0" applyFont="1" applyBorder="1"/>
    <xf numFmtId="166" fontId="4" fillId="0" borderId="11" xfId="0" applyNumberFormat="1" applyFont="1" applyBorder="1"/>
    <xf numFmtId="165" fontId="4" fillId="0" borderId="8" xfId="0" applyNumberFormat="1" applyFont="1" applyBorder="1"/>
    <xf numFmtId="2" fontId="4" fillId="0" borderId="4" xfId="0" applyNumberFormat="1" applyFont="1" applyBorder="1" applyAlignment="1">
      <alignment horizontal="right"/>
    </xf>
    <xf numFmtId="0" fontId="159" fillId="0" borderId="10" xfId="0" applyFont="1" applyBorder="1"/>
    <xf numFmtId="0" fontId="8" fillId="0" borderId="10" xfId="0" applyFont="1" applyBorder="1"/>
    <xf numFmtId="0" fontId="3" fillId="0" borderId="4" xfId="0" applyFont="1" applyBorder="1"/>
    <xf numFmtId="0" fontId="3" fillId="0" borderId="4" xfId="0" applyFont="1" applyBorder="1" applyAlignment="1">
      <alignment wrapText="1"/>
    </xf>
    <xf numFmtId="0" fontId="3" fillId="0" borderId="4" xfId="0" applyFont="1" applyBorder="1" applyAlignment="1">
      <alignment horizontal="left" wrapText="1"/>
    </xf>
    <xf numFmtId="0" fontId="3" fillId="0" borderId="4" xfId="0" applyFont="1" applyBorder="1" applyAlignment="1">
      <alignment horizontal="center" vertical="center"/>
    </xf>
    <xf numFmtId="0" fontId="3" fillId="0" borderId="4" xfId="0" applyFont="1" applyBorder="1" applyAlignment="1">
      <alignment horizontal="center"/>
    </xf>
    <xf numFmtId="165" fontId="3" fillId="0" borderId="4" xfId="0" applyNumberFormat="1" applyFont="1" applyBorder="1" applyAlignment="1">
      <alignment horizontal="center" wrapText="1"/>
    </xf>
    <xf numFmtId="0" fontId="3" fillId="0" borderId="4" xfId="0" applyFont="1" applyBorder="1" applyAlignment="1">
      <alignment horizontal="right" wrapText="1"/>
    </xf>
    <xf numFmtId="0" fontId="3" fillId="0" borderId="4" xfId="0" applyFont="1" applyBorder="1" applyAlignment="1">
      <alignment horizontal="center" vertical="center" wrapText="1"/>
    </xf>
    <xf numFmtId="166" fontId="3" fillId="0" borderId="4" xfId="0" applyNumberFormat="1" applyFont="1" applyBorder="1" applyAlignment="1">
      <alignment horizontal="center" wrapText="1"/>
    </xf>
    <xf numFmtId="165" fontId="3" fillId="0" borderId="4" xfId="0" applyNumberFormat="1" applyFont="1" applyBorder="1" applyAlignment="1">
      <alignment horizontal="right" wrapText="1"/>
    </xf>
    <xf numFmtId="166" fontId="3" fillId="0" borderId="4" xfId="0" applyNumberFormat="1" applyFont="1" applyBorder="1" applyAlignment="1">
      <alignment wrapText="1"/>
    </xf>
    <xf numFmtId="0" fontId="3" fillId="0" borderId="4" xfId="0" applyFont="1" applyBorder="1" applyAlignment="1">
      <alignment horizontal="center" wrapText="1"/>
    </xf>
    <xf numFmtId="166" fontId="3" fillId="0" borderId="4" xfId="0" applyNumberFormat="1" applyFont="1" applyBorder="1" applyAlignment="1">
      <alignment horizontal="right" wrapText="1"/>
    </xf>
    <xf numFmtId="1" fontId="3" fillId="0" borderId="4" xfId="0" applyNumberFormat="1" applyFont="1" applyBorder="1" applyAlignment="1">
      <alignment horizontal="center" wrapText="1"/>
    </xf>
    <xf numFmtId="167" fontId="3" fillId="0" borderId="4" xfId="0" applyNumberFormat="1" applyFont="1" applyBorder="1" applyAlignment="1">
      <alignment horizontal="center" wrapText="1"/>
    </xf>
    <xf numFmtId="164" fontId="3" fillId="0" borderId="4" xfId="0" applyNumberFormat="1" applyFont="1" applyBorder="1" applyAlignment="1">
      <alignment horizontal="center" wrapText="1"/>
    </xf>
    <xf numFmtId="164" fontId="3" fillId="0" borderId="4" xfId="0" applyNumberFormat="1" applyFont="1" applyBorder="1" applyAlignment="1">
      <alignment wrapText="1"/>
    </xf>
    <xf numFmtId="0" fontId="135" fillId="0" borderId="4" xfId="0" applyFont="1" applyBorder="1" applyAlignment="1">
      <alignment horizontal="center"/>
    </xf>
    <xf numFmtId="0" fontId="136" fillId="0" borderId="4" xfId="0" applyFont="1" applyBorder="1"/>
    <xf numFmtId="3" fontId="4" fillId="0" borderId="4" xfId="0" applyNumberFormat="1" applyFont="1" applyBorder="1"/>
    <xf numFmtId="0" fontId="144" fillId="0" borderId="4" xfId="0" applyFont="1" applyBorder="1"/>
    <xf numFmtId="4" fontId="4" fillId="0" borderId="4" xfId="0" applyNumberFormat="1" applyFont="1" applyBorder="1"/>
    <xf numFmtId="165" fontId="136" fillId="0" borderId="4" xfId="0" applyNumberFormat="1" applyFont="1" applyBorder="1" applyAlignment="1">
      <alignment horizontal="right"/>
    </xf>
    <xf numFmtId="0" fontId="140" fillId="0" borderId="4" xfId="0" applyFont="1" applyBorder="1"/>
    <xf numFmtId="0" fontId="6" fillId="0" borderId="4" xfId="1" applyFill="1" applyBorder="1"/>
    <xf numFmtId="0" fontId="161" fillId="0" borderId="4" xfId="0" applyFont="1" applyBorder="1" applyAlignment="1">
      <alignment horizontal="right"/>
    </xf>
    <xf numFmtId="0" fontId="159" fillId="0" borderId="4" xfId="0" applyFont="1" applyBorder="1"/>
    <xf numFmtId="0" fontId="6" fillId="0" borderId="5" xfId="1" applyFill="1" applyBorder="1"/>
    <xf numFmtId="165" fontId="4" fillId="0" borderId="10" xfId="0" applyNumberFormat="1" applyFont="1" applyBorder="1" applyAlignment="1">
      <alignment horizontal="right"/>
    </xf>
    <xf numFmtId="0" fontId="6" fillId="0" borderId="10" xfId="1" applyFill="1" applyBorder="1"/>
    <xf numFmtId="2" fontId="4" fillId="0" borderId="5" xfId="0" applyNumberFormat="1" applyFont="1" applyBorder="1" applyAlignment="1">
      <alignment horizontal="right"/>
    </xf>
    <xf numFmtId="0" fontId="163" fillId="0" borderId="5" xfId="0" applyFont="1" applyBorder="1"/>
    <xf numFmtId="0" fontId="6" fillId="0" borderId="4" xfId="2" applyFill="1" applyBorder="1"/>
    <xf numFmtId="165" fontId="0" fillId="0" borderId="0" xfId="0" applyNumberFormat="1"/>
    <xf numFmtId="165" fontId="4" fillId="0" borderId="4" xfId="0" applyNumberFormat="1" applyFont="1" applyBorder="1" applyAlignment="1">
      <alignment wrapText="1"/>
    </xf>
    <xf numFmtId="0" fontId="4" fillId="0" borderId="4" xfId="0" applyFont="1" applyBorder="1" applyAlignment="1">
      <alignment horizontal="center" wrapText="1"/>
    </xf>
    <xf numFmtId="14" fontId="4" fillId="0" borderId="4" xfId="0" applyNumberFormat="1" applyFont="1" applyBorder="1" applyAlignment="1">
      <alignment horizontal="center" wrapText="1"/>
    </xf>
    <xf numFmtId="3" fontId="8" fillId="0" borderId="4" xfId="0" applyNumberFormat="1" applyFont="1" applyBorder="1" applyAlignment="1">
      <alignment wrapText="1"/>
    </xf>
    <xf numFmtId="3" fontId="142" fillId="0" borderId="4" xfId="0" applyNumberFormat="1" applyFont="1" applyBorder="1" applyAlignment="1">
      <alignment horizontal="right" wrapText="1"/>
    </xf>
    <xf numFmtId="0" fontId="4" fillId="0" borderId="11" xfId="0" applyFont="1" applyBorder="1" applyAlignment="1">
      <alignment horizontal="center" wrapText="1"/>
    </xf>
    <xf numFmtId="0" fontId="4" fillId="0" borderId="10" xfId="0" applyFont="1" applyBorder="1" applyAlignment="1">
      <alignment wrapText="1"/>
    </xf>
    <xf numFmtId="0" fontId="3" fillId="0" borderId="4" xfId="0" applyFont="1" applyBorder="1" applyAlignment="1">
      <alignment horizontal="center" vertical="top" wrapText="1"/>
    </xf>
    <xf numFmtId="0" fontId="4" fillId="0" borderId="4" xfId="0" applyFont="1" applyBorder="1" applyAlignment="1">
      <alignment vertical="top" wrapText="1"/>
    </xf>
    <xf numFmtId="0" fontId="5" fillId="0" borderId="4" xfId="0" applyFont="1" applyBorder="1" applyAlignment="1">
      <alignment vertical="top" wrapText="1"/>
    </xf>
    <xf numFmtId="0" fontId="7" fillId="0" borderId="4" xfId="0" applyFont="1" applyBorder="1" applyAlignment="1">
      <alignment vertical="top" wrapText="1"/>
    </xf>
    <xf numFmtId="0" fontId="9" fillId="0" borderId="4" xfId="0" applyFont="1" applyBorder="1" applyAlignment="1">
      <alignment vertical="top" wrapText="1"/>
    </xf>
    <xf numFmtId="0" fontId="137" fillId="0" borderId="4" xfId="0" applyFont="1" applyBorder="1" applyAlignment="1">
      <alignment vertical="top" wrapText="1"/>
    </xf>
    <xf numFmtId="0" fontId="140" fillId="0" borderId="4" xfId="0" applyFont="1" applyBorder="1" applyAlignment="1">
      <alignment vertical="top" wrapText="1"/>
    </xf>
    <xf numFmtId="0" fontId="159" fillId="0" borderId="4" xfId="0" applyFont="1" applyBorder="1" applyAlignment="1">
      <alignment vertical="top" wrapText="1"/>
    </xf>
    <xf numFmtId="0" fontId="163" fillId="0" borderId="4" xfId="0" applyFont="1" applyBorder="1" applyAlignment="1">
      <alignment vertical="top" wrapText="1"/>
    </xf>
    <xf numFmtId="0" fontId="0" fillId="0" borderId="0" xfId="0" applyAlignment="1">
      <alignment vertical="top" wrapText="1"/>
    </xf>
    <xf numFmtId="0" fontId="146" fillId="2" borderId="11" xfId="0" applyFont="1" applyFill="1" applyBorder="1" applyAlignment="1">
      <alignment horizontal="center" wrapText="1"/>
    </xf>
    <xf numFmtId="0" fontId="146" fillId="2" borderId="25" xfId="0" applyFont="1" applyFill="1" applyBorder="1" applyAlignment="1">
      <alignment horizontal="center" wrapText="1"/>
    </xf>
    <xf numFmtId="0" fontId="146" fillId="2" borderId="8" xfId="0" applyFont="1" applyFill="1" applyBorder="1" applyAlignment="1">
      <alignment horizontal="center" wrapText="1"/>
    </xf>
    <xf numFmtId="0" fontId="150" fillId="0" borderId="22" xfId="0" applyFont="1" applyBorder="1" applyAlignment="1">
      <alignment horizontal="center" wrapText="1"/>
    </xf>
    <xf numFmtId="0" fontId="145" fillId="0" borderId="19" xfId="0" applyFont="1" applyBorder="1" applyAlignment="1">
      <alignment horizontal="center" wrapText="1"/>
    </xf>
    <xf numFmtId="0" fontId="145" fillId="0" borderId="20" xfId="0" applyFont="1" applyBorder="1" applyAlignment="1">
      <alignment horizontal="center" wrapText="1"/>
    </xf>
    <xf numFmtId="0" fontId="148" fillId="0" borderId="22" xfId="0" applyFont="1" applyBorder="1" applyAlignment="1">
      <alignment horizontal="center" wrapText="1"/>
    </xf>
    <xf numFmtId="0" fontId="148" fillId="0" borderId="19" xfId="0" applyFont="1" applyBorder="1" applyAlignment="1">
      <alignment horizontal="center" wrapText="1"/>
    </xf>
    <xf numFmtId="0" fontId="148" fillId="0" borderId="20" xfId="0" applyFont="1" applyBorder="1" applyAlignment="1">
      <alignment horizontal="center" wrapText="1"/>
    </xf>
    <xf numFmtId="0" fontId="4" fillId="0" borderId="19" xfId="0" applyFont="1" applyBorder="1" applyAlignment="1">
      <alignment horizontal="center" wrapText="1"/>
    </xf>
    <xf numFmtId="0" fontId="4" fillId="0" borderId="24" xfId="0" applyFont="1" applyBorder="1" applyAlignment="1">
      <alignment horizontal="center" wrapText="1"/>
    </xf>
    <xf numFmtId="0" fontId="4" fillId="0" borderId="20" xfId="0" applyFont="1" applyBorder="1" applyAlignment="1">
      <alignment horizontal="center" wrapText="1"/>
    </xf>
    <xf numFmtId="0" fontId="148" fillId="4" borderId="22" xfId="0" applyFont="1" applyFill="1" applyBorder="1" applyAlignment="1">
      <alignment horizontal="center" wrapText="1"/>
    </xf>
    <xf numFmtId="0" fontId="4" fillId="4" borderId="19" xfId="0" applyFont="1" applyFill="1" applyBorder="1" applyAlignment="1">
      <alignment horizontal="center" wrapText="1"/>
    </xf>
    <xf numFmtId="0" fontId="4" fillId="4" borderId="20" xfId="0" applyFont="1" applyFill="1" applyBorder="1" applyAlignment="1">
      <alignment horizontal="center" wrapText="1"/>
    </xf>
    <xf numFmtId="0" fontId="150" fillId="0" borderId="22" xfId="0" applyFont="1" applyBorder="1" applyAlignment="1">
      <alignment wrapText="1"/>
    </xf>
    <xf numFmtId="0" fontId="145" fillId="0" borderId="19" xfId="0" applyFont="1" applyBorder="1" applyAlignment="1">
      <alignment wrapText="1"/>
    </xf>
    <xf numFmtId="0" fontId="148" fillId="0" borderId="28" xfId="0" applyFont="1" applyBorder="1" applyAlignment="1">
      <alignment vertical="center" wrapText="1"/>
    </xf>
    <xf numFmtId="0" fontId="148" fillId="0" borderId="29" xfId="0" applyFont="1" applyBorder="1" applyAlignment="1">
      <alignment vertical="center" wrapText="1"/>
    </xf>
    <xf numFmtId="0" fontId="148" fillId="0" borderId="22" xfId="0" applyFont="1" applyBorder="1" applyAlignment="1">
      <alignment wrapText="1"/>
    </xf>
    <xf numFmtId="0" fontId="4" fillId="0" borderId="19" xfId="0" applyFont="1" applyBorder="1" applyAlignment="1">
      <alignment wrapText="1"/>
    </xf>
    <xf numFmtId="0" fontId="4" fillId="0" borderId="24" xfId="0" applyFont="1" applyBorder="1" applyAlignment="1">
      <alignment wrapText="1"/>
    </xf>
    <xf numFmtId="0" fontId="148" fillId="4" borderId="22" xfId="0" applyFont="1" applyFill="1" applyBorder="1" applyAlignment="1">
      <alignment wrapText="1"/>
    </xf>
    <xf numFmtId="0" fontId="4" fillId="4" borderId="19" xfId="0" applyFont="1" applyFill="1" applyBorder="1" applyAlignment="1">
      <alignment wrapText="1"/>
    </xf>
    <xf numFmtId="0" fontId="156" fillId="0" borderId="27" xfId="0" applyFont="1" applyBorder="1" applyAlignment="1">
      <alignment horizontal="center" wrapText="1"/>
    </xf>
    <xf numFmtId="0" fontId="156" fillId="0" borderId="24" xfId="0" applyFont="1" applyBorder="1" applyAlignment="1">
      <alignment horizontal="center" wrapText="1"/>
    </xf>
    <xf numFmtId="0" fontId="154" fillId="2" borderId="30" xfId="0" applyFont="1" applyFill="1" applyBorder="1" applyAlignment="1">
      <alignment vertical="center" wrapText="1"/>
    </xf>
    <xf numFmtId="0" fontId="146" fillId="2" borderId="31" xfId="0" applyFont="1" applyFill="1" applyBorder="1" applyAlignment="1">
      <alignment vertical="center" wrapText="1"/>
    </xf>
    <xf numFmtId="0" fontId="133" fillId="0" borderId="5" xfId="0" applyFont="1" applyBorder="1" applyAlignment="1">
      <alignment horizontal="center"/>
    </xf>
    <xf numFmtId="0" fontId="133" fillId="0" borderId="4" xfId="0" applyFont="1" applyBorder="1" applyAlignment="1">
      <alignment horizontal="center"/>
    </xf>
    <xf numFmtId="0" fontId="134" fillId="0" borderId="19" xfId="0" applyFont="1" applyBorder="1" applyAlignment="1">
      <alignment horizontal="center" wrapText="1"/>
    </xf>
    <xf numFmtId="0" fontId="134" fillId="0" borderId="20" xfId="0" applyFont="1" applyBorder="1" applyAlignment="1">
      <alignment horizontal="center" wrapText="1"/>
    </xf>
    <xf numFmtId="0" fontId="138" fillId="0" borderId="22" xfId="0" applyFont="1" applyBorder="1" applyAlignment="1">
      <alignment horizontal="center"/>
    </xf>
    <xf numFmtId="0" fontId="138" fillId="0" borderId="19" xfId="0" applyFont="1" applyBorder="1" applyAlignment="1">
      <alignment horizontal="center"/>
    </xf>
    <xf numFmtId="0" fontId="138" fillId="0" borderId="20" xfId="0" applyFont="1" applyBorder="1" applyAlignment="1">
      <alignment horizontal="center"/>
    </xf>
    <xf numFmtId="0" fontId="12" fillId="0" borderId="5" xfId="0" applyFont="1" applyBorder="1" applyAlignment="1">
      <alignment horizontal="center"/>
    </xf>
  </cellXfs>
  <cellStyles count="3">
    <cellStyle name="Hipervínculo" xfId="2" builtinId="8"/>
    <cellStyle name="Hyperlink" xfId="1" xr:uid="{00000000-000B-0000-0000-000008000000}"/>
    <cellStyle name="Normal" xfId="0" builtinId="0"/>
  </cellStyles>
  <dxfs count="0"/>
  <tableStyles count="1" defaultTableStyle="TableStyleMedium2" defaultPivotStyle="PivotStyleLight16">
    <tableStyle name="Invisible" pivot="0" table="0" count="0" xr9:uid="{D883E2FB-7EEF-4C7F-B519-1ACF111A49F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76200</xdr:colOff>
      <xdr:row>3</xdr:row>
      <xdr:rowOff>95250</xdr:rowOff>
    </xdr:to>
    <xdr:pic>
      <xdr:nvPicPr>
        <xdr:cNvPr id="2" name="Imagen 1">
          <a:extLst>
            <a:ext uri="{FF2B5EF4-FFF2-40B4-BE49-F238E27FC236}">
              <a16:creationId xmlns:a16="http://schemas.microsoft.com/office/drawing/2014/main" id="{56D3C2E4-42D5-35A4-6672-15FCCD228494}"/>
            </a:ext>
          </a:extLst>
        </xdr:cNvPr>
        <xdr:cNvPicPr>
          <a:picLocks noChangeAspect="1"/>
        </xdr:cNvPicPr>
      </xdr:nvPicPr>
      <xdr:blipFill>
        <a:blip xmlns:r="http://schemas.openxmlformats.org/officeDocument/2006/relationships" r:embed="rId1"/>
        <a:stretch>
          <a:fillRect/>
        </a:stretch>
      </xdr:blipFill>
      <xdr:spPr>
        <a:xfrm>
          <a:off x="0" y="0"/>
          <a:ext cx="2419350" cy="666750"/>
        </a:xfrm>
        <a:prstGeom prst="rect">
          <a:avLst/>
        </a:prstGeom>
      </xdr:spPr>
    </xdr:pic>
    <xdr:clientData/>
  </xdr:twoCellAnchor>
  <xdr:twoCellAnchor editAs="oneCell">
    <xdr:from>
      <xdr:col>5</xdr:col>
      <xdr:colOff>762000</xdr:colOff>
      <xdr:row>0</xdr:row>
      <xdr:rowOff>0</xdr:rowOff>
    </xdr:from>
    <xdr:to>
      <xdr:col>5</xdr:col>
      <xdr:colOff>2809875</xdr:colOff>
      <xdr:row>3</xdr:row>
      <xdr:rowOff>123825</xdr:rowOff>
    </xdr:to>
    <xdr:pic>
      <xdr:nvPicPr>
        <xdr:cNvPr id="3" name="Imagen 2">
          <a:extLst>
            <a:ext uri="{FF2B5EF4-FFF2-40B4-BE49-F238E27FC236}">
              <a16:creationId xmlns:a16="http://schemas.microsoft.com/office/drawing/2014/main" id="{3B123D15-472D-4225-3A13-8DD13EFA5669}"/>
            </a:ext>
            <a:ext uri="{147F2762-F138-4A5C-976F-8EAC2B608ADB}">
              <a16:predDERef xmlns:a16="http://schemas.microsoft.com/office/drawing/2014/main" pred="{56D3C2E4-42D5-35A4-6672-15FCCD228494}"/>
            </a:ext>
          </a:extLst>
        </xdr:cNvPr>
        <xdr:cNvPicPr>
          <a:picLocks noChangeAspect="1"/>
        </xdr:cNvPicPr>
      </xdr:nvPicPr>
      <xdr:blipFill>
        <a:blip xmlns:r="http://schemas.openxmlformats.org/officeDocument/2006/relationships" r:embed="rId2"/>
        <a:stretch>
          <a:fillRect/>
        </a:stretch>
      </xdr:blipFill>
      <xdr:spPr>
        <a:xfrm>
          <a:off x="6267450" y="0"/>
          <a:ext cx="2047875" cy="695325"/>
        </a:xfrm>
        <a:prstGeom prst="rect">
          <a:avLst/>
        </a:prstGeom>
      </xdr:spPr>
    </xdr:pic>
    <xdr:clientData/>
  </xdr:twoCellAnchor>
  <xdr:twoCellAnchor editAs="oneCell">
    <xdr:from>
      <xdr:col>5</xdr:col>
      <xdr:colOff>2762250</xdr:colOff>
      <xdr:row>0</xdr:row>
      <xdr:rowOff>0</xdr:rowOff>
    </xdr:from>
    <xdr:to>
      <xdr:col>5</xdr:col>
      <xdr:colOff>3495675</xdr:colOff>
      <xdr:row>3</xdr:row>
      <xdr:rowOff>171450</xdr:rowOff>
    </xdr:to>
    <xdr:pic>
      <xdr:nvPicPr>
        <xdr:cNvPr id="4" name="Imagen 3">
          <a:extLst>
            <a:ext uri="{FF2B5EF4-FFF2-40B4-BE49-F238E27FC236}">
              <a16:creationId xmlns:a16="http://schemas.microsoft.com/office/drawing/2014/main" id="{BC3BD118-E58B-AEBA-A077-E72B45344313}"/>
            </a:ext>
            <a:ext uri="{147F2762-F138-4A5C-976F-8EAC2B608ADB}">
              <a16:predDERef xmlns:a16="http://schemas.microsoft.com/office/drawing/2014/main" pred="{3B123D15-472D-4225-3A13-8DD13EFA5669}"/>
            </a:ext>
          </a:extLst>
        </xdr:cNvPr>
        <xdr:cNvPicPr>
          <a:picLocks noChangeAspect="1"/>
        </xdr:cNvPicPr>
      </xdr:nvPicPr>
      <xdr:blipFill>
        <a:blip xmlns:r="http://schemas.openxmlformats.org/officeDocument/2006/relationships" r:embed="rId3"/>
        <a:stretch>
          <a:fillRect/>
        </a:stretch>
      </xdr:blipFill>
      <xdr:spPr>
        <a:xfrm>
          <a:off x="8267700" y="0"/>
          <a:ext cx="733425" cy="74295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OHANA HENAO CONTRATACION HSF" id="{DDC31C69-2140-42D0-83AE-A599C84A5C28}" userId="S::johanacontratacion@unisaludi.onmicrosoft.com::e171fa7b-7486-4a78-a467-1b1cec268c2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X1" personId="{00000000-0000-0000-0000-000000000000}" id="{6777767D-CD0D-4099-8DF8-35035C5D0FA2}">
    <text>USUARIO:
AAAA/MM/DD</text>
  </threadedComment>
  <threadedComment ref="X1" dT="2021-03-10T16:32:40.52" personId="{DDC31C69-2140-42D0-83AE-A599C84A5C28}" id="{368B5509-3FD7-465C-B6BC-FFC972C1850B}" parentId="{6777767D-CD0D-4099-8DF8-35035C5D0FA2}">
    <text xml:space="preserve">2021/03/04
</text>
  </threadedComment>
</ThreadedComments>
</file>

<file path=xl/threadedComments/threadedComment2.xml><?xml version="1.0" encoding="utf-8"?>
<ThreadedComments xmlns="http://schemas.microsoft.com/office/spreadsheetml/2018/threadedcomments" xmlns:x="http://schemas.openxmlformats.org/spreadsheetml/2006/main">
  <threadedComment ref="X1" personId="{00000000-0000-0000-0000-000000000000}" id="{8F305966-11E1-4E6F-BB3C-C59D2AB5AB5B}">
    <text>USUARIO:
AAAA/MM/DD</text>
  </threadedComment>
  <threadedComment ref="X1" dT="2021-03-10T16:32:40.52" personId="{DDC31C69-2140-42D0-83AE-A599C84A5C28}" id="{76713675-5016-42AB-841D-CD6946A675B8}" parentId="{8F305966-11E1-4E6F-BB3C-C59D2AB5AB5B}">
    <text xml:space="preserve">2021/03/04
</text>
  </threadedComment>
</ThreadedComments>
</file>

<file path=xl/threadedComments/threadedComment3.xml><?xml version="1.0" encoding="utf-8"?>
<ThreadedComments xmlns="http://schemas.microsoft.com/office/spreadsheetml/2018/threadedcomments" xmlns:x="http://schemas.openxmlformats.org/spreadsheetml/2006/main">
  <threadedComment ref="W1" personId="{00000000-0000-0000-0000-000000000000}" id="{CADDDF53-E42C-41B7-93C7-B907204260A4}">
    <text>USUARIO:
AAAA/MM/DD</text>
  </threadedComment>
  <threadedComment ref="W1" dT="2021-03-10T16:32:40.52" personId="{DDC31C69-2140-42D0-83AE-A599C84A5C28}" id="{D17C80A9-32DA-476C-89A9-99F5F2CAB931}" parentId="{CADDDF53-E42C-41B7-93C7-B907204260A4}">
    <text xml:space="preserve">2021/03/04
</text>
  </threadedComment>
</ThreadedComments>
</file>

<file path=xl/threadedComments/threadedComment4.xml><?xml version="1.0" encoding="utf-8"?>
<ThreadedComments xmlns="http://schemas.microsoft.com/office/spreadsheetml/2018/threadedcomments" xmlns:x="http://schemas.openxmlformats.org/spreadsheetml/2006/main">
  <threadedComment ref="V1" personId="{00000000-0000-0000-0000-000000000000}" id="{3942AA1C-CC06-41E5-BE26-49A7304E663A}">
    <text>USUARIO:
AAAA/MM/DD</text>
  </threadedComment>
  <threadedComment ref="V1" dT="2021-03-10T16:32:40.52" personId="{DDC31C69-2140-42D0-83AE-A599C84A5C28}" id="{851BD3B2-8ACB-482B-ACAF-A27684265DB9}" parentId="{3942AA1C-CC06-41E5-BE26-49A7304E663A}">
    <text xml:space="preserve">2021/03/04
</text>
  </threadedComment>
</ThreadedComments>
</file>

<file path=xl/threadedComments/threadedComment5.xml><?xml version="1.0" encoding="utf-8"?>
<ThreadedComments xmlns="http://schemas.microsoft.com/office/spreadsheetml/2018/threadedcomments" xmlns:x="http://schemas.openxmlformats.org/spreadsheetml/2006/main">
  <threadedComment ref="X1" personId="{00000000-0000-0000-0000-000000000000}" id="{0867E2A4-F0BC-47F9-ADD3-69D1374A2A1F}">
    <text>USUARIO:
AAAA/MM/DD</text>
  </threadedComment>
  <threadedComment ref="X1" dT="2021-03-10T16:32:40.52" personId="{DDC31C69-2140-42D0-83AE-A599C84A5C28}" id="{D96BB84A-EF8E-488F-B958-FE49AE3D3116}" parentId="{0867E2A4-F0BC-47F9-ADD3-69D1374A2A1F}">
    <text xml:space="preserve">2021/03/04
</text>
  </threadedComment>
</ThreadedComments>
</file>

<file path=xl/worksheets/_rels/sheet1.xml.rels><?xml version="1.0" encoding="UTF-8" standalone="yes"?>
<Relationships xmlns="http://schemas.openxmlformats.org/package/2006/relationships"><Relationship Id="rId117" Type="http://schemas.openxmlformats.org/officeDocument/2006/relationships/hyperlink" Target="mailto:jennycarolinapinedaa@gmail.com" TargetMode="External"/><Relationship Id="rId21" Type="http://schemas.openxmlformats.org/officeDocument/2006/relationships/hyperlink" Target="mailto:gerencia@coodestol.com.co" TargetMode="External"/><Relationship Id="rId42" Type="http://schemas.openxmlformats.org/officeDocument/2006/relationships/hyperlink" Target="mailto:contabilidad@quirymedicas.com.co" TargetMode="External"/><Relationship Id="rId63" Type="http://schemas.openxmlformats.org/officeDocument/2006/relationships/hyperlink" Target="mailto:smpruiz@hotmail.com" TargetMode="External"/><Relationship Id="rId84" Type="http://schemas.openxmlformats.org/officeDocument/2006/relationships/hyperlink" Target="mailto:ghinatorres@hotmail.com" TargetMode="External"/><Relationship Id="rId138" Type="http://schemas.openxmlformats.org/officeDocument/2006/relationships/hyperlink" Target="mailto:contabilidad@quirymedicas.com.co" TargetMode="External"/><Relationship Id="rId159" Type="http://schemas.microsoft.com/office/2017/10/relationships/threadedComment" Target="../threadedComments/threadedComment1.xml"/><Relationship Id="rId107" Type="http://schemas.openxmlformats.org/officeDocument/2006/relationships/hyperlink" Target="http://www.dismedpharma.com.co/" TargetMode="External"/><Relationship Id="rId11" Type="http://schemas.openxmlformats.org/officeDocument/2006/relationships/hyperlink" Target="mailto:carolinaperezpsicologa@hotmail.com" TargetMode="External"/><Relationship Id="rId32" Type="http://schemas.openxmlformats.org/officeDocument/2006/relationships/hyperlink" Target="mailto:claudiagoba@hotmail.com" TargetMode="External"/><Relationship Id="rId53" Type="http://schemas.openxmlformats.org/officeDocument/2006/relationships/hyperlink" Target="mailto:sanpabloangel1@gmail.com" TargetMode="External"/><Relationship Id="rId74" Type="http://schemas.openxmlformats.org/officeDocument/2006/relationships/hyperlink" Target="mailto:polancokarito178@gmail.com" TargetMode="External"/><Relationship Id="rId128" Type="http://schemas.openxmlformats.org/officeDocument/2006/relationships/hyperlink" Target="mailto:districlinicos.ibague@hotmail.com" TargetMode="External"/><Relationship Id="rId149" Type="http://schemas.openxmlformats.org/officeDocument/2006/relationships/hyperlink" Target="mailto:contabilidad@monarca.com.co" TargetMode="External"/><Relationship Id="rId5" Type="http://schemas.openxmlformats.org/officeDocument/2006/relationships/hyperlink" Target="mailto:marcelacarvajal2380@hotmail.com" TargetMode="External"/><Relationship Id="rId95" Type="http://schemas.openxmlformats.org/officeDocument/2006/relationships/hyperlink" Target="mailto:info@monarca.com.co" TargetMode="External"/><Relationship Id="rId22" Type="http://schemas.openxmlformats.org/officeDocument/2006/relationships/hyperlink" Target="mailto:gerencia@coodestol.com.co" TargetMode="External"/><Relationship Id="rId43" Type="http://schemas.openxmlformats.org/officeDocument/2006/relationships/hyperlink" Target="mailto:nirodisi@gmail.com" TargetMode="External"/><Relationship Id="rId64" Type="http://schemas.openxmlformats.org/officeDocument/2006/relationships/hyperlink" Target="mailto:yolsysmith@gmail.com" TargetMode="External"/><Relationship Id="rId118" Type="http://schemas.openxmlformats.org/officeDocument/2006/relationships/hyperlink" Target="mailto:19+7luzpinzon@gmail.com" TargetMode="External"/><Relationship Id="rId139" Type="http://schemas.openxmlformats.org/officeDocument/2006/relationships/hyperlink" Target="mailto:info@monarca.com.co" TargetMode="External"/><Relationship Id="rId80" Type="http://schemas.openxmlformats.org/officeDocument/2006/relationships/hyperlink" Target="mailto:info.ascensoresdeltolima@gmail.com" TargetMode="External"/><Relationship Id="rId85" Type="http://schemas.openxmlformats.org/officeDocument/2006/relationships/hyperlink" Target="mailto:jennycarolinapinedaa@gmail.com" TargetMode="External"/><Relationship Id="rId150" Type="http://schemas.openxmlformats.org/officeDocument/2006/relationships/hyperlink" Target="mailto:contabilidad@quirumedicas.com.co" TargetMode="External"/><Relationship Id="rId155" Type="http://schemas.openxmlformats.org/officeDocument/2006/relationships/hyperlink" Target="mailto:oscar.javier.amezquita@gmail.com" TargetMode="External"/><Relationship Id="rId12" Type="http://schemas.openxmlformats.org/officeDocument/2006/relationships/hyperlink" Target="mailto:nicolasagudell@gmail.com" TargetMode="External"/><Relationship Id="rId17" Type="http://schemas.openxmlformats.org/officeDocument/2006/relationships/hyperlink" Target="mailto:contacto@seguridadtrebol.com" TargetMode="External"/><Relationship Id="rId33" Type="http://schemas.openxmlformats.org/officeDocument/2006/relationships/hyperlink" Target="mailto:etrodriguez@icloud.com" TargetMode="External"/><Relationship Id="rId38" Type="http://schemas.openxmlformats.org/officeDocument/2006/relationships/hyperlink" Target="mailto:y_amile25@hoymail.com" TargetMode="External"/><Relationship Id="rId59" Type="http://schemas.openxmlformats.org/officeDocument/2006/relationships/hyperlink" Target="mailto:servicioalclientecol@linde.com" TargetMode="External"/><Relationship Id="rId103" Type="http://schemas.openxmlformats.org/officeDocument/2006/relationships/hyperlink" Target="mailto:jasjeda808813@gmail.com" TargetMode="External"/><Relationship Id="rId108" Type="http://schemas.openxmlformats.org/officeDocument/2006/relationships/hyperlink" Target="mailto:gloriaalexandramontoya@gmail.com" TargetMode="External"/><Relationship Id="rId124" Type="http://schemas.openxmlformats.org/officeDocument/2006/relationships/hyperlink" Target="mailto:carmenviviana16@hotmail.com" TargetMode="External"/><Relationship Id="rId129" Type="http://schemas.openxmlformats.org/officeDocument/2006/relationships/hyperlink" Target="mailto:ingenieriatotlcinco@yahoo.com" TargetMode="External"/><Relationship Id="rId54" Type="http://schemas.openxmlformats.org/officeDocument/2006/relationships/hyperlink" Target="mailto:limarcomercializadoranacional@gmail.com" TargetMode="External"/><Relationship Id="rId70" Type="http://schemas.openxmlformats.org/officeDocument/2006/relationships/hyperlink" Target="mailto:angiejuliett@gmail.com" TargetMode="External"/><Relationship Id="rId75" Type="http://schemas.openxmlformats.org/officeDocument/2006/relationships/hyperlink" Target="mailto:paogutierrez00@hotmail.com" TargetMode="External"/><Relationship Id="rId91" Type="http://schemas.openxmlformats.org/officeDocument/2006/relationships/hyperlink" Target="mailto:gerencia@grupoberousas.com" TargetMode="External"/><Relationship Id="rId96" Type="http://schemas.openxmlformats.org/officeDocument/2006/relationships/hyperlink" Target="mailto:zafiro0101@hotmail.com" TargetMode="External"/><Relationship Id="rId140" Type="http://schemas.openxmlformats.org/officeDocument/2006/relationships/hyperlink" Target="mailto:info@monarca.com.co" TargetMode="External"/><Relationship Id="rId145" Type="http://schemas.openxmlformats.org/officeDocument/2006/relationships/hyperlink" Target="mailto:J.ALVAREZ@HOTMAIL.COM" TargetMode="External"/><Relationship Id="rId1" Type="http://schemas.openxmlformats.org/officeDocument/2006/relationships/hyperlink" Target="mailto:RICHARPRADO482@GMAIL.COM" TargetMode="External"/><Relationship Id="rId6" Type="http://schemas.openxmlformats.org/officeDocument/2006/relationships/hyperlink" Target="mailto:gerencia@nuva.co" TargetMode="External"/><Relationship Id="rId23" Type="http://schemas.openxmlformats.org/officeDocument/2006/relationships/hyperlink" Target="mailto:maelnisa68@hotmail.com" TargetMode="External"/><Relationship Id="rId28" Type="http://schemas.openxmlformats.org/officeDocument/2006/relationships/hyperlink" Target="mailto:quality.tolima@gmail.com" TargetMode="External"/><Relationship Id="rId49" Type="http://schemas.openxmlformats.org/officeDocument/2006/relationships/hyperlink" Target="mailto:gerenncia@radcontrol.co" TargetMode="External"/><Relationship Id="rId114" Type="http://schemas.openxmlformats.org/officeDocument/2006/relationships/hyperlink" Target="mailto:tatianaromero.te@gmail.com" TargetMode="External"/><Relationship Id="rId119" Type="http://schemas.openxmlformats.org/officeDocument/2006/relationships/hyperlink" Target="mailto:servicioalclientecol@linde.com" TargetMode="External"/><Relationship Id="rId44" Type="http://schemas.openxmlformats.org/officeDocument/2006/relationships/hyperlink" Target="mailto:contacto@seguridadtrebol.com" TargetMode="External"/><Relationship Id="rId60" Type="http://schemas.openxmlformats.org/officeDocument/2006/relationships/hyperlink" Target="mailto:ventas@tecnologiasplus.com" TargetMode="External"/><Relationship Id="rId65" Type="http://schemas.openxmlformats.org/officeDocument/2006/relationships/hyperlink" Target="mailto:proinmed_@hotmail.com" TargetMode="External"/><Relationship Id="rId81" Type="http://schemas.openxmlformats.org/officeDocument/2006/relationships/hyperlink" Target="mailto:betancourt0100@gmail.com" TargetMode="External"/><Relationship Id="rId86" Type="http://schemas.openxmlformats.org/officeDocument/2006/relationships/hyperlink" Target="mailto:jainene11@hotmail.com" TargetMode="External"/><Relationship Id="rId130" Type="http://schemas.openxmlformats.org/officeDocument/2006/relationships/hyperlink" Target="mailto:motosmartbajaj@gmail.com" TargetMode="External"/><Relationship Id="rId135" Type="http://schemas.openxmlformats.org/officeDocument/2006/relationships/hyperlink" Target="mailto:contacto@seguridadtrebol.com" TargetMode="External"/><Relationship Id="rId151" Type="http://schemas.openxmlformats.org/officeDocument/2006/relationships/hyperlink" Target="mailto:notificacionesclaro@claro.com.co" TargetMode="External"/><Relationship Id="rId156" Type="http://schemas.openxmlformats.org/officeDocument/2006/relationships/printerSettings" Target="../printerSettings/printerSettings1.bin"/><Relationship Id="rId13" Type="http://schemas.openxmlformats.org/officeDocument/2006/relationships/hyperlink" Target="mailto:servitroal@hotmail.com" TargetMode="External"/><Relationship Id="rId18" Type="http://schemas.openxmlformats.org/officeDocument/2006/relationships/hyperlink" Target="mailto:jamesbuitrago1244@gmail.com" TargetMode="External"/><Relationship Id="rId39" Type="http://schemas.openxmlformats.org/officeDocument/2006/relationships/hyperlink" Target="mailto:claudia.ossag@gmail.com" TargetMode="External"/><Relationship Id="rId109" Type="http://schemas.openxmlformats.org/officeDocument/2006/relationships/hyperlink" Target="mailto:gerentedecuenta2@infortec.co" TargetMode="External"/><Relationship Id="rId34" Type="http://schemas.openxmlformats.org/officeDocument/2006/relationships/hyperlink" Target="mailto:alapesofia494@gmail.com" TargetMode="External"/><Relationship Id="rId50" Type="http://schemas.openxmlformats.org/officeDocument/2006/relationships/hyperlink" Target="mailto:cfsd1022@gmail.com" TargetMode="External"/><Relationship Id="rId55" Type="http://schemas.openxmlformats.org/officeDocument/2006/relationships/hyperlink" Target="mailto:mile.florez227@gmail.com" TargetMode="External"/><Relationship Id="rId76" Type="http://schemas.openxmlformats.org/officeDocument/2006/relationships/hyperlink" Target="mailto:YD3023@HOTMIL.CON" TargetMode="External"/><Relationship Id="rId97" Type="http://schemas.openxmlformats.org/officeDocument/2006/relationships/hyperlink" Target="mailto:dgyutierrez1@ucentral.edu.co" TargetMode="External"/><Relationship Id="rId104" Type="http://schemas.openxmlformats.org/officeDocument/2006/relationships/hyperlink" Target="mailto:pinedaalejandro815@gmail.com" TargetMode="External"/><Relationship Id="rId120" Type="http://schemas.openxmlformats.org/officeDocument/2006/relationships/hyperlink" Target="mailto:motosmartbajaj@gmail.com" TargetMode="External"/><Relationship Id="rId125" Type="http://schemas.openxmlformats.org/officeDocument/2006/relationships/hyperlink" Target="mailto:JNSIFER@GMAIL.COM" TargetMode="External"/><Relationship Id="rId141" Type="http://schemas.openxmlformats.org/officeDocument/2006/relationships/hyperlink" Target="mailto:notificacionesclaro@claro.com.co" TargetMode="External"/><Relationship Id="rId146" Type="http://schemas.openxmlformats.org/officeDocument/2006/relationships/hyperlink" Target="mailto:contacto@seguridadtrebol.com." TargetMode="External"/><Relationship Id="rId7" Type="http://schemas.openxmlformats.org/officeDocument/2006/relationships/hyperlink" Target="mailto:belivelopez1405@gmail.com" TargetMode="External"/><Relationship Id="rId71" Type="http://schemas.openxmlformats.org/officeDocument/2006/relationships/hyperlink" Target="mailto:JAIMEFAC2.9@GMAIL.COM" TargetMode="External"/><Relationship Id="rId92" Type="http://schemas.openxmlformats.org/officeDocument/2006/relationships/hyperlink" Target="mailto:ingenieriatotlcinco@yahoo.com" TargetMode="External"/><Relationship Id="rId2" Type="http://schemas.openxmlformats.org/officeDocument/2006/relationships/hyperlink" Target="mailto:orfacabezasmolina@mail.com" TargetMode="External"/><Relationship Id="rId29" Type="http://schemas.openxmlformats.org/officeDocument/2006/relationships/hyperlink" Target="mailto:ninfalaraenfer@hotmail.com" TargetMode="External"/><Relationship Id="rId24" Type="http://schemas.openxmlformats.org/officeDocument/2006/relationships/hyperlink" Target="mailto:ingenieriatotlcinco@yahoo.com" TargetMode="External"/><Relationship Id="rId40" Type="http://schemas.openxmlformats.org/officeDocument/2006/relationships/hyperlink" Target="mailto:sandra.072006@hotmail.com" TargetMode="External"/><Relationship Id="rId45" Type="http://schemas.openxmlformats.org/officeDocument/2006/relationships/hyperlink" Target="mailto:serviciosempresarialessyk@gmail.com" TargetMode="External"/><Relationship Id="rId66" Type="http://schemas.openxmlformats.org/officeDocument/2006/relationships/hyperlink" Target="mailto:varonlinamarcela832@gmail.com" TargetMode="External"/><Relationship Id="rId87" Type="http://schemas.openxmlformats.org/officeDocument/2006/relationships/hyperlink" Target="mailto:joysanchez1011@hotmail.com" TargetMode="External"/><Relationship Id="rId110" Type="http://schemas.openxmlformats.org/officeDocument/2006/relationships/hyperlink" Target="mailto:proinmed_@hotmail.com" TargetMode="External"/><Relationship Id="rId115" Type="http://schemas.openxmlformats.org/officeDocument/2006/relationships/hyperlink" Target="mailto:ing.aleja031402@hotmail.com" TargetMode="External"/><Relationship Id="rId131" Type="http://schemas.openxmlformats.org/officeDocument/2006/relationships/hyperlink" Target="mailto:gerencia@coodestol.com.co" TargetMode="External"/><Relationship Id="rId136" Type="http://schemas.openxmlformats.org/officeDocument/2006/relationships/hyperlink" Target="mailto:contacto@seguridadtrebol.com" TargetMode="External"/><Relationship Id="rId157" Type="http://schemas.openxmlformats.org/officeDocument/2006/relationships/vmlDrawing" Target="../drawings/vmlDrawing1.vml"/><Relationship Id="rId61" Type="http://schemas.openxmlformats.org/officeDocument/2006/relationships/hyperlink" Target="mailto:ingemedicaldraeger@gmail.com" TargetMode="External"/><Relationship Id="rId82" Type="http://schemas.openxmlformats.org/officeDocument/2006/relationships/hyperlink" Target="mailto:luisitasusa@hotmail.com" TargetMode="External"/><Relationship Id="rId152" Type="http://schemas.openxmlformats.org/officeDocument/2006/relationships/hyperlink" Target="mailto:santics.tecnologias@gmail.com." TargetMode="External"/><Relationship Id="rId19" Type="http://schemas.openxmlformats.org/officeDocument/2006/relationships/hyperlink" Target="mailto:contabilidad@asei.co" TargetMode="External"/><Relationship Id="rId14" Type="http://schemas.openxmlformats.org/officeDocument/2006/relationships/hyperlink" Target="http://www.dismedpharma.com.co/" TargetMode="External"/><Relationship Id="rId30" Type="http://schemas.openxmlformats.org/officeDocument/2006/relationships/hyperlink" Target="mailto:dsanielamoreno1695@gmail.com" TargetMode="External"/><Relationship Id="rId35" Type="http://schemas.openxmlformats.org/officeDocument/2006/relationships/hyperlink" Target="mailto:dagintegralsas@gmail.com" TargetMode="External"/><Relationship Id="rId56" Type="http://schemas.openxmlformats.org/officeDocument/2006/relationships/hyperlink" Target="mailto:paula.0398@hotmail.com" TargetMode="External"/><Relationship Id="rId77" Type="http://schemas.openxmlformats.org/officeDocument/2006/relationships/hyperlink" Target="mailto:lilimaca3@hotmail.com" TargetMode="External"/><Relationship Id="rId100" Type="http://schemas.openxmlformats.org/officeDocument/2006/relationships/hyperlink" Target="mailto:darlytatiana0522@gmIL.COM" TargetMode="External"/><Relationship Id="rId105" Type="http://schemas.openxmlformats.org/officeDocument/2006/relationships/hyperlink" Target="mailto:sanpabloangel1@gmail.com" TargetMode="External"/><Relationship Id="rId126" Type="http://schemas.openxmlformats.org/officeDocument/2006/relationships/hyperlink" Target="mailto:gerencia@coodestol.com.co" TargetMode="External"/><Relationship Id="rId147" Type="http://schemas.openxmlformats.org/officeDocument/2006/relationships/hyperlink" Target="mailto:kellyv.ordones@gmail.com" TargetMode="External"/><Relationship Id="rId8" Type="http://schemas.openxmlformats.org/officeDocument/2006/relationships/hyperlink" Target="mailto:nicolasagudell@gmail.com" TargetMode="External"/><Relationship Id="rId51" Type="http://schemas.openxmlformats.org/officeDocument/2006/relationships/hyperlink" Target="mailto:natahly_@hotmail.com" TargetMode="External"/><Relationship Id="rId72" Type="http://schemas.openxmlformats.org/officeDocument/2006/relationships/hyperlink" Target="mailto:chains94@gmail.com" TargetMode="External"/><Relationship Id="rId93" Type="http://schemas.openxmlformats.org/officeDocument/2006/relationships/hyperlink" Target="mailto:JHOANAARCE@HMAIL.COM" TargetMode="External"/><Relationship Id="rId98" Type="http://schemas.openxmlformats.org/officeDocument/2006/relationships/hyperlink" Target="mailto:DIEGOGOMEZ117@HOTMAIL.COM" TargetMode="External"/><Relationship Id="rId121" Type="http://schemas.openxmlformats.org/officeDocument/2006/relationships/hyperlink" Target="mailto:serviciosempresarialessyk@gmail.com" TargetMode="External"/><Relationship Id="rId142" Type="http://schemas.openxmlformats.org/officeDocument/2006/relationships/hyperlink" Target="mailto:santics.tecnologias@gmail.com" TargetMode="External"/><Relationship Id="rId3" Type="http://schemas.openxmlformats.org/officeDocument/2006/relationships/hyperlink" Target="mailto:yazmin89-11@hotmail.com" TargetMode="External"/><Relationship Id="rId25" Type="http://schemas.openxmlformats.org/officeDocument/2006/relationships/hyperlink" Target="mailto:jennycarolinamartinez46@gmail.com" TargetMode="External"/><Relationship Id="rId46" Type="http://schemas.openxmlformats.org/officeDocument/2006/relationships/hyperlink" Target="mailto:dannazapta@gmail.com" TargetMode="External"/><Relationship Id="rId67" Type="http://schemas.openxmlformats.org/officeDocument/2006/relationships/hyperlink" Target="http://www.dismedpharma.com.co/" TargetMode="External"/><Relationship Id="rId116" Type="http://schemas.openxmlformats.org/officeDocument/2006/relationships/hyperlink" Target="mailto:carmenviviana16@hotmail.com" TargetMode="External"/><Relationship Id="rId137" Type="http://schemas.openxmlformats.org/officeDocument/2006/relationships/hyperlink" Target="mailto:kellyv.ordones@gmail.com" TargetMode="External"/><Relationship Id="rId158" Type="http://schemas.openxmlformats.org/officeDocument/2006/relationships/comments" Target="../comments1.xml"/><Relationship Id="rId20" Type="http://schemas.openxmlformats.org/officeDocument/2006/relationships/hyperlink" Target="mailto:cogelasuave.smental@gmail.com" TargetMode="External"/><Relationship Id="rId41" Type="http://schemas.openxmlformats.org/officeDocument/2006/relationships/hyperlink" Target="mailto:tefa-tique@hotmail.com" TargetMode="External"/><Relationship Id="rId62" Type="http://schemas.openxmlformats.org/officeDocument/2006/relationships/hyperlink" Target="mailto:proimed_@hotmail.com" TargetMode="External"/><Relationship Id="rId83" Type="http://schemas.openxmlformats.org/officeDocument/2006/relationships/hyperlink" Target="mailto:tatianaromero.te@gmail.com" TargetMode="External"/><Relationship Id="rId88" Type="http://schemas.openxmlformats.org/officeDocument/2006/relationships/hyperlink" Target="mailto:bohorqueztdf@gmail.com" TargetMode="External"/><Relationship Id="rId111" Type="http://schemas.openxmlformats.org/officeDocument/2006/relationships/hyperlink" Target="mailto:santics.tecnologias@gmail.com" TargetMode="External"/><Relationship Id="rId132" Type="http://schemas.openxmlformats.org/officeDocument/2006/relationships/hyperlink" Target="mailto:SAMUELU2013@HOTMAIL.COM" TargetMode="External"/><Relationship Id="rId153" Type="http://schemas.openxmlformats.org/officeDocument/2006/relationships/hyperlink" Target="mailto:santics.tecnologias@gmail.com." TargetMode="External"/><Relationship Id="rId15" Type="http://schemas.openxmlformats.org/officeDocument/2006/relationships/hyperlink" Target="mailto:danielamoreno1695@gmail.com" TargetMode="External"/><Relationship Id="rId36" Type="http://schemas.openxmlformats.org/officeDocument/2006/relationships/hyperlink" Target="mailto:fredy3k@yahoo.es" TargetMode="External"/><Relationship Id="rId57" Type="http://schemas.openxmlformats.org/officeDocument/2006/relationships/hyperlink" Target="mailto:ABSSERVICIOESPECIAL@GMAIL.COM" TargetMode="External"/><Relationship Id="rId106" Type="http://schemas.openxmlformats.org/officeDocument/2006/relationships/hyperlink" Target="mailto:rau.karen216@gmail.com" TargetMode="External"/><Relationship Id="rId127" Type="http://schemas.openxmlformats.org/officeDocument/2006/relationships/hyperlink" Target="mailto:contabilidad@transprogreso.com.co" TargetMode="External"/><Relationship Id="rId10" Type="http://schemas.openxmlformats.org/officeDocument/2006/relationships/hyperlink" Target="mailto:danaes.al@hotmail.com" TargetMode="External"/><Relationship Id="rId31" Type="http://schemas.openxmlformats.org/officeDocument/2006/relationships/hyperlink" Target="mailto:alejastar1236@gmail.com" TargetMode="External"/><Relationship Id="rId52" Type="http://schemas.openxmlformats.org/officeDocument/2006/relationships/hyperlink" Target="mailto:danielfelipecastillo05@gmail.com" TargetMode="External"/><Relationship Id="rId73" Type="http://schemas.openxmlformats.org/officeDocument/2006/relationships/hyperlink" Target="mailto:sanpabloangel1@gmail.com" TargetMode="External"/><Relationship Id="rId78" Type="http://schemas.openxmlformats.org/officeDocument/2006/relationships/hyperlink" Target="mailto:gerencia@coodestol.com.co" TargetMode="External"/><Relationship Id="rId94" Type="http://schemas.openxmlformats.org/officeDocument/2006/relationships/hyperlink" Target="mailto:JHOANAARCE@HMAIL.COM" TargetMode="External"/><Relationship Id="rId99" Type="http://schemas.openxmlformats.org/officeDocument/2006/relationships/hyperlink" Target="mailto:gabo.397@hotmail.com" TargetMode="External"/><Relationship Id="rId101" Type="http://schemas.openxmlformats.org/officeDocument/2006/relationships/hyperlink" Target="mailto:jasjeda808813@gmail.com" TargetMode="External"/><Relationship Id="rId122" Type="http://schemas.openxmlformats.org/officeDocument/2006/relationships/hyperlink" Target="mailto:gerencia@coodestol.com.co" TargetMode="External"/><Relationship Id="rId143" Type="http://schemas.openxmlformats.org/officeDocument/2006/relationships/hyperlink" Target="mailto:santics.tecnologias@gmail.com" TargetMode="External"/><Relationship Id="rId148" Type="http://schemas.openxmlformats.org/officeDocument/2006/relationships/hyperlink" Target="mailto:contabilidad@monarca.com.co" TargetMode="External"/><Relationship Id="rId4" Type="http://schemas.openxmlformats.org/officeDocument/2006/relationships/hyperlink" Target="mailto:sanpabloangel1@gmail.com" TargetMode="External"/><Relationship Id="rId9" Type="http://schemas.openxmlformats.org/officeDocument/2006/relationships/hyperlink" Target="mailto:maira241@hotmail.com" TargetMode="External"/><Relationship Id="rId26" Type="http://schemas.openxmlformats.org/officeDocument/2006/relationships/hyperlink" Target="mailto:johanandez@hotmail.com" TargetMode="External"/><Relationship Id="rId47" Type="http://schemas.openxmlformats.org/officeDocument/2006/relationships/hyperlink" Target="mailto:yuryquintero2010@gmail.com" TargetMode="External"/><Relationship Id="rId68" Type="http://schemas.openxmlformats.org/officeDocument/2006/relationships/hyperlink" Target="mailto:guti1157@hotmail.com" TargetMode="External"/><Relationship Id="rId89" Type="http://schemas.openxmlformats.org/officeDocument/2006/relationships/hyperlink" Target="mailto:gerencia@coodestol.com.co" TargetMode="External"/><Relationship Id="rId112" Type="http://schemas.openxmlformats.org/officeDocument/2006/relationships/hyperlink" Target="mailto:tolaima2009@hotmail.com" TargetMode="External"/><Relationship Id="rId133" Type="http://schemas.openxmlformats.org/officeDocument/2006/relationships/hyperlink" Target="http://www.dismedpharma.com.co/" TargetMode="External"/><Relationship Id="rId154" Type="http://schemas.openxmlformats.org/officeDocument/2006/relationships/hyperlink" Target="mailto:OXITOLIBAGUE@GMAIL.COM" TargetMode="External"/><Relationship Id="rId16" Type="http://schemas.openxmlformats.org/officeDocument/2006/relationships/hyperlink" Target="mailto:magdatrilleras15@gmail.com" TargetMode="External"/><Relationship Id="rId37" Type="http://schemas.openxmlformats.org/officeDocument/2006/relationships/hyperlink" Target="mailto:lorenaangarita1980@gmail.com" TargetMode="External"/><Relationship Id="rId58" Type="http://schemas.openxmlformats.org/officeDocument/2006/relationships/hyperlink" Target="http://www.dismedpharma.com.co/" TargetMode="External"/><Relationship Id="rId79" Type="http://schemas.openxmlformats.org/officeDocument/2006/relationships/hyperlink" Target="mailto:coord.contab@mercacentro.com.co" TargetMode="External"/><Relationship Id="rId102" Type="http://schemas.openxmlformats.org/officeDocument/2006/relationships/hyperlink" Target="mailto:j.a.t.r.02@hotmail.com" TargetMode="External"/><Relationship Id="rId123" Type="http://schemas.openxmlformats.org/officeDocument/2006/relationships/hyperlink" Target="mailto:gladisolayajerez@gmail.com" TargetMode="External"/><Relationship Id="rId144" Type="http://schemas.openxmlformats.org/officeDocument/2006/relationships/hyperlink" Target="http://www.dismedpharma.com.co,./" TargetMode="External"/><Relationship Id="rId90" Type="http://schemas.openxmlformats.org/officeDocument/2006/relationships/hyperlink" Target="mailto:gerencia@coodestol.com.co" TargetMode="External"/><Relationship Id="rId27" Type="http://schemas.openxmlformats.org/officeDocument/2006/relationships/hyperlink" Target="mailto:serviciosempresarialessyk@gmail.com" TargetMode="External"/><Relationship Id="rId48" Type="http://schemas.openxmlformats.org/officeDocument/2006/relationships/hyperlink" Target="mailto:joseisaacvargas@hotmail.com" TargetMode="External"/><Relationship Id="rId69" Type="http://schemas.openxmlformats.org/officeDocument/2006/relationships/hyperlink" Target="mailto:DIRECTOR@COMFATOLIMA.COM.CO" TargetMode="External"/><Relationship Id="rId113" Type="http://schemas.openxmlformats.org/officeDocument/2006/relationships/hyperlink" Target="mailto:jholierestivenmartinez07@gmail.com" TargetMode="External"/><Relationship Id="rId134" Type="http://schemas.openxmlformats.org/officeDocument/2006/relationships/hyperlink" Target="mailto:J-arbelaez@outlook.com" TargetMode="External"/></Relationships>
</file>

<file path=xl/worksheets/_rels/sheet10.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2.xml.rels><?xml version="1.0" encoding="UTF-8" standalone="yes"?>
<Relationships xmlns="http://schemas.openxmlformats.org/package/2006/relationships"><Relationship Id="rId26" Type="http://schemas.openxmlformats.org/officeDocument/2006/relationships/hyperlink" Target="mailto:johanandez@hotmail.com" TargetMode="External"/><Relationship Id="rId21" Type="http://schemas.openxmlformats.org/officeDocument/2006/relationships/hyperlink" Target="mailto:gerencia@coodestol.com.co" TargetMode="External"/><Relationship Id="rId42" Type="http://schemas.openxmlformats.org/officeDocument/2006/relationships/hyperlink" Target="mailto:contabilidad@quirymedicas.com.co" TargetMode="External"/><Relationship Id="rId47" Type="http://schemas.openxmlformats.org/officeDocument/2006/relationships/hyperlink" Target="mailto:yuryquintero2010@gmail.com" TargetMode="External"/><Relationship Id="rId63" Type="http://schemas.openxmlformats.org/officeDocument/2006/relationships/hyperlink" Target="mailto:smpruiz@hotmail.com" TargetMode="External"/><Relationship Id="rId68" Type="http://schemas.openxmlformats.org/officeDocument/2006/relationships/hyperlink" Target="mailto:guti1157@hotmail.com" TargetMode="External"/><Relationship Id="rId84" Type="http://schemas.openxmlformats.org/officeDocument/2006/relationships/hyperlink" Target="mailto:ghinatorres@hotmail.com" TargetMode="External"/><Relationship Id="rId89" Type="http://schemas.openxmlformats.org/officeDocument/2006/relationships/comments" Target="../comments10.xml"/><Relationship Id="rId16" Type="http://schemas.openxmlformats.org/officeDocument/2006/relationships/hyperlink" Target="mailto:magdatrilleras15@gmail.com" TargetMode="External"/><Relationship Id="rId11" Type="http://schemas.openxmlformats.org/officeDocument/2006/relationships/hyperlink" Target="mailto:carolinaperezpsicologa@hotmail.com" TargetMode="External"/><Relationship Id="rId32" Type="http://schemas.openxmlformats.org/officeDocument/2006/relationships/hyperlink" Target="mailto:claudiagoba@hotmail.com" TargetMode="External"/><Relationship Id="rId37" Type="http://schemas.openxmlformats.org/officeDocument/2006/relationships/hyperlink" Target="mailto:lorenaangarita1980@gmail.com" TargetMode="External"/><Relationship Id="rId53" Type="http://schemas.openxmlformats.org/officeDocument/2006/relationships/hyperlink" Target="mailto:sanpabloangel1@gmail.com" TargetMode="External"/><Relationship Id="rId58" Type="http://schemas.openxmlformats.org/officeDocument/2006/relationships/hyperlink" Target="http://www.dismedpharma.com.co/" TargetMode="External"/><Relationship Id="rId74" Type="http://schemas.openxmlformats.org/officeDocument/2006/relationships/hyperlink" Target="mailto:polancokarito178@gmail.com" TargetMode="External"/><Relationship Id="rId79" Type="http://schemas.openxmlformats.org/officeDocument/2006/relationships/hyperlink" Target="mailto:coord.contab@mercacentro.com.co" TargetMode="External"/><Relationship Id="rId5" Type="http://schemas.openxmlformats.org/officeDocument/2006/relationships/hyperlink" Target="mailto:marcelacarvajal2380@hotmail.com" TargetMode="External"/><Relationship Id="rId90" Type="http://schemas.microsoft.com/office/2017/10/relationships/threadedComment" Target="../threadedComments/threadedComment5.xml"/><Relationship Id="rId14" Type="http://schemas.openxmlformats.org/officeDocument/2006/relationships/hyperlink" Target="http://www.dismedpharma.com.co/" TargetMode="External"/><Relationship Id="rId22" Type="http://schemas.openxmlformats.org/officeDocument/2006/relationships/hyperlink" Target="mailto:gerencia@coodestol.com.co" TargetMode="External"/><Relationship Id="rId27" Type="http://schemas.openxmlformats.org/officeDocument/2006/relationships/hyperlink" Target="mailto:serviciosempresarialessyk@gmail.com" TargetMode="External"/><Relationship Id="rId30" Type="http://schemas.openxmlformats.org/officeDocument/2006/relationships/hyperlink" Target="mailto:dsanielamoreno1695@gmail.com" TargetMode="External"/><Relationship Id="rId35" Type="http://schemas.openxmlformats.org/officeDocument/2006/relationships/hyperlink" Target="mailto:dagintegralsas@gmail.com" TargetMode="External"/><Relationship Id="rId43" Type="http://schemas.openxmlformats.org/officeDocument/2006/relationships/hyperlink" Target="mailto:nirodisi@gmail.com" TargetMode="External"/><Relationship Id="rId48" Type="http://schemas.openxmlformats.org/officeDocument/2006/relationships/hyperlink" Target="mailto:joseisaacvargas@hotmail.com" TargetMode="External"/><Relationship Id="rId56" Type="http://schemas.openxmlformats.org/officeDocument/2006/relationships/hyperlink" Target="mailto:paula.0398@hotmail.com" TargetMode="External"/><Relationship Id="rId64" Type="http://schemas.openxmlformats.org/officeDocument/2006/relationships/hyperlink" Target="mailto:yolsysmith@gmail.com" TargetMode="External"/><Relationship Id="rId69" Type="http://schemas.openxmlformats.org/officeDocument/2006/relationships/hyperlink" Target="mailto:DIRECTOR@COMFATOLIMA.COM.CO" TargetMode="External"/><Relationship Id="rId77" Type="http://schemas.openxmlformats.org/officeDocument/2006/relationships/hyperlink" Target="mailto:lilimaca3@hotmail.com" TargetMode="External"/><Relationship Id="rId8" Type="http://schemas.openxmlformats.org/officeDocument/2006/relationships/hyperlink" Target="mailto:nicolasagudell@gmail.com" TargetMode="External"/><Relationship Id="rId51" Type="http://schemas.openxmlformats.org/officeDocument/2006/relationships/hyperlink" Target="mailto:natahly_@hotmail.com" TargetMode="External"/><Relationship Id="rId72" Type="http://schemas.openxmlformats.org/officeDocument/2006/relationships/hyperlink" Target="mailto:chains94@gmail.com" TargetMode="External"/><Relationship Id="rId80" Type="http://schemas.openxmlformats.org/officeDocument/2006/relationships/hyperlink" Target="mailto:info.ascensoresdeltolima@gmail.com" TargetMode="External"/><Relationship Id="rId85" Type="http://schemas.openxmlformats.org/officeDocument/2006/relationships/hyperlink" Target="mailto:jennycarolinapinedaa@gmail.com" TargetMode="External"/><Relationship Id="rId3" Type="http://schemas.openxmlformats.org/officeDocument/2006/relationships/hyperlink" Target="mailto:yazmin89-11@hotmail.com" TargetMode="External"/><Relationship Id="rId12" Type="http://schemas.openxmlformats.org/officeDocument/2006/relationships/hyperlink" Target="mailto:nicolasagudell@gmail.com" TargetMode="External"/><Relationship Id="rId17" Type="http://schemas.openxmlformats.org/officeDocument/2006/relationships/hyperlink" Target="mailto:contacto@seguridadtrebol.com" TargetMode="External"/><Relationship Id="rId25" Type="http://schemas.openxmlformats.org/officeDocument/2006/relationships/hyperlink" Target="mailto:jennycarolinamartinez46@gmail.com" TargetMode="External"/><Relationship Id="rId33" Type="http://schemas.openxmlformats.org/officeDocument/2006/relationships/hyperlink" Target="mailto:etrodriguez@icloud.com" TargetMode="External"/><Relationship Id="rId38" Type="http://schemas.openxmlformats.org/officeDocument/2006/relationships/hyperlink" Target="mailto:y_amile25@hoymail.com" TargetMode="External"/><Relationship Id="rId46" Type="http://schemas.openxmlformats.org/officeDocument/2006/relationships/hyperlink" Target="mailto:dannazapta@gmail.com" TargetMode="External"/><Relationship Id="rId59" Type="http://schemas.openxmlformats.org/officeDocument/2006/relationships/hyperlink" Target="mailto:servicioalclientecol@linde.com" TargetMode="External"/><Relationship Id="rId67" Type="http://schemas.openxmlformats.org/officeDocument/2006/relationships/hyperlink" Target="http://www.dismedpharma.com.co/" TargetMode="External"/><Relationship Id="rId20" Type="http://schemas.openxmlformats.org/officeDocument/2006/relationships/hyperlink" Target="mailto:cogelasuave.smental@gmail.com" TargetMode="External"/><Relationship Id="rId41" Type="http://schemas.openxmlformats.org/officeDocument/2006/relationships/hyperlink" Target="mailto:tefa-tique@hotmail.com" TargetMode="External"/><Relationship Id="rId54" Type="http://schemas.openxmlformats.org/officeDocument/2006/relationships/hyperlink" Target="mailto:limarcomercializadoranacional@gmail.com" TargetMode="External"/><Relationship Id="rId62" Type="http://schemas.openxmlformats.org/officeDocument/2006/relationships/hyperlink" Target="mailto:proimed_@hotmail.com" TargetMode="External"/><Relationship Id="rId70" Type="http://schemas.openxmlformats.org/officeDocument/2006/relationships/hyperlink" Target="mailto:angiejuliett@gmail.com" TargetMode="External"/><Relationship Id="rId75" Type="http://schemas.openxmlformats.org/officeDocument/2006/relationships/hyperlink" Target="mailto:paogutierrez00@hotmail.com" TargetMode="External"/><Relationship Id="rId83" Type="http://schemas.openxmlformats.org/officeDocument/2006/relationships/hyperlink" Target="mailto:tatianaromero.te@gmail.com" TargetMode="External"/><Relationship Id="rId88" Type="http://schemas.openxmlformats.org/officeDocument/2006/relationships/vmlDrawing" Target="../drawings/vmlDrawing10.vml"/><Relationship Id="rId1" Type="http://schemas.openxmlformats.org/officeDocument/2006/relationships/hyperlink" Target="mailto:RICHARPRADO482@GMAIL.COM" TargetMode="External"/><Relationship Id="rId6" Type="http://schemas.openxmlformats.org/officeDocument/2006/relationships/hyperlink" Target="mailto:gerencia@nuva.co" TargetMode="External"/><Relationship Id="rId15" Type="http://schemas.openxmlformats.org/officeDocument/2006/relationships/hyperlink" Target="mailto:danielamoreno1695@gmail.com" TargetMode="External"/><Relationship Id="rId23" Type="http://schemas.openxmlformats.org/officeDocument/2006/relationships/hyperlink" Target="mailto:maelnisa68@hotmail.com" TargetMode="External"/><Relationship Id="rId28" Type="http://schemas.openxmlformats.org/officeDocument/2006/relationships/hyperlink" Target="mailto:quality.tolima@gmail.com" TargetMode="External"/><Relationship Id="rId36" Type="http://schemas.openxmlformats.org/officeDocument/2006/relationships/hyperlink" Target="mailto:fredy3k@yahoo.es" TargetMode="External"/><Relationship Id="rId49" Type="http://schemas.openxmlformats.org/officeDocument/2006/relationships/hyperlink" Target="mailto:gerenncia@radcontrol.co" TargetMode="External"/><Relationship Id="rId57" Type="http://schemas.openxmlformats.org/officeDocument/2006/relationships/hyperlink" Target="mailto:ABSSERVICIOESPECIAL@GMAIL.COM" TargetMode="External"/><Relationship Id="rId10" Type="http://schemas.openxmlformats.org/officeDocument/2006/relationships/hyperlink" Target="mailto:danaes.al@hotmail.com" TargetMode="External"/><Relationship Id="rId31" Type="http://schemas.openxmlformats.org/officeDocument/2006/relationships/hyperlink" Target="mailto:alejastar1236@gmail.com" TargetMode="External"/><Relationship Id="rId44" Type="http://schemas.openxmlformats.org/officeDocument/2006/relationships/hyperlink" Target="mailto:contacto@seguridadtrebol.com" TargetMode="External"/><Relationship Id="rId52" Type="http://schemas.openxmlformats.org/officeDocument/2006/relationships/hyperlink" Target="mailto:danielfelipecastillo05@gmail.com" TargetMode="External"/><Relationship Id="rId60" Type="http://schemas.openxmlformats.org/officeDocument/2006/relationships/hyperlink" Target="mailto:ventas@tecnologiasplus.com" TargetMode="External"/><Relationship Id="rId65" Type="http://schemas.openxmlformats.org/officeDocument/2006/relationships/hyperlink" Target="mailto:proinmed_@hotmail.com" TargetMode="External"/><Relationship Id="rId73" Type="http://schemas.openxmlformats.org/officeDocument/2006/relationships/hyperlink" Target="mailto:sanpabloangel1@gmail.com" TargetMode="External"/><Relationship Id="rId78" Type="http://schemas.openxmlformats.org/officeDocument/2006/relationships/hyperlink" Target="mailto:gerencia@coodestol.com.co" TargetMode="External"/><Relationship Id="rId81" Type="http://schemas.openxmlformats.org/officeDocument/2006/relationships/hyperlink" Target="mailto:betancourt0100@gmail.com" TargetMode="External"/><Relationship Id="rId86" Type="http://schemas.openxmlformats.org/officeDocument/2006/relationships/hyperlink" Target="mailto:jainene11@hotmail.com" TargetMode="External"/><Relationship Id="rId4" Type="http://schemas.openxmlformats.org/officeDocument/2006/relationships/hyperlink" Target="mailto:sanpabloangel1@gmail.com" TargetMode="External"/><Relationship Id="rId9" Type="http://schemas.openxmlformats.org/officeDocument/2006/relationships/hyperlink" Target="mailto:maira241@hotmail.com" TargetMode="External"/><Relationship Id="rId13" Type="http://schemas.openxmlformats.org/officeDocument/2006/relationships/hyperlink" Target="mailto:servitroal@hotmail.com" TargetMode="External"/><Relationship Id="rId18" Type="http://schemas.openxmlformats.org/officeDocument/2006/relationships/hyperlink" Target="mailto:jamesbuitrago1244@gmail.com" TargetMode="External"/><Relationship Id="rId39" Type="http://schemas.openxmlformats.org/officeDocument/2006/relationships/hyperlink" Target="mailto:claudia.ossag@gmail.com" TargetMode="External"/><Relationship Id="rId34" Type="http://schemas.openxmlformats.org/officeDocument/2006/relationships/hyperlink" Target="mailto:alapesofia494@gmail.com" TargetMode="External"/><Relationship Id="rId50" Type="http://schemas.openxmlformats.org/officeDocument/2006/relationships/hyperlink" Target="mailto:cfsd1022@gmail.com" TargetMode="External"/><Relationship Id="rId55" Type="http://schemas.openxmlformats.org/officeDocument/2006/relationships/hyperlink" Target="mailto:mile.florez227@gmail.com" TargetMode="External"/><Relationship Id="rId76" Type="http://schemas.openxmlformats.org/officeDocument/2006/relationships/hyperlink" Target="mailto:YD3023@HOTMIL.CON" TargetMode="External"/><Relationship Id="rId7" Type="http://schemas.openxmlformats.org/officeDocument/2006/relationships/hyperlink" Target="mailto:belivelopez1405@gmail.com" TargetMode="External"/><Relationship Id="rId71" Type="http://schemas.openxmlformats.org/officeDocument/2006/relationships/hyperlink" Target="mailto:JAIMEFAC2.9@GMAIL.COM" TargetMode="External"/><Relationship Id="rId2" Type="http://schemas.openxmlformats.org/officeDocument/2006/relationships/hyperlink" Target="mailto:orfacabezasmolina@mail.com" TargetMode="External"/><Relationship Id="rId29" Type="http://schemas.openxmlformats.org/officeDocument/2006/relationships/hyperlink" Target="mailto:ninfalaraenfer@hotmail.com" TargetMode="External"/><Relationship Id="rId24" Type="http://schemas.openxmlformats.org/officeDocument/2006/relationships/hyperlink" Target="mailto:ingenieriatotlcinco@yahoo.com" TargetMode="External"/><Relationship Id="rId40" Type="http://schemas.openxmlformats.org/officeDocument/2006/relationships/hyperlink" Target="mailto:sandra.072006@hotmail.com" TargetMode="External"/><Relationship Id="rId45" Type="http://schemas.openxmlformats.org/officeDocument/2006/relationships/hyperlink" Target="mailto:serviciosempresarialessyk@gmail.com" TargetMode="External"/><Relationship Id="rId66" Type="http://schemas.openxmlformats.org/officeDocument/2006/relationships/hyperlink" Target="mailto:varonlinamarcela832@gmail.com" TargetMode="External"/><Relationship Id="rId87" Type="http://schemas.openxmlformats.org/officeDocument/2006/relationships/hyperlink" Target="mailto:joysanchez1011@hotmail.com" TargetMode="External"/><Relationship Id="rId61" Type="http://schemas.openxmlformats.org/officeDocument/2006/relationships/hyperlink" Target="mailto:ingemedicaldraeger@gmail.com" TargetMode="External"/><Relationship Id="rId82" Type="http://schemas.openxmlformats.org/officeDocument/2006/relationships/hyperlink" Target="mailto:luisitasusa@hotmail.com" TargetMode="External"/><Relationship Id="rId19" Type="http://schemas.openxmlformats.org/officeDocument/2006/relationships/hyperlink" Target="mailto:contabilidad@asei.co" TargetMode="External"/></Relationships>
</file>

<file path=xl/worksheets/_rels/sheet13.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4.xml.rels><?xml version="1.0" encoding="UTF-8" standalone="yes"?>
<Relationships xmlns="http://schemas.openxmlformats.org/package/2006/relationships"><Relationship Id="rId117" Type="http://schemas.openxmlformats.org/officeDocument/2006/relationships/hyperlink" Target="mailto:jennycarolinapinedaa@gmail.com" TargetMode="External"/><Relationship Id="rId21" Type="http://schemas.openxmlformats.org/officeDocument/2006/relationships/hyperlink" Target="mailto:gerencia@coodestol.com.co" TargetMode="External"/><Relationship Id="rId42" Type="http://schemas.openxmlformats.org/officeDocument/2006/relationships/hyperlink" Target="mailto:contabilidad@quirymedicas.com.co" TargetMode="External"/><Relationship Id="rId63" Type="http://schemas.openxmlformats.org/officeDocument/2006/relationships/hyperlink" Target="mailto:smpruiz@hotmail.com" TargetMode="External"/><Relationship Id="rId84" Type="http://schemas.openxmlformats.org/officeDocument/2006/relationships/hyperlink" Target="mailto:ghinatorres@hotmail.com" TargetMode="External"/><Relationship Id="rId138" Type="http://schemas.openxmlformats.org/officeDocument/2006/relationships/hyperlink" Target="mailto:contabilidad@quirymedicas.com.co" TargetMode="External"/><Relationship Id="rId107" Type="http://schemas.openxmlformats.org/officeDocument/2006/relationships/hyperlink" Target="http://www.dismedpharma.com.co/" TargetMode="External"/><Relationship Id="rId11" Type="http://schemas.openxmlformats.org/officeDocument/2006/relationships/hyperlink" Target="mailto:carolinaperezpsicologa@hotmail.com" TargetMode="External"/><Relationship Id="rId32" Type="http://schemas.openxmlformats.org/officeDocument/2006/relationships/hyperlink" Target="mailto:claudiagoba@hotmail.com" TargetMode="External"/><Relationship Id="rId53" Type="http://schemas.openxmlformats.org/officeDocument/2006/relationships/hyperlink" Target="mailto:sanpabloangel1@gmail.com" TargetMode="External"/><Relationship Id="rId74" Type="http://schemas.openxmlformats.org/officeDocument/2006/relationships/hyperlink" Target="mailto:polancokarito178@gmail.com" TargetMode="External"/><Relationship Id="rId128" Type="http://schemas.openxmlformats.org/officeDocument/2006/relationships/hyperlink" Target="mailto:districlinicos.ibague@hotmail.com" TargetMode="External"/><Relationship Id="rId149" Type="http://schemas.openxmlformats.org/officeDocument/2006/relationships/hyperlink" Target="mailto:contabilidad@monarca.com.co" TargetMode="External"/><Relationship Id="rId5" Type="http://schemas.openxmlformats.org/officeDocument/2006/relationships/hyperlink" Target="mailto:marcelacarvajal2380@hotmail.com" TargetMode="External"/><Relationship Id="rId95" Type="http://schemas.openxmlformats.org/officeDocument/2006/relationships/hyperlink" Target="mailto:info@monarca.com.co" TargetMode="External"/><Relationship Id="rId22" Type="http://schemas.openxmlformats.org/officeDocument/2006/relationships/hyperlink" Target="mailto:gerencia@coodestol.com.co" TargetMode="External"/><Relationship Id="rId43" Type="http://schemas.openxmlformats.org/officeDocument/2006/relationships/hyperlink" Target="mailto:nirodisi@gmail.com" TargetMode="External"/><Relationship Id="rId64" Type="http://schemas.openxmlformats.org/officeDocument/2006/relationships/hyperlink" Target="mailto:yolsysmith@gmail.com" TargetMode="External"/><Relationship Id="rId118" Type="http://schemas.openxmlformats.org/officeDocument/2006/relationships/hyperlink" Target="mailto:19+7luzpinzon@gmail.com" TargetMode="External"/><Relationship Id="rId139" Type="http://schemas.openxmlformats.org/officeDocument/2006/relationships/hyperlink" Target="mailto:info@monarca.com.co" TargetMode="External"/><Relationship Id="rId80" Type="http://schemas.openxmlformats.org/officeDocument/2006/relationships/hyperlink" Target="mailto:info.ascensoresdeltolima@gmail.com" TargetMode="External"/><Relationship Id="rId85" Type="http://schemas.openxmlformats.org/officeDocument/2006/relationships/hyperlink" Target="mailto:jennycarolinapinedaa@gmail.com" TargetMode="External"/><Relationship Id="rId150" Type="http://schemas.openxmlformats.org/officeDocument/2006/relationships/hyperlink" Target="mailto:contabilidad@quirumedicas.com.co" TargetMode="External"/><Relationship Id="rId155" Type="http://schemas.openxmlformats.org/officeDocument/2006/relationships/hyperlink" Target="mailto:oscar.javier.amezquita@gmail.com" TargetMode="External"/><Relationship Id="rId12" Type="http://schemas.openxmlformats.org/officeDocument/2006/relationships/hyperlink" Target="mailto:nicolasagudell@gmail.com" TargetMode="External"/><Relationship Id="rId17" Type="http://schemas.openxmlformats.org/officeDocument/2006/relationships/hyperlink" Target="mailto:contacto@seguridadtrebol.com" TargetMode="External"/><Relationship Id="rId33" Type="http://schemas.openxmlformats.org/officeDocument/2006/relationships/hyperlink" Target="mailto:etrodriguez@icloud.com" TargetMode="External"/><Relationship Id="rId38" Type="http://schemas.openxmlformats.org/officeDocument/2006/relationships/hyperlink" Target="mailto:y_amile25@hoymail.com" TargetMode="External"/><Relationship Id="rId59" Type="http://schemas.openxmlformats.org/officeDocument/2006/relationships/hyperlink" Target="mailto:servicioalclientecol@linde.com" TargetMode="External"/><Relationship Id="rId103" Type="http://schemas.openxmlformats.org/officeDocument/2006/relationships/hyperlink" Target="mailto:jasjeda808813@gmail.com" TargetMode="External"/><Relationship Id="rId108" Type="http://schemas.openxmlformats.org/officeDocument/2006/relationships/hyperlink" Target="mailto:gloriaalexandramontoya@gmail.com" TargetMode="External"/><Relationship Id="rId124" Type="http://schemas.openxmlformats.org/officeDocument/2006/relationships/hyperlink" Target="mailto:carmenviviana16@hotmail.com" TargetMode="External"/><Relationship Id="rId129" Type="http://schemas.openxmlformats.org/officeDocument/2006/relationships/hyperlink" Target="mailto:ingenieriatotlcinco@yahoo.com" TargetMode="External"/><Relationship Id="rId54" Type="http://schemas.openxmlformats.org/officeDocument/2006/relationships/hyperlink" Target="mailto:limarcomercializadoranacional@gmail.com" TargetMode="External"/><Relationship Id="rId70" Type="http://schemas.openxmlformats.org/officeDocument/2006/relationships/hyperlink" Target="mailto:angiejuliett@gmail.com" TargetMode="External"/><Relationship Id="rId75" Type="http://schemas.openxmlformats.org/officeDocument/2006/relationships/hyperlink" Target="mailto:paogutierrez00@hotmail.com" TargetMode="External"/><Relationship Id="rId91" Type="http://schemas.openxmlformats.org/officeDocument/2006/relationships/hyperlink" Target="mailto:gerencia@grupoberousas.com" TargetMode="External"/><Relationship Id="rId96" Type="http://schemas.openxmlformats.org/officeDocument/2006/relationships/hyperlink" Target="mailto:zafiro0101@hotmail.com" TargetMode="External"/><Relationship Id="rId140" Type="http://schemas.openxmlformats.org/officeDocument/2006/relationships/hyperlink" Target="mailto:info@monarca.com.co" TargetMode="External"/><Relationship Id="rId145" Type="http://schemas.openxmlformats.org/officeDocument/2006/relationships/hyperlink" Target="mailto:J.ALVAREZ@HOTMAIL.COM" TargetMode="External"/><Relationship Id="rId1" Type="http://schemas.openxmlformats.org/officeDocument/2006/relationships/hyperlink" Target="mailto:RICHARPRADO482@GMAIL.COM" TargetMode="External"/><Relationship Id="rId6" Type="http://schemas.openxmlformats.org/officeDocument/2006/relationships/hyperlink" Target="mailto:gerencia@nuva.co" TargetMode="External"/><Relationship Id="rId23" Type="http://schemas.openxmlformats.org/officeDocument/2006/relationships/hyperlink" Target="mailto:maelnisa68@hotmail.com" TargetMode="External"/><Relationship Id="rId28" Type="http://schemas.openxmlformats.org/officeDocument/2006/relationships/hyperlink" Target="mailto:quality.tolima@gmail.com" TargetMode="External"/><Relationship Id="rId49" Type="http://schemas.openxmlformats.org/officeDocument/2006/relationships/hyperlink" Target="mailto:gerenncia@radcontrol.co" TargetMode="External"/><Relationship Id="rId114" Type="http://schemas.openxmlformats.org/officeDocument/2006/relationships/hyperlink" Target="mailto:tatianaromero.te@gmail.com" TargetMode="External"/><Relationship Id="rId119" Type="http://schemas.openxmlformats.org/officeDocument/2006/relationships/hyperlink" Target="mailto:servicioalclientecol@linde.com" TargetMode="External"/><Relationship Id="rId44" Type="http://schemas.openxmlformats.org/officeDocument/2006/relationships/hyperlink" Target="mailto:contacto@seguridadtrebol.com" TargetMode="External"/><Relationship Id="rId60" Type="http://schemas.openxmlformats.org/officeDocument/2006/relationships/hyperlink" Target="mailto:ventas@tecnologiasplus.com" TargetMode="External"/><Relationship Id="rId65" Type="http://schemas.openxmlformats.org/officeDocument/2006/relationships/hyperlink" Target="mailto:proinmed_@hotmail.com" TargetMode="External"/><Relationship Id="rId81" Type="http://schemas.openxmlformats.org/officeDocument/2006/relationships/hyperlink" Target="mailto:betancourt0100@gmail.com" TargetMode="External"/><Relationship Id="rId86" Type="http://schemas.openxmlformats.org/officeDocument/2006/relationships/hyperlink" Target="mailto:jainene11@hotmail.com" TargetMode="External"/><Relationship Id="rId130" Type="http://schemas.openxmlformats.org/officeDocument/2006/relationships/hyperlink" Target="mailto:motosmartbajaj@gmail.com" TargetMode="External"/><Relationship Id="rId135" Type="http://schemas.openxmlformats.org/officeDocument/2006/relationships/hyperlink" Target="mailto:contacto@seguridadtrebol.com" TargetMode="External"/><Relationship Id="rId151" Type="http://schemas.openxmlformats.org/officeDocument/2006/relationships/hyperlink" Target="mailto:notificacionesclaro@claro.com.co" TargetMode="External"/><Relationship Id="rId156" Type="http://schemas.openxmlformats.org/officeDocument/2006/relationships/vmlDrawing" Target="../drawings/vmlDrawing2.vml"/><Relationship Id="rId13" Type="http://schemas.openxmlformats.org/officeDocument/2006/relationships/hyperlink" Target="mailto:servitroal@hotmail.com" TargetMode="External"/><Relationship Id="rId18" Type="http://schemas.openxmlformats.org/officeDocument/2006/relationships/hyperlink" Target="mailto:jamesbuitrago1244@gmail.com" TargetMode="External"/><Relationship Id="rId39" Type="http://schemas.openxmlformats.org/officeDocument/2006/relationships/hyperlink" Target="mailto:claudia.ossag@gmail.com" TargetMode="External"/><Relationship Id="rId109" Type="http://schemas.openxmlformats.org/officeDocument/2006/relationships/hyperlink" Target="mailto:gerentedecuenta2@infortec.co" TargetMode="External"/><Relationship Id="rId34" Type="http://schemas.openxmlformats.org/officeDocument/2006/relationships/hyperlink" Target="mailto:alapesofia494@gmail.com" TargetMode="External"/><Relationship Id="rId50" Type="http://schemas.openxmlformats.org/officeDocument/2006/relationships/hyperlink" Target="mailto:cfsd1022@gmail.com" TargetMode="External"/><Relationship Id="rId55" Type="http://schemas.openxmlformats.org/officeDocument/2006/relationships/hyperlink" Target="mailto:mile.florez227@gmail.com" TargetMode="External"/><Relationship Id="rId76" Type="http://schemas.openxmlformats.org/officeDocument/2006/relationships/hyperlink" Target="mailto:YD3023@HOTMIL.CON" TargetMode="External"/><Relationship Id="rId97" Type="http://schemas.openxmlformats.org/officeDocument/2006/relationships/hyperlink" Target="mailto:dgyutierrez1@ucentral.edu.co" TargetMode="External"/><Relationship Id="rId104" Type="http://schemas.openxmlformats.org/officeDocument/2006/relationships/hyperlink" Target="mailto:pinedaalejandro815@gmail.com" TargetMode="External"/><Relationship Id="rId120" Type="http://schemas.openxmlformats.org/officeDocument/2006/relationships/hyperlink" Target="mailto:motosmartbajaj@gmail.com" TargetMode="External"/><Relationship Id="rId125" Type="http://schemas.openxmlformats.org/officeDocument/2006/relationships/hyperlink" Target="mailto:JNSIFER@GMAIL.COM" TargetMode="External"/><Relationship Id="rId141" Type="http://schemas.openxmlformats.org/officeDocument/2006/relationships/hyperlink" Target="mailto:notificacionesclaro@claro.com.co" TargetMode="External"/><Relationship Id="rId146" Type="http://schemas.openxmlformats.org/officeDocument/2006/relationships/hyperlink" Target="mailto:contacto@seguridadtrebol.com." TargetMode="External"/><Relationship Id="rId7" Type="http://schemas.openxmlformats.org/officeDocument/2006/relationships/hyperlink" Target="mailto:belivelopez1405@gmail.com" TargetMode="External"/><Relationship Id="rId71" Type="http://schemas.openxmlformats.org/officeDocument/2006/relationships/hyperlink" Target="mailto:JAIMEFAC2.9@GMAIL.COM" TargetMode="External"/><Relationship Id="rId92" Type="http://schemas.openxmlformats.org/officeDocument/2006/relationships/hyperlink" Target="mailto:ingenieriatotlcinco@yahoo.com" TargetMode="External"/><Relationship Id="rId2" Type="http://schemas.openxmlformats.org/officeDocument/2006/relationships/hyperlink" Target="mailto:orfacabezasmolina@mail.com" TargetMode="External"/><Relationship Id="rId29" Type="http://schemas.openxmlformats.org/officeDocument/2006/relationships/hyperlink" Target="mailto:ninfalaraenfer@hotmail.com" TargetMode="External"/><Relationship Id="rId24" Type="http://schemas.openxmlformats.org/officeDocument/2006/relationships/hyperlink" Target="mailto:ingenieriatotlcinco@yahoo.com" TargetMode="External"/><Relationship Id="rId40" Type="http://schemas.openxmlformats.org/officeDocument/2006/relationships/hyperlink" Target="mailto:sandra.072006@hotmail.com" TargetMode="External"/><Relationship Id="rId45" Type="http://schemas.openxmlformats.org/officeDocument/2006/relationships/hyperlink" Target="mailto:serviciosempresarialessyk@gmail.com" TargetMode="External"/><Relationship Id="rId66" Type="http://schemas.openxmlformats.org/officeDocument/2006/relationships/hyperlink" Target="mailto:varonlinamarcela832@gmail.com" TargetMode="External"/><Relationship Id="rId87" Type="http://schemas.openxmlformats.org/officeDocument/2006/relationships/hyperlink" Target="mailto:joysanchez1011@hotmail.com" TargetMode="External"/><Relationship Id="rId110" Type="http://schemas.openxmlformats.org/officeDocument/2006/relationships/hyperlink" Target="mailto:proinmed_@hotmail.com" TargetMode="External"/><Relationship Id="rId115" Type="http://schemas.openxmlformats.org/officeDocument/2006/relationships/hyperlink" Target="mailto:ing.aleja031402@hotmail.com" TargetMode="External"/><Relationship Id="rId131" Type="http://schemas.openxmlformats.org/officeDocument/2006/relationships/hyperlink" Target="mailto:gerencia@coodestol.com.co" TargetMode="External"/><Relationship Id="rId136" Type="http://schemas.openxmlformats.org/officeDocument/2006/relationships/hyperlink" Target="mailto:contacto@seguridadtrebol.com" TargetMode="External"/><Relationship Id="rId157" Type="http://schemas.openxmlformats.org/officeDocument/2006/relationships/comments" Target="../comments2.xml"/><Relationship Id="rId61" Type="http://schemas.openxmlformats.org/officeDocument/2006/relationships/hyperlink" Target="mailto:ingemedicaldraeger@gmail.com" TargetMode="External"/><Relationship Id="rId82" Type="http://schemas.openxmlformats.org/officeDocument/2006/relationships/hyperlink" Target="mailto:luisitasusa@hotmail.com" TargetMode="External"/><Relationship Id="rId152" Type="http://schemas.openxmlformats.org/officeDocument/2006/relationships/hyperlink" Target="mailto:santics.tecnologias@gmail.com." TargetMode="External"/><Relationship Id="rId19" Type="http://schemas.openxmlformats.org/officeDocument/2006/relationships/hyperlink" Target="mailto:contabilidad@asei.co" TargetMode="External"/><Relationship Id="rId14" Type="http://schemas.openxmlformats.org/officeDocument/2006/relationships/hyperlink" Target="http://www.dismedpharma.com.co/" TargetMode="External"/><Relationship Id="rId30" Type="http://schemas.openxmlformats.org/officeDocument/2006/relationships/hyperlink" Target="mailto:dsanielamoreno1695@gmail.com" TargetMode="External"/><Relationship Id="rId35" Type="http://schemas.openxmlformats.org/officeDocument/2006/relationships/hyperlink" Target="mailto:dagintegralsas@gmail.com" TargetMode="External"/><Relationship Id="rId56" Type="http://schemas.openxmlformats.org/officeDocument/2006/relationships/hyperlink" Target="mailto:paula.0398@hotmail.com" TargetMode="External"/><Relationship Id="rId77" Type="http://schemas.openxmlformats.org/officeDocument/2006/relationships/hyperlink" Target="mailto:lilimaca3@hotmail.com" TargetMode="External"/><Relationship Id="rId100" Type="http://schemas.openxmlformats.org/officeDocument/2006/relationships/hyperlink" Target="mailto:darlytatiana0522@gmIL.COM" TargetMode="External"/><Relationship Id="rId105" Type="http://schemas.openxmlformats.org/officeDocument/2006/relationships/hyperlink" Target="mailto:sanpabloangel1@gmail.com" TargetMode="External"/><Relationship Id="rId126" Type="http://schemas.openxmlformats.org/officeDocument/2006/relationships/hyperlink" Target="mailto:gerencia@coodestol.com.co" TargetMode="External"/><Relationship Id="rId147" Type="http://schemas.openxmlformats.org/officeDocument/2006/relationships/hyperlink" Target="mailto:kellyv.ordones@gmail.com" TargetMode="External"/><Relationship Id="rId8" Type="http://schemas.openxmlformats.org/officeDocument/2006/relationships/hyperlink" Target="mailto:nicolasagudell@gmail.com" TargetMode="External"/><Relationship Id="rId51" Type="http://schemas.openxmlformats.org/officeDocument/2006/relationships/hyperlink" Target="mailto:natahly_@hotmail.com" TargetMode="External"/><Relationship Id="rId72" Type="http://schemas.openxmlformats.org/officeDocument/2006/relationships/hyperlink" Target="mailto:chains94@gmail.com" TargetMode="External"/><Relationship Id="rId93" Type="http://schemas.openxmlformats.org/officeDocument/2006/relationships/hyperlink" Target="mailto:JHOANAARCE@HMAIL.COM" TargetMode="External"/><Relationship Id="rId98" Type="http://schemas.openxmlformats.org/officeDocument/2006/relationships/hyperlink" Target="mailto:DIEGOGOMEZ117@HOTMAIL.COM" TargetMode="External"/><Relationship Id="rId121" Type="http://schemas.openxmlformats.org/officeDocument/2006/relationships/hyperlink" Target="mailto:serviciosempresarialessyk@gmail.com" TargetMode="External"/><Relationship Id="rId142" Type="http://schemas.openxmlformats.org/officeDocument/2006/relationships/hyperlink" Target="mailto:santics.tecnologias@gmail.com" TargetMode="External"/><Relationship Id="rId3" Type="http://schemas.openxmlformats.org/officeDocument/2006/relationships/hyperlink" Target="mailto:yazmin89-11@hotmail.com" TargetMode="External"/><Relationship Id="rId25" Type="http://schemas.openxmlformats.org/officeDocument/2006/relationships/hyperlink" Target="mailto:jennycarolinamartinez46@gmail.com" TargetMode="External"/><Relationship Id="rId46" Type="http://schemas.openxmlformats.org/officeDocument/2006/relationships/hyperlink" Target="mailto:dannazapta@gmail.com" TargetMode="External"/><Relationship Id="rId67" Type="http://schemas.openxmlformats.org/officeDocument/2006/relationships/hyperlink" Target="http://www.dismedpharma.com.co/" TargetMode="External"/><Relationship Id="rId116" Type="http://schemas.openxmlformats.org/officeDocument/2006/relationships/hyperlink" Target="mailto:carmenviviana16@hotmail.com" TargetMode="External"/><Relationship Id="rId137" Type="http://schemas.openxmlformats.org/officeDocument/2006/relationships/hyperlink" Target="mailto:kellyv.ordones@gmail.com" TargetMode="External"/><Relationship Id="rId158" Type="http://schemas.microsoft.com/office/2017/10/relationships/threadedComment" Target="../threadedComments/threadedComment2.xml"/><Relationship Id="rId20" Type="http://schemas.openxmlformats.org/officeDocument/2006/relationships/hyperlink" Target="mailto:cogelasuave.smental@gmail.com" TargetMode="External"/><Relationship Id="rId41" Type="http://schemas.openxmlformats.org/officeDocument/2006/relationships/hyperlink" Target="mailto:tefa-tique@hotmail.com" TargetMode="External"/><Relationship Id="rId62" Type="http://schemas.openxmlformats.org/officeDocument/2006/relationships/hyperlink" Target="mailto:proimed_@hotmail.com" TargetMode="External"/><Relationship Id="rId83" Type="http://schemas.openxmlformats.org/officeDocument/2006/relationships/hyperlink" Target="mailto:tatianaromero.te@gmail.com" TargetMode="External"/><Relationship Id="rId88" Type="http://schemas.openxmlformats.org/officeDocument/2006/relationships/hyperlink" Target="mailto:bohorqueztdf@gmail.com" TargetMode="External"/><Relationship Id="rId111" Type="http://schemas.openxmlformats.org/officeDocument/2006/relationships/hyperlink" Target="mailto:santics.tecnologias@gmail.com" TargetMode="External"/><Relationship Id="rId132" Type="http://schemas.openxmlformats.org/officeDocument/2006/relationships/hyperlink" Target="mailto:SAMUELU2013@HOTMAIL.COM" TargetMode="External"/><Relationship Id="rId153" Type="http://schemas.openxmlformats.org/officeDocument/2006/relationships/hyperlink" Target="mailto:santics.tecnologias@gmail.com." TargetMode="External"/><Relationship Id="rId15" Type="http://schemas.openxmlformats.org/officeDocument/2006/relationships/hyperlink" Target="mailto:danielamoreno1695@gmail.com" TargetMode="External"/><Relationship Id="rId36" Type="http://schemas.openxmlformats.org/officeDocument/2006/relationships/hyperlink" Target="mailto:fredy3k@yahoo.es" TargetMode="External"/><Relationship Id="rId57" Type="http://schemas.openxmlformats.org/officeDocument/2006/relationships/hyperlink" Target="mailto:ABSSERVICIOESPECIAL@GMAIL.COM" TargetMode="External"/><Relationship Id="rId106" Type="http://schemas.openxmlformats.org/officeDocument/2006/relationships/hyperlink" Target="mailto:rau.karen216@gmail.com" TargetMode="External"/><Relationship Id="rId127" Type="http://schemas.openxmlformats.org/officeDocument/2006/relationships/hyperlink" Target="mailto:contabilidad@transprogreso.com.co" TargetMode="External"/><Relationship Id="rId10" Type="http://schemas.openxmlformats.org/officeDocument/2006/relationships/hyperlink" Target="mailto:danaes.al@hotmail.com" TargetMode="External"/><Relationship Id="rId31" Type="http://schemas.openxmlformats.org/officeDocument/2006/relationships/hyperlink" Target="mailto:alejastar1236@gmail.com" TargetMode="External"/><Relationship Id="rId52" Type="http://schemas.openxmlformats.org/officeDocument/2006/relationships/hyperlink" Target="mailto:danielfelipecastillo05@gmail.com" TargetMode="External"/><Relationship Id="rId73" Type="http://schemas.openxmlformats.org/officeDocument/2006/relationships/hyperlink" Target="mailto:sanpabloangel1@gmail.com" TargetMode="External"/><Relationship Id="rId78" Type="http://schemas.openxmlformats.org/officeDocument/2006/relationships/hyperlink" Target="mailto:gerencia@coodestol.com.co" TargetMode="External"/><Relationship Id="rId94" Type="http://schemas.openxmlformats.org/officeDocument/2006/relationships/hyperlink" Target="mailto:JHOANAARCE@HMAIL.COM" TargetMode="External"/><Relationship Id="rId99" Type="http://schemas.openxmlformats.org/officeDocument/2006/relationships/hyperlink" Target="mailto:gabo.397@hotmail.com" TargetMode="External"/><Relationship Id="rId101" Type="http://schemas.openxmlformats.org/officeDocument/2006/relationships/hyperlink" Target="mailto:jasjeda808813@gmail.com" TargetMode="External"/><Relationship Id="rId122" Type="http://schemas.openxmlformats.org/officeDocument/2006/relationships/hyperlink" Target="mailto:gerencia@coodestol.com.co" TargetMode="External"/><Relationship Id="rId143" Type="http://schemas.openxmlformats.org/officeDocument/2006/relationships/hyperlink" Target="mailto:santics.tecnologias@gmail.com" TargetMode="External"/><Relationship Id="rId148" Type="http://schemas.openxmlformats.org/officeDocument/2006/relationships/hyperlink" Target="mailto:contabilidad@monarca.com.co" TargetMode="External"/><Relationship Id="rId4" Type="http://schemas.openxmlformats.org/officeDocument/2006/relationships/hyperlink" Target="mailto:sanpabloangel1@gmail.com" TargetMode="External"/><Relationship Id="rId9" Type="http://schemas.openxmlformats.org/officeDocument/2006/relationships/hyperlink" Target="mailto:maira241@hotmail.com" TargetMode="External"/><Relationship Id="rId26" Type="http://schemas.openxmlformats.org/officeDocument/2006/relationships/hyperlink" Target="mailto:johanandez@hotmail.com" TargetMode="External"/><Relationship Id="rId47" Type="http://schemas.openxmlformats.org/officeDocument/2006/relationships/hyperlink" Target="mailto:yuryquintero2010@gmail.com" TargetMode="External"/><Relationship Id="rId68" Type="http://schemas.openxmlformats.org/officeDocument/2006/relationships/hyperlink" Target="mailto:guti1157@hotmail.com" TargetMode="External"/><Relationship Id="rId89" Type="http://schemas.openxmlformats.org/officeDocument/2006/relationships/hyperlink" Target="mailto:gerencia@coodestol.com.co" TargetMode="External"/><Relationship Id="rId112" Type="http://schemas.openxmlformats.org/officeDocument/2006/relationships/hyperlink" Target="mailto:tolaima2009@hotmail.com" TargetMode="External"/><Relationship Id="rId133" Type="http://schemas.openxmlformats.org/officeDocument/2006/relationships/hyperlink" Target="http://www.dismedpharma.com.co/" TargetMode="External"/><Relationship Id="rId154" Type="http://schemas.openxmlformats.org/officeDocument/2006/relationships/hyperlink" Target="mailto:OXITOLIBAGUE@GMAIL.COM" TargetMode="External"/><Relationship Id="rId16" Type="http://schemas.openxmlformats.org/officeDocument/2006/relationships/hyperlink" Target="mailto:magdatrilleras15@gmail.com" TargetMode="External"/><Relationship Id="rId37" Type="http://schemas.openxmlformats.org/officeDocument/2006/relationships/hyperlink" Target="mailto:lorenaangarita1980@gmail.com" TargetMode="External"/><Relationship Id="rId58" Type="http://schemas.openxmlformats.org/officeDocument/2006/relationships/hyperlink" Target="http://www.dismedpharma.com.co/" TargetMode="External"/><Relationship Id="rId79" Type="http://schemas.openxmlformats.org/officeDocument/2006/relationships/hyperlink" Target="mailto:coord.contab@mercacentro.com.co" TargetMode="External"/><Relationship Id="rId102" Type="http://schemas.openxmlformats.org/officeDocument/2006/relationships/hyperlink" Target="mailto:j.a.t.r.02@hotmail.com" TargetMode="External"/><Relationship Id="rId123" Type="http://schemas.openxmlformats.org/officeDocument/2006/relationships/hyperlink" Target="mailto:gladisolayajerez@gmail.com" TargetMode="External"/><Relationship Id="rId144" Type="http://schemas.openxmlformats.org/officeDocument/2006/relationships/hyperlink" Target="http://www.dismedpharma.com.co,./" TargetMode="External"/><Relationship Id="rId90" Type="http://schemas.openxmlformats.org/officeDocument/2006/relationships/hyperlink" Target="mailto:gerencia@coodestol.com.co" TargetMode="External"/><Relationship Id="rId27" Type="http://schemas.openxmlformats.org/officeDocument/2006/relationships/hyperlink" Target="mailto:serviciosempresarialessyk@gmail.com" TargetMode="External"/><Relationship Id="rId48" Type="http://schemas.openxmlformats.org/officeDocument/2006/relationships/hyperlink" Target="mailto:joseisaacvargas@hotmail.com" TargetMode="External"/><Relationship Id="rId69" Type="http://schemas.openxmlformats.org/officeDocument/2006/relationships/hyperlink" Target="mailto:DIRECTOR@COMFATOLIMA.COM.CO" TargetMode="External"/><Relationship Id="rId113" Type="http://schemas.openxmlformats.org/officeDocument/2006/relationships/hyperlink" Target="mailto:jholierestivenmartinez07@gmail.com" TargetMode="External"/><Relationship Id="rId134" Type="http://schemas.openxmlformats.org/officeDocument/2006/relationships/hyperlink" Target="mailto:J-arbelaez@outlook.com"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mailto:johanandez@hotmail.com" TargetMode="External"/><Relationship Id="rId117" Type="http://schemas.openxmlformats.org/officeDocument/2006/relationships/hyperlink" Target="mailto:ingenieriatotlcinco@yahoo.com" TargetMode="External"/><Relationship Id="rId21" Type="http://schemas.openxmlformats.org/officeDocument/2006/relationships/hyperlink" Target="mailto:gerencia@coodestol.com.co" TargetMode="External"/><Relationship Id="rId42" Type="http://schemas.openxmlformats.org/officeDocument/2006/relationships/hyperlink" Target="mailto:nirodisi@gmail.com" TargetMode="External"/><Relationship Id="rId47" Type="http://schemas.openxmlformats.org/officeDocument/2006/relationships/hyperlink" Target="mailto:joseisaacvargas@hotmail.com" TargetMode="External"/><Relationship Id="rId63" Type="http://schemas.openxmlformats.org/officeDocument/2006/relationships/hyperlink" Target="mailto:yolsysmith@gmail.com" TargetMode="External"/><Relationship Id="rId68" Type="http://schemas.openxmlformats.org/officeDocument/2006/relationships/hyperlink" Target="mailto:DIRECTOR@COMFATOLIMA.COM.CO" TargetMode="External"/><Relationship Id="rId84" Type="http://schemas.openxmlformats.org/officeDocument/2006/relationships/hyperlink" Target="mailto:jennycarolinapinedaa@gmail.com" TargetMode="External"/><Relationship Id="rId89" Type="http://schemas.openxmlformats.org/officeDocument/2006/relationships/hyperlink" Target="mailto:gerencia@coodestol.com.co" TargetMode="External"/><Relationship Id="rId112" Type="http://schemas.openxmlformats.org/officeDocument/2006/relationships/hyperlink" Target="mailto:jholierestivenmartinez07@gmail.com" TargetMode="External"/><Relationship Id="rId16" Type="http://schemas.openxmlformats.org/officeDocument/2006/relationships/hyperlink" Target="mailto:magdatrilleras15@gmail.com" TargetMode="External"/><Relationship Id="rId107" Type="http://schemas.openxmlformats.org/officeDocument/2006/relationships/hyperlink" Target="mailto:gloriaalexandramontoya@gmail.com" TargetMode="External"/><Relationship Id="rId11" Type="http://schemas.openxmlformats.org/officeDocument/2006/relationships/hyperlink" Target="mailto:carolinaperezpsicologa@hotmail.com" TargetMode="External"/><Relationship Id="rId32" Type="http://schemas.openxmlformats.org/officeDocument/2006/relationships/hyperlink" Target="mailto:etrodriguez@icloud.com" TargetMode="External"/><Relationship Id="rId37" Type="http://schemas.openxmlformats.org/officeDocument/2006/relationships/hyperlink" Target="mailto:y_amile25@hoymail.com" TargetMode="External"/><Relationship Id="rId53" Type="http://schemas.openxmlformats.org/officeDocument/2006/relationships/hyperlink" Target="mailto:limarcomercializadoranacional@gmail.com" TargetMode="External"/><Relationship Id="rId58" Type="http://schemas.openxmlformats.org/officeDocument/2006/relationships/hyperlink" Target="mailto:servicioalclientecol@linde.com" TargetMode="External"/><Relationship Id="rId74" Type="http://schemas.openxmlformats.org/officeDocument/2006/relationships/hyperlink" Target="mailto:paogutierrez00@hotmail.com" TargetMode="External"/><Relationship Id="rId79" Type="http://schemas.openxmlformats.org/officeDocument/2006/relationships/hyperlink" Target="mailto:info.ascensoresdeltolima@gmail.com" TargetMode="External"/><Relationship Id="rId102" Type="http://schemas.openxmlformats.org/officeDocument/2006/relationships/hyperlink" Target="mailto:jasjeda808813@gmail.com" TargetMode="External"/><Relationship Id="rId5" Type="http://schemas.openxmlformats.org/officeDocument/2006/relationships/hyperlink" Target="mailto:marcelacarvajal2380@hotmail.com" TargetMode="External"/><Relationship Id="rId90" Type="http://schemas.openxmlformats.org/officeDocument/2006/relationships/hyperlink" Target="mailto:gerencia@grupoberousas.com" TargetMode="External"/><Relationship Id="rId95" Type="http://schemas.openxmlformats.org/officeDocument/2006/relationships/hyperlink" Target="mailto:zafiro0101@hotmail.com" TargetMode="External"/><Relationship Id="rId22" Type="http://schemas.openxmlformats.org/officeDocument/2006/relationships/hyperlink" Target="mailto:gerencia@coodestol.com.co" TargetMode="External"/><Relationship Id="rId27" Type="http://schemas.openxmlformats.org/officeDocument/2006/relationships/hyperlink" Target="mailto:serviciosempresarialessyk@gmail.com" TargetMode="External"/><Relationship Id="rId43" Type="http://schemas.openxmlformats.org/officeDocument/2006/relationships/hyperlink" Target="mailto:contacto@seguridadtrebol.com" TargetMode="External"/><Relationship Id="rId48" Type="http://schemas.openxmlformats.org/officeDocument/2006/relationships/hyperlink" Target="mailto:gerenncia@radcontrol.co" TargetMode="External"/><Relationship Id="rId64" Type="http://schemas.openxmlformats.org/officeDocument/2006/relationships/hyperlink" Target="mailto:proinmed_@hotmail.com" TargetMode="External"/><Relationship Id="rId69" Type="http://schemas.openxmlformats.org/officeDocument/2006/relationships/hyperlink" Target="mailto:angiejuliett@gmail.com" TargetMode="External"/><Relationship Id="rId113" Type="http://schemas.openxmlformats.org/officeDocument/2006/relationships/hyperlink" Target="mailto:tatianaromero.te@gmail.com" TargetMode="External"/><Relationship Id="rId118" Type="http://schemas.openxmlformats.org/officeDocument/2006/relationships/vmlDrawing" Target="../drawings/vmlDrawing3.vml"/><Relationship Id="rId80" Type="http://schemas.openxmlformats.org/officeDocument/2006/relationships/hyperlink" Target="mailto:betancourt0100@gmail.com" TargetMode="External"/><Relationship Id="rId85" Type="http://schemas.openxmlformats.org/officeDocument/2006/relationships/hyperlink" Target="mailto:jainene11@hotmail.com" TargetMode="External"/><Relationship Id="rId12" Type="http://schemas.openxmlformats.org/officeDocument/2006/relationships/hyperlink" Target="mailto:nicolasagudell@gmail.com" TargetMode="External"/><Relationship Id="rId17" Type="http://schemas.openxmlformats.org/officeDocument/2006/relationships/hyperlink" Target="mailto:contacto@seguridadtrebol.com" TargetMode="External"/><Relationship Id="rId33" Type="http://schemas.openxmlformats.org/officeDocument/2006/relationships/hyperlink" Target="mailto:alapesofia494@gmail.com" TargetMode="External"/><Relationship Id="rId38" Type="http://schemas.openxmlformats.org/officeDocument/2006/relationships/hyperlink" Target="mailto:claudia.ossag@gmail.com" TargetMode="External"/><Relationship Id="rId59" Type="http://schemas.openxmlformats.org/officeDocument/2006/relationships/hyperlink" Target="mailto:ventas@tecnologiasplus.com" TargetMode="External"/><Relationship Id="rId103" Type="http://schemas.openxmlformats.org/officeDocument/2006/relationships/hyperlink" Target="mailto:pinedaalejandro815@gmail.com" TargetMode="External"/><Relationship Id="rId108" Type="http://schemas.openxmlformats.org/officeDocument/2006/relationships/hyperlink" Target="mailto:gerentedecuenta2@infortec.co" TargetMode="External"/><Relationship Id="rId54" Type="http://schemas.openxmlformats.org/officeDocument/2006/relationships/hyperlink" Target="mailto:mile.florez227@gmail.com" TargetMode="External"/><Relationship Id="rId70" Type="http://schemas.openxmlformats.org/officeDocument/2006/relationships/hyperlink" Target="mailto:JAIMEFAC2.9@GMAIL.COM" TargetMode="External"/><Relationship Id="rId75" Type="http://schemas.openxmlformats.org/officeDocument/2006/relationships/hyperlink" Target="mailto:YD3023@HOTMIL.CON" TargetMode="External"/><Relationship Id="rId91" Type="http://schemas.openxmlformats.org/officeDocument/2006/relationships/hyperlink" Target="mailto:ingenieriatotlcinco@yahoo.com" TargetMode="External"/><Relationship Id="rId96" Type="http://schemas.openxmlformats.org/officeDocument/2006/relationships/hyperlink" Target="mailto:dgyutierrez1@ucentral.edu.co" TargetMode="External"/><Relationship Id="rId1" Type="http://schemas.openxmlformats.org/officeDocument/2006/relationships/hyperlink" Target="mailto:RICHARPRADO482@GMAIL.COM" TargetMode="External"/><Relationship Id="rId6" Type="http://schemas.openxmlformats.org/officeDocument/2006/relationships/hyperlink" Target="mailto:gerencia@nuva.co" TargetMode="External"/><Relationship Id="rId23" Type="http://schemas.openxmlformats.org/officeDocument/2006/relationships/hyperlink" Target="mailto:maelnisa68@hotmail.com" TargetMode="External"/><Relationship Id="rId28" Type="http://schemas.openxmlformats.org/officeDocument/2006/relationships/hyperlink" Target="mailto:ninfalaraenfer@hotmail.com" TargetMode="External"/><Relationship Id="rId49" Type="http://schemas.openxmlformats.org/officeDocument/2006/relationships/hyperlink" Target="mailto:cfsd1022@gmail.com" TargetMode="External"/><Relationship Id="rId114" Type="http://schemas.openxmlformats.org/officeDocument/2006/relationships/hyperlink" Target="mailto:ing.aleja031402@hotmail.com" TargetMode="External"/><Relationship Id="rId119" Type="http://schemas.openxmlformats.org/officeDocument/2006/relationships/comments" Target="../comments3.xml"/><Relationship Id="rId10" Type="http://schemas.openxmlformats.org/officeDocument/2006/relationships/hyperlink" Target="mailto:danaes.al@hotmail.com" TargetMode="External"/><Relationship Id="rId31" Type="http://schemas.openxmlformats.org/officeDocument/2006/relationships/hyperlink" Target="mailto:claudiagoba@hotmail.com" TargetMode="External"/><Relationship Id="rId44" Type="http://schemas.openxmlformats.org/officeDocument/2006/relationships/hyperlink" Target="mailto:serviciosempresarialessyk@gmail.com" TargetMode="External"/><Relationship Id="rId52" Type="http://schemas.openxmlformats.org/officeDocument/2006/relationships/hyperlink" Target="mailto:sanpabloangel1@gmail.com" TargetMode="External"/><Relationship Id="rId60" Type="http://schemas.openxmlformats.org/officeDocument/2006/relationships/hyperlink" Target="mailto:ingemedicaldraeger@gmail.com" TargetMode="External"/><Relationship Id="rId65" Type="http://schemas.openxmlformats.org/officeDocument/2006/relationships/hyperlink" Target="mailto:varonlinamarcela832@gmail.com" TargetMode="External"/><Relationship Id="rId73" Type="http://schemas.openxmlformats.org/officeDocument/2006/relationships/hyperlink" Target="mailto:polancokarito178@gmail.com" TargetMode="External"/><Relationship Id="rId78" Type="http://schemas.openxmlformats.org/officeDocument/2006/relationships/hyperlink" Target="mailto:coord.contab@mercacentro.com.co" TargetMode="External"/><Relationship Id="rId81" Type="http://schemas.openxmlformats.org/officeDocument/2006/relationships/hyperlink" Target="mailto:luisitasusa@hotmail.com" TargetMode="External"/><Relationship Id="rId86" Type="http://schemas.openxmlformats.org/officeDocument/2006/relationships/hyperlink" Target="mailto:joysanchez1011@hotmail.com" TargetMode="External"/><Relationship Id="rId94" Type="http://schemas.openxmlformats.org/officeDocument/2006/relationships/hyperlink" Target="mailto:info@monarca.com.co" TargetMode="External"/><Relationship Id="rId99" Type="http://schemas.openxmlformats.org/officeDocument/2006/relationships/hyperlink" Target="mailto:darlytatiana0522@gmIL.COM" TargetMode="External"/><Relationship Id="rId101" Type="http://schemas.openxmlformats.org/officeDocument/2006/relationships/hyperlink" Target="mailto:j.a.t.r.02@hotmail.com" TargetMode="External"/><Relationship Id="rId4" Type="http://schemas.openxmlformats.org/officeDocument/2006/relationships/hyperlink" Target="mailto:sanpabloangel1@gmail.com" TargetMode="External"/><Relationship Id="rId9" Type="http://schemas.openxmlformats.org/officeDocument/2006/relationships/hyperlink" Target="mailto:maira241@hotmail.com" TargetMode="External"/><Relationship Id="rId13" Type="http://schemas.openxmlformats.org/officeDocument/2006/relationships/hyperlink" Target="mailto:servitroal@hotmail.com" TargetMode="External"/><Relationship Id="rId18" Type="http://schemas.openxmlformats.org/officeDocument/2006/relationships/hyperlink" Target="mailto:jamesbuitrago1244@gmail.com" TargetMode="External"/><Relationship Id="rId39" Type="http://schemas.openxmlformats.org/officeDocument/2006/relationships/hyperlink" Target="mailto:sandra.072006@hotmail.com" TargetMode="External"/><Relationship Id="rId109" Type="http://schemas.openxmlformats.org/officeDocument/2006/relationships/hyperlink" Target="mailto:proinmed_@hotmail.com" TargetMode="External"/><Relationship Id="rId34" Type="http://schemas.openxmlformats.org/officeDocument/2006/relationships/hyperlink" Target="mailto:dagintegralsas@gmail.com" TargetMode="External"/><Relationship Id="rId50" Type="http://schemas.openxmlformats.org/officeDocument/2006/relationships/hyperlink" Target="mailto:natahly_@hotmail.com" TargetMode="External"/><Relationship Id="rId55" Type="http://schemas.openxmlformats.org/officeDocument/2006/relationships/hyperlink" Target="mailto:paula.0398@hotmail.com" TargetMode="External"/><Relationship Id="rId76" Type="http://schemas.openxmlformats.org/officeDocument/2006/relationships/hyperlink" Target="mailto:lilimaca3@hotmail.com" TargetMode="External"/><Relationship Id="rId97" Type="http://schemas.openxmlformats.org/officeDocument/2006/relationships/hyperlink" Target="mailto:DIEGOGOMEZ117@HOTMAIL.COM" TargetMode="External"/><Relationship Id="rId104" Type="http://schemas.openxmlformats.org/officeDocument/2006/relationships/hyperlink" Target="mailto:sanpabloangel1@gmail.com" TargetMode="External"/><Relationship Id="rId7" Type="http://schemas.openxmlformats.org/officeDocument/2006/relationships/hyperlink" Target="mailto:belivelopez1405@gmail.com" TargetMode="External"/><Relationship Id="rId71" Type="http://schemas.openxmlformats.org/officeDocument/2006/relationships/hyperlink" Target="mailto:chains94@gmail.com" TargetMode="External"/><Relationship Id="rId92" Type="http://schemas.openxmlformats.org/officeDocument/2006/relationships/hyperlink" Target="mailto:JHOANAARCE@HMAIL.COM" TargetMode="External"/><Relationship Id="rId2" Type="http://schemas.openxmlformats.org/officeDocument/2006/relationships/hyperlink" Target="mailto:orfacabezasmolina@mail.com" TargetMode="External"/><Relationship Id="rId29" Type="http://schemas.openxmlformats.org/officeDocument/2006/relationships/hyperlink" Target="mailto:dsanielamoreno1695@gmail.com" TargetMode="External"/><Relationship Id="rId24" Type="http://schemas.openxmlformats.org/officeDocument/2006/relationships/hyperlink" Target="mailto:ingenieriatotlcinco@yahoo.com" TargetMode="External"/><Relationship Id="rId40" Type="http://schemas.openxmlformats.org/officeDocument/2006/relationships/hyperlink" Target="mailto:tefa-tique@hotmail.com" TargetMode="External"/><Relationship Id="rId45" Type="http://schemas.openxmlformats.org/officeDocument/2006/relationships/hyperlink" Target="mailto:dannazapta@gmail.com" TargetMode="External"/><Relationship Id="rId66" Type="http://schemas.openxmlformats.org/officeDocument/2006/relationships/hyperlink" Target="http://www.dismedpharma.com.co/" TargetMode="External"/><Relationship Id="rId87" Type="http://schemas.openxmlformats.org/officeDocument/2006/relationships/hyperlink" Target="mailto:bohorqueztdf@gmail.com" TargetMode="External"/><Relationship Id="rId110" Type="http://schemas.openxmlformats.org/officeDocument/2006/relationships/hyperlink" Target="mailto:santics.tecnologias@gmail.com" TargetMode="External"/><Relationship Id="rId115" Type="http://schemas.openxmlformats.org/officeDocument/2006/relationships/hyperlink" Target="mailto:carmenviviana16@hotmail.com" TargetMode="External"/><Relationship Id="rId61" Type="http://schemas.openxmlformats.org/officeDocument/2006/relationships/hyperlink" Target="mailto:proimed_@hotmail.com" TargetMode="External"/><Relationship Id="rId82" Type="http://schemas.openxmlformats.org/officeDocument/2006/relationships/hyperlink" Target="mailto:tatianaromero.te@gmail.com" TargetMode="External"/><Relationship Id="rId19" Type="http://schemas.openxmlformats.org/officeDocument/2006/relationships/hyperlink" Target="mailto:contabilidad@asei.co" TargetMode="External"/><Relationship Id="rId14" Type="http://schemas.openxmlformats.org/officeDocument/2006/relationships/hyperlink" Target="http://www.dismedpharma.com.co/" TargetMode="External"/><Relationship Id="rId30" Type="http://schemas.openxmlformats.org/officeDocument/2006/relationships/hyperlink" Target="mailto:alejastar1236@gmail.com" TargetMode="External"/><Relationship Id="rId35" Type="http://schemas.openxmlformats.org/officeDocument/2006/relationships/hyperlink" Target="mailto:fredy3k@yahoo.es" TargetMode="External"/><Relationship Id="rId56" Type="http://schemas.openxmlformats.org/officeDocument/2006/relationships/hyperlink" Target="mailto:ABSSERVICIOESPECIAL@GMAIL.COM" TargetMode="External"/><Relationship Id="rId77" Type="http://schemas.openxmlformats.org/officeDocument/2006/relationships/hyperlink" Target="mailto:gerencia@coodestol.com.co" TargetMode="External"/><Relationship Id="rId100" Type="http://schemas.openxmlformats.org/officeDocument/2006/relationships/hyperlink" Target="mailto:jasjeda808813@gmail.com" TargetMode="External"/><Relationship Id="rId105" Type="http://schemas.openxmlformats.org/officeDocument/2006/relationships/hyperlink" Target="mailto:rau.karen216@gmail.com" TargetMode="External"/><Relationship Id="rId8" Type="http://schemas.openxmlformats.org/officeDocument/2006/relationships/hyperlink" Target="mailto:nicolasagudell@gmail.com" TargetMode="External"/><Relationship Id="rId51" Type="http://schemas.openxmlformats.org/officeDocument/2006/relationships/hyperlink" Target="mailto:danielfelipecastillo05@gmail.com" TargetMode="External"/><Relationship Id="rId72" Type="http://schemas.openxmlformats.org/officeDocument/2006/relationships/hyperlink" Target="mailto:sanpabloangel1@gmail.com" TargetMode="External"/><Relationship Id="rId93" Type="http://schemas.openxmlformats.org/officeDocument/2006/relationships/hyperlink" Target="mailto:JHOANAARCE@HMAIL.COM" TargetMode="External"/><Relationship Id="rId98" Type="http://schemas.openxmlformats.org/officeDocument/2006/relationships/hyperlink" Target="mailto:gabo.397@hotmail.com" TargetMode="External"/><Relationship Id="rId3" Type="http://schemas.openxmlformats.org/officeDocument/2006/relationships/hyperlink" Target="mailto:yazmin89-11@hotmail.com" TargetMode="External"/><Relationship Id="rId25" Type="http://schemas.openxmlformats.org/officeDocument/2006/relationships/hyperlink" Target="mailto:jennycarolinamartinez46@gmail.com" TargetMode="External"/><Relationship Id="rId46" Type="http://schemas.openxmlformats.org/officeDocument/2006/relationships/hyperlink" Target="mailto:yuryquintero2010@gmail.com" TargetMode="External"/><Relationship Id="rId67" Type="http://schemas.openxmlformats.org/officeDocument/2006/relationships/hyperlink" Target="mailto:guti1157@hotmail.com" TargetMode="External"/><Relationship Id="rId116" Type="http://schemas.openxmlformats.org/officeDocument/2006/relationships/hyperlink" Target="mailto:jennycarolinapinedaa@gmail.com" TargetMode="External"/><Relationship Id="rId20" Type="http://schemas.openxmlformats.org/officeDocument/2006/relationships/hyperlink" Target="mailto:cogelasuave.smental@gmail.com" TargetMode="External"/><Relationship Id="rId41" Type="http://schemas.openxmlformats.org/officeDocument/2006/relationships/hyperlink" Target="mailto:contabilidad@quirymedicas.com.co" TargetMode="External"/><Relationship Id="rId62" Type="http://schemas.openxmlformats.org/officeDocument/2006/relationships/hyperlink" Target="mailto:smpruiz@hotmail.com" TargetMode="External"/><Relationship Id="rId83" Type="http://schemas.openxmlformats.org/officeDocument/2006/relationships/hyperlink" Target="mailto:ghinatorres@hotmail.com" TargetMode="External"/><Relationship Id="rId88" Type="http://schemas.openxmlformats.org/officeDocument/2006/relationships/hyperlink" Target="mailto:gerencia@coodestol.com.co" TargetMode="External"/><Relationship Id="rId111" Type="http://schemas.openxmlformats.org/officeDocument/2006/relationships/hyperlink" Target="mailto:tolaima2009@hotmail.com" TargetMode="External"/><Relationship Id="rId15" Type="http://schemas.openxmlformats.org/officeDocument/2006/relationships/hyperlink" Target="mailto:danielamoreno1695@gmail.com" TargetMode="External"/><Relationship Id="rId36" Type="http://schemas.openxmlformats.org/officeDocument/2006/relationships/hyperlink" Target="mailto:lorenaangarita1980@gmail.com" TargetMode="External"/><Relationship Id="rId57" Type="http://schemas.openxmlformats.org/officeDocument/2006/relationships/hyperlink" Target="http://www.dismedpharma.com.co/" TargetMode="External"/><Relationship Id="rId106" Type="http://schemas.openxmlformats.org/officeDocument/2006/relationships/hyperlink" Target="http://www.dismedpharma.com.co/" TargetMode="Externa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DCE43-84A7-4431-AC04-FFE0811A816E}">
  <dimension ref="A1:AK641"/>
  <sheetViews>
    <sheetView tabSelected="1" zoomScale="130" zoomScaleNormal="130" workbookViewId="0">
      <pane ySplit="1" topLeftCell="A2" activePane="bottomLeft" state="frozen"/>
      <selection pane="bottomLeft" sqref="A1:XFD1048576"/>
    </sheetView>
  </sheetViews>
  <sheetFormatPr defaultColWidth="11.42578125" defaultRowHeight="11.25"/>
  <cols>
    <col min="1" max="1" width="4.140625" style="19" customWidth="1"/>
    <col min="2" max="2" width="9" style="19" customWidth="1"/>
    <col min="3" max="3" width="14.7109375" style="19" customWidth="1"/>
    <col min="4" max="4" width="14.28515625" style="19" customWidth="1"/>
    <col min="5" max="5" width="6" style="22" customWidth="1"/>
    <col min="6" max="6" width="10.7109375" style="23" customWidth="1"/>
    <col min="7" max="7" width="27.7109375" style="19" customWidth="1"/>
    <col min="8" max="8" width="10.85546875" style="21" customWidth="1"/>
    <col min="9" max="9" width="9.7109375" style="21" customWidth="1"/>
    <col min="10" max="10" width="5.28515625" style="24" customWidth="1"/>
    <col min="11" max="11" width="6.28515625" style="24" customWidth="1"/>
    <col min="12" max="12" width="9.28515625" style="25" customWidth="1"/>
    <col min="13" max="13" width="11.42578125" style="26" customWidth="1"/>
    <col min="14" max="14" width="9.28515625" style="25" customWidth="1"/>
    <col min="15" max="15" width="5.5703125" style="22" customWidth="1"/>
    <col min="16" max="16" width="8.85546875" style="27" customWidth="1"/>
    <col min="17" max="17" width="6.7109375" style="22" customWidth="1"/>
    <col min="18" max="18" width="9.42578125" style="19" customWidth="1"/>
    <col min="19" max="19" width="10.85546875" style="28" customWidth="1"/>
    <col min="20" max="20" width="9.140625" style="25" customWidth="1"/>
    <col min="21" max="21" width="17.28515625" style="21" customWidth="1"/>
    <col min="22" max="22" width="9.140625" style="25" customWidth="1"/>
    <col min="23" max="23" width="9.42578125" style="22" customWidth="1"/>
    <col min="24" max="24" width="9.5703125" style="25" customWidth="1"/>
    <col min="25" max="25" width="9.7109375" style="19" customWidth="1"/>
    <col min="26" max="26" width="12" style="29" customWidth="1"/>
    <col min="27" max="27" width="10.5703125" style="19" customWidth="1"/>
    <col min="28" max="28" width="10.140625" style="20" customWidth="1"/>
    <col min="29" max="29" width="6.5703125" style="19" customWidth="1"/>
    <col min="30" max="30" width="11.85546875" style="20" bestFit="1" customWidth="1"/>
    <col min="31" max="31" width="7.85546875" style="19" customWidth="1"/>
    <col min="32" max="32" width="15.5703125" style="19" customWidth="1"/>
    <col min="33" max="33" width="11.42578125" style="19"/>
    <col min="34" max="34" width="19.42578125" style="19" customWidth="1"/>
    <col min="35" max="16384" width="11.42578125" style="19"/>
  </cols>
  <sheetData>
    <row r="1" spans="1:35" ht="48" customHeight="1">
      <c r="A1" s="450" t="s">
        <v>0</v>
      </c>
      <c r="B1" s="451" t="s">
        <v>1</v>
      </c>
      <c r="C1" s="452" t="s">
        <v>2</v>
      </c>
      <c r="D1" s="453" t="s">
        <v>3</v>
      </c>
      <c r="E1" s="454" t="s">
        <v>4</v>
      </c>
      <c r="F1" s="455" t="s">
        <v>5</v>
      </c>
      <c r="G1" s="451" t="s">
        <v>6</v>
      </c>
      <c r="H1" s="456" t="s">
        <v>7</v>
      </c>
      <c r="I1" s="456" t="s">
        <v>8</v>
      </c>
      <c r="J1" s="457" t="s">
        <v>9</v>
      </c>
      <c r="K1" s="457" t="s">
        <v>10</v>
      </c>
      <c r="L1" s="458" t="s">
        <v>11</v>
      </c>
      <c r="M1" s="459" t="s">
        <v>12</v>
      </c>
      <c r="N1" s="460" t="s">
        <v>13</v>
      </c>
      <c r="O1" s="461" t="s">
        <v>14</v>
      </c>
      <c r="P1" s="462" t="s">
        <v>15</v>
      </c>
      <c r="Q1" s="461" t="s">
        <v>16</v>
      </c>
      <c r="R1" s="463" t="s">
        <v>17</v>
      </c>
      <c r="S1" s="464" t="s">
        <v>18</v>
      </c>
      <c r="T1" s="458" t="s">
        <v>19</v>
      </c>
      <c r="U1" s="456" t="s">
        <v>20</v>
      </c>
      <c r="V1" s="462" t="s">
        <v>21</v>
      </c>
      <c r="W1" s="461" t="s">
        <v>22</v>
      </c>
      <c r="X1" s="460" t="s">
        <v>23</v>
      </c>
      <c r="Y1" s="451" t="s">
        <v>24</v>
      </c>
      <c r="Z1" s="459" t="s">
        <v>25</v>
      </c>
      <c r="AA1" s="459" t="s">
        <v>26</v>
      </c>
      <c r="AB1" s="465" t="s">
        <v>27</v>
      </c>
      <c r="AC1" s="451" t="s">
        <v>28</v>
      </c>
      <c r="AD1" s="466" t="s">
        <v>29</v>
      </c>
      <c r="AE1" s="30" t="s">
        <v>30</v>
      </c>
      <c r="AF1" s="467" t="s">
        <v>31</v>
      </c>
      <c r="AG1" s="467" t="s">
        <v>32</v>
      </c>
      <c r="AH1" s="467" t="s">
        <v>33</v>
      </c>
      <c r="AI1" s="30"/>
    </row>
    <row r="2" spans="1:35">
      <c r="A2" s="30" t="s">
        <v>34</v>
      </c>
      <c r="B2" s="30" t="s">
        <v>35</v>
      </c>
      <c r="C2" s="30" t="s">
        <v>36</v>
      </c>
      <c r="D2" s="30" t="s">
        <v>37</v>
      </c>
      <c r="E2" s="31" t="s">
        <v>38</v>
      </c>
      <c r="F2" s="32">
        <v>2003460</v>
      </c>
      <c r="G2" s="30" t="s">
        <v>39</v>
      </c>
      <c r="H2" s="33">
        <v>7500772</v>
      </c>
      <c r="I2" s="33"/>
      <c r="J2" s="34">
        <v>9</v>
      </c>
      <c r="K2" s="34">
        <v>36</v>
      </c>
      <c r="L2" s="35">
        <v>45292</v>
      </c>
      <c r="M2" s="36">
        <v>2003460</v>
      </c>
      <c r="N2" s="35">
        <v>45292</v>
      </c>
      <c r="O2" s="31" t="s">
        <v>40</v>
      </c>
      <c r="P2" s="37"/>
      <c r="Q2" s="31"/>
      <c r="R2" s="30"/>
      <c r="S2" s="38"/>
      <c r="T2" s="35"/>
      <c r="U2" s="33"/>
      <c r="V2" s="35">
        <v>45292</v>
      </c>
      <c r="W2" s="31" t="s">
        <v>41</v>
      </c>
      <c r="X2" s="35"/>
      <c r="Y2" s="30"/>
      <c r="Z2" s="39">
        <f>+F2/1</f>
        <v>2003460</v>
      </c>
      <c r="AA2" s="30"/>
      <c r="AB2" s="40"/>
      <c r="AC2" s="30"/>
      <c r="AD2" s="40"/>
      <c r="AE2" s="30"/>
      <c r="AF2" s="30"/>
      <c r="AG2" s="30"/>
      <c r="AH2" s="30"/>
      <c r="AI2" s="30"/>
    </row>
    <row r="3" spans="1:35">
      <c r="A3" s="30">
        <v>1</v>
      </c>
      <c r="B3" s="30" t="s">
        <v>35</v>
      </c>
      <c r="C3" s="30" t="s">
        <v>42</v>
      </c>
      <c r="D3" s="55" t="s">
        <v>43</v>
      </c>
      <c r="E3" s="31" t="s">
        <v>38</v>
      </c>
      <c r="F3" s="32">
        <v>22062600</v>
      </c>
      <c r="G3" s="30" t="s">
        <v>44</v>
      </c>
      <c r="H3" s="33">
        <v>900721487</v>
      </c>
      <c r="I3" s="33"/>
      <c r="J3" s="34">
        <v>1</v>
      </c>
      <c r="K3" s="34">
        <v>1</v>
      </c>
      <c r="L3" s="35">
        <v>45292</v>
      </c>
      <c r="M3" s="36">
        <v>22062600</v>
      </c>
      <c r="N3" s="35">
        <v>45292</v>
      </c>
      <c r="O3" s="31" t="s">
        <v>40</v>
      </c>
      <c r="P3" s="37">
        <v>45292</v>
      </c>
      <c r="Q3" s="31">
        <v>2</v>
      </c>
      <c r="R3" s="30">
        <v>2101010301</v>
      </c>
      <c r="S3" s="38">
        <f>M3</f>
        <v>22062600</v>
      </c>
      <c r="T3" s="35">
        <v>45292</v>
      </c>
      <c r="U3" s="33" t="s">
        <v>45</v>
      </c>
      <c r="V3" s="35">
        <v>45292</v>
      </c>
      <c r="W3" s="31" t="s">
        <v>46</v>
      </c>
      <c r="X3" s="35"/>
      <c r="Y3" s="30"/>
      <c r="Z3" s="39">
        <f>+F3/4</f>
        <v>5515650</v>
      </c>
      <c r="AA3" s="30"/>
      <c r="AB3" s="40"/>
      <c r="AC3" s="30"/>
      <c r="AD3" s="40"/>
      <c r="AE3" s="30"/>
      <c r="AF3" s="30"/>
      <c r="AG3" s="30"/>
      <c r="AH3" s="30"/>
      <c r="AI3" s="468" t="s">
        <v>47</v>
      </c>
    </row>
    <row r="4" spans="1:35">
      <c r="A4" s="30">
        <v>2</v>
      </c>
      <c r="B4" s="30" t="s">
        <v>35</v>
      </c>
      <c r="C4" s="30" t="s">
        <v>48</v>
      </c>
      <c r="D4" s="55" t="s">
        <v>49</v>
      </c>
      <c r="E4" s="31" t="s">
        <v>38</v>
      </c>
      <c r="F4" s="32">
        <v>124078282</v>
      </c>
      <c r="G4" s="30" t="s">
        <v>50</v>
      </c>
      <c r="H4" s="33">
        <v>901252497</v>
      </c>
      <c r="I4" s="33"/>
      <c r="J4" s="34">
        <v>6</v>
      </c>
      <c r="K4" s="34">
        <v>4</v>
      </c>
      <c r="L4" s="35">
        <v>45292</v>
      </c>
      <c r="M4" s="36">
        <v>124078282</v>
      </c>
      <c r="N4" s="35">
        <v>45292</v>
      </c>
      <c r="O4" s="31" t="s">
        <v>40</v>
      </c>
      <c r="P4" s="37">
        <v>45292</v>
      </c>
      <c r="Q4" s="31">
        <v>3</v>
      </c>
      <c r="R4" s="30">
        <v>220202</v>
      </c>
      <c r="S4" s="38">
        <f t="shared" ref="S4:S11" si="0">M4</f>
        <v>124078282</v>
      </c>
      <c r="T4" s="35">
        <v>45292</v>
      </c>
      <c r="U4" s="33" t="s">
        <v>51</v>
      </c>
      <c r="V4" s="35">
        <v>45292</v>
      </c>
      <c r="W4" s="31" t="s">
        <v>52</v>
      </c>
      <c r="X4" s="35"/>
      <c r="Y4" s="30"/>
      <c r="Z4" s="39">
        <f>+F4/2</f>
        <v>62039141</v>
      </c>
      <c r="AA4" s="30"/>
      <c r="AB4" s="40"/>
      <c r="AC4" s="30"/>
      <c r="AD4" s="40"/>
      <c r="AE4" s="30"/>
      <c r="AF4" s="30"/>
      <c r="AG4" s="30"/>
      <c r="AH4" s="30"/>
      <c r="AI4" s="30"/>
    </row>
    <row r="5" spans="1:35">
      <c r="A5" s="30">
        <v>3</v>
      </c>
      <c r="B5" s="30" t="s">
        <v>35</v>
      </c>
      <c r="C5" s="30" t="s">
        <v>53</v>
      </c>
      <c r="D5" s="55" t="s">
        <v>54</v>
      </c>
      <c r="E5" s="31" t="s">
        <v>38</v>
      </c>
      <c r="F5" s="32">
        <v>5500000</v>
      </c>
      <c r="G5" s="30" t="s">
        <v>55</v>
      </c>
      <c r="H5" s="33">
        <v>93405160</v>
      </c>
      <c r="I5" s="33"/>
      <c r="J5" s="34">
        <v>8</v>
      </c>
      <c r="K5" s="34">
        <v>24</v>
      </c>
      <c r="L5" s="35">
        <v>45292</v>
      </c>
      <c r="M5" s="36">
        <v>5500000</v>
      </c>
      <c r="N5" s="35">
        <v>45292</v>
      </c>
      <c r="O5" s="31" t="s">
        <v>40</v>
      </c>
      <c r="P5" s="37">
        <v>45292</v>
      </c>
      <c r="Q5" s="31">
        <v>4</v>
      </c>
      <c r="R5" s="30">
        <v>2101020301</v>
      </c>
      <c r="S5" s="38">
        <f t="shared" si="0"/>
        <v>5500000</v>
      </c>
      <c r="T5" s="35">
        <v>45293</v>
      </c>
      <c r="U5" s="33" t="s">
        <v>56</v>
      </c>
      <c r="V5" s="35">
        <v>45293</v>
      </c>
      <c r="W5" s="31" t="s">
        <v>41</v>
      </c>
      <c r="X5" s="35"/>
      <c r="Y5" s="30"/>
      <c r="Z5" s="39">
        <f>+F5/1</f>
        <v>5500000</v>
      </c>
      <c r="AA5" s="30"/>
      <c r="AB5" s="40"/>
      <c r="AC5" s="30"/>
      <c r="AD5" s="40"/>
      <c r="AE5" s="30"/>
      <c r="AF5" s="30"/>
      <c r="AG5" s="30"/>
      <c r="AH5" s="30"/>
      <c r="AI5" s="30"/>
    </row>
    <row r="6" spans="1:35">
      <c r="A6" s="30">
        <v>4</v>
      </c>
      <c r="B6" s="30" t="s">
        <v>35</v>
      </c>
      <c r="C6" s="30" t="s">
        <v>53</v>
      </c>
      <c r="D6" s="55" t="s">
        <v>54</v>
      </c>
      <c r="E6" s="31" t="s">
        <v>38</v>
      </c>
      <c r="F6" s="32">
        <v>5500000</v>
      </c>
      <c r="G6" s="30" t="s">
        <v>57</v>
      </c>
      <c r="H6" s="33">
        <v>72224422</v>
      </c>
      <c r="I6" s="33"/>
      <c r="J6" s="34">
        <v>9</v>
      </c>
      <c r="K6" s="34">
        <v>22</v>
      </c>
      <c r="L6" s="35">
        <v>45292</v>
      </c>
      <c r="M6" s="36">
        <v>5500000</v>
      </c>
      <c r="N6" s="35">
        <v>45292</v>
      </c>
      <c r="O6" s="31" t="s">
        <v>40</v>
      </c>
      <c r="P6" s="37">
        <v>45292</v>
      </c>
      <c r="Q6" s="31">
        <v>5</v>
      </c>
      <c r="R6" s="30">
        <v>2101020301</v>
      </c>
      <c r="S6" s="38">
        <f t="shared" si="0"/>
        <v>5500000</v>
      </c>
      <c r="T6" s="35">
        <v>45292</v>
      </c>
      <c r="U6" s="33" t="s">
        <v>58</v>
      </c>
      <c r="V6" s="35">
        <v>45292</v>
      </c>
      <c r="W6" s="31" t="s">
        <v>41</v>
      </c>
      <c r="X6" s="35"/>
      <c r="Y6" s="30"/>
      <c r="Z6" s="39">
        <f>+F5</f>
        <v>5500000</v>
      </c>
      <c r="AA6" s="30"/>
      <c r="AB6" s="40"/>
      <c r="AC6" s="30"/>
      <c r="AD6" s="40"/>
      <c r="AE6" s="30"/>
      <c r="AF6" s="30"/>
      <c r="AG6" s="30"/>
      <c r="AH6" s="30"/>
      <c r="AI6" s="30"/>
    </row>
    <row r="7" spans="1:35">
      <c r="A7" s="30">
        <v>5</v>
      </c>
      <c r="B7" s="30" t="s">
        <v>35</v>
      </c>
      <c r="C7" s="30" t="s">
        <v>59</v>
      </c>
      <c r="D7" s="55" t="s">
        <v>60</v>
      </c>
      <c r="E7" s="31" t="s">
        <v>38</v>
      </c>
      <c r="F7" s="32">
        <v>9373000</v>
      </c>
      <c r="G7" s="30" t="s">
        <v>61</v>
      </c>
      <c r="H7" s="33">
        <v>14223766</v>
      </c>
      <c r="I7" s="33"/>
      <c r="J7" s="34">
        <v>1</v>
      </c>
      <c r="K7" s="34">
        <v>29</v>
      </c>
      <c r="L7" s="35">
        <v>45292</v>
      </c>
      <c r="M7" s="36">
        <v>9373000</v>
      </c>
      <c r="N7" s="35">
        <v>45292</v>
      </c>
      <c r="O7" s="31" t="s">
        <v>40</v>
      </c>
      <c r="P7" s="37">
        <v>45292</v>
      </c>
      <c r="Q7" s="31">
        <v>6</v>
      </c>
      <c r="R7" s="30">
        <v>220106</v>
      </c>
      <c r="S7" s="38">
        <f t="shared" si="0"/>
        <v>9373000</v>
      </c>
      <c r="T7" s="35">
        <v>45292</v>
      </c>
      <c r="U7" s="33" t="s">
        <v>62</v>
      </c>
      <c r="V7" s="35">
        <v>45292</v>
      </c>
      <c r="W7" s="41">
        <v>45382</v>
      </c>
      <c r="X7" s="35"/>
      <c r="Y7" s="30"/>
      <c r="Z7" s="39">
        <f>+F7/3</f>
        <v>3124333.3333333335</v>
      </c>
      <c r="AA7" s="30"/>
      <c r="AB7" s="40"/>
      <c r="AC7" s="30"/>
      <c r="AD7" s="40"/>
      <c r="AE7" s="30"/>
      <c r="AF7" s="30"/>
      <c r="AG7" s="30"/>
      <c r="AH7" s="30"/>
      <c r="AI7" s="30"/>
    </row>
    <row r="8" spans="1:35">
      <c r="A8" s="30">
        <v>6</v>
      </c>
      <c r="B8" s="30" t="s">
        <v>35</v>
      </c>
      <c r="C8" s="30" t="s">
        <v>48</v>
      </c>
      <c r="D8" s="55" t="s">
        <v>63</v>
      </c>
      <c r="E8" s="31" t="s">
        <v>64</v>
      </c>
      <c r="F8" s="32">
        <v>7500000</v>
      </c>
      <c r="G8" s="30" t="s">
        <v>65</v>
      </c>
      <c r="H8" s="33">
        <v>1232391592</v>
      </c>
      <c r="I8" s="33"/>
      <c r="J8" s="34">
        <v>8</v>
      </c>
      <c r="K8" s="34">
        <v>13</v>
      </c>
      <c r="L8" s="35">
        <v>45292</v>
      </c>
      <c r="M8" s="36">
        <v>7500000</v>
      </c>
      <c r="N8" s="35">
        <v>45292</v>
      </c>
      <c r="O8" s="31" t="s">
        <v>40</v>
      </c>
      <c r="P8" s="37">
        <v>45292</v>
      </c>
      <c r="Q8" s="31">
        <v>7</v>
      </c>
      <c r="R8" s="30">
        <v>2101020301</v>
      </c>
      <c r="S8" s="38">
        <f t="shared" si="0"/>
        <v>7500000</v>
      </c>
      <c r="T8" s="35">
        <v>45292</v>
      </c>
      <c r="U8" s="33" t="s">
        <v>66</v>
      </c>
      <c r="V8" s="35">
        <v>45292</v>
      </c>
      <c r="W8" s="31" t="s">
        <v>41</v>
      </c>
      <c r="X8" s="35"/>
      <c r="Y8" s="30"/>
      <c r="Z8" s="39">
        <f>+F8/1</f>
        <v>7500000</v>
      </c>
      <c r="AA8" s="30"/>
      <c r="AB8" s="40"/>
      <c r="AC8" s="30"/>
      <c r="AD8" s="40"/>
      <c r="AE8" s="30"/>
      <c r="AF8" s="30"/>
      <c r="AG8" s="30"/>
      <c r="AH8" s="30"/>
      <c r="AI8" s="30"/>
    </row>
    <row r="9" spans="1:35">
      <c r="A9" s="30">
        <v>7</v>
      </c>
      <c r="B9" s="30" t="s">
        <v>35</v>
      </c>
      <c r="C9" s="30" t="s">
        <v>48</v>
      </c>
      <c r="D9" s="55" t="s">
        <v>67</v>
      </c>
      <c r="E9" s="31" t="s">
        <v>38</v>
      </c>
      <c r="F9" s="32">
        <v>317755000</v>
      </c>
      <c r="G9" s="30" t="s">
        <v>68</v>
      </c>
      <c r="H9" s="33">
        <v>900504144</v>
      </c>
      <c r="I9" s="33"/>
      <c r="J9" s="34">
        <v>0</v>
      </c>
      <c r="K9" s="34">
        <v>3</v>
      </c>
      <c r="L9" s="35">
        <v>45292</v>
      </c>
      <c r="M9" s="36">
        <v>317755000</v>
      </c>
      <c r="N9" s="35">
        <v>45292</v>
      </c>
      <c r="O9" s="31" t="s">
        <v>40</v>
      </c>
      <c r="P9" s="37">
        <v>45292</v>
      </c>
      <c r="Q9" s="31">
        <v>8</v>
      </c>
      <c r="R9" s="30">
        <v>220101</v>
      </c>
      <c r="S9" s="38">
        <f t="shared" si="0"/>
        <v>317755000</v>
      </c>
      <c r="T9" s="35">
        <v>45292</v>
      </c>
      <c r="U9" s="33" t="s">
        <v>69</v>
      </c>
      <c r="V9" s="35">
        <v>45292</v>
      </c>
      <c r="W9" s="31" t="s">
        <v>52</v>
      </c>
      <c r="X9" s="35"/>
      <c r="Y9" s="30"/>
      <c r="Z9" s="39">
        <f>+F9/2</f>
        <v>158877500</v>
      </c>
      <c r="AA9" s="30"/>
      <c r="AB9" s="40"/>
      <c r="AC9" s="30"/>
      <c r="AD9" s="40"/>
      <c r="AE9" s="30"/>
      <c r="AF9" s="30"/>
      <c r="AG9" s="30"/>
      <c r="AH9" s="30"/>
      <c r="AI9" s="30"/>
    </row>
    <row r="10" spans="1:35">
      <c r="A10" s="30">
        <v>8</v>
      </c>
      <c r="B10" s="30" t="s">
        <v>35</v>
      </c>
      <c r="C10" s="30" t="s">
        <v>70</v>
      </c>
      <c r="D10" s="55" t="s">
        <v>71</v>
      </c>
      <c r="E10" s="31" t="s">
        <v>64</v>
      </c>
      <c r="F10" s="32">
        <v>4200000</v>
      </c>
      <c r="G10" s="30" t="s">
        <v>72</v>
      </c>
      <c r="H10" s="33">
        <v>65738804</v>
      </c>
      <c r="I10" s="33"/>
      <c r="J10" s="34">
        <v>1</v>
      </c>
      <c r="K10" s="34">
        <v>5</v>
      </c>
      <c r="L10" s="35">
        <v>45292</v>
      </c>
      <c r="M10" s="36">
        <v>4200000</v>
      </c>
      <c r="N10" s="35">
        <v>45292</v>
      </c>
      <c r="O10" s="31" t="s">
        <v>40</v>
      </c>
      <c r="P10" s="37">
        <v>45292</v>
      </c>
      <c r="Q10" s="31">
        <v>9</v>
      </c>
      <c r="R10" s="30">
        <v>2101020301</v>
      </c>
      <c r="S10" s="38">
        <f t="shared" si="0"/>
        <v>4200000</v>
      </c>
      <c r="T10" s="35">
        <v>45292</v>
      </c>
      <c r="U10" s="33" t="s">
        <v>73</v>
      </c>
      <c r="V10" s="35">
        <v>45292</v>
      </c>
      <c r="W10" s="31" t="s">
        <v>41</v>
      </c>
      <c r="X10" s="35"/>
      <c r="Y10" s="30"/>
      <c r="Z10" s="39">
        <f>+F10</f>
        <v>4200000</v>
      </c>
      <c r="AA10" s="30"/>
      <c r="AB10" s="40"/>
      <c r="AC10" s="30"/>
      <c r="AD10" s="40"/>
      <c r="AE10" s="30"/>
      <c r="AF10" s="30"/>
      <c r="AG10" s="30"/>
      <c r="AH10" s="30"/>
      <c r="AI10" s="30"/>
    </row>
    <row r="11" spans="1:35">
      <c r="A11" s="30">
        <v>9</v>
      </c>
      <c r="B11" s="30" t="s">
        <v>35</v>
      </c>
      <c r="C11" s="30" t="s">
        <v>70</v>
      </c>
      <c r="D11" s="55" t="s">
        <v>71</v>
      </c>
      <c r="E11" s="31" t="s">
        <v>64</v>
      </c>
      <c r="F11" s="32">
        <v>4200000</v>
      </c>
      <c r="G11" s="30" t="s">
        <v>74</v>
      </c>
      <c r="H11" s="33">
        <v>1067864079</v>
      </c>
      <c r="I11" s="33"/>
      <c r="J11" s="34">
        <v>3</v>
      </c>
      <c r="K11" s="34">
        <v>6</v>
      </c>
      <c r="L11" s="35">
        <v>45292</v>
      </c>
      <c r="M11" s="36">
        <v>4200000</v>
      </c>
      <c r="N11" s="35">
        <v>45292</v>
      </c>
      <c r="O11" s="31" t="s">
        <v>40</v>
      </c>
      <c r="P11" s="37">
        <v>45293</v>
      </c>
      <c r="Q11" s="31">
        <v>20</v>
      </c>
      <c r="R11" s="30">
        <v>2101020301</v>
      </c>
      <c r="S11" s="38">
        <f t="shared" si="0"/>
        <v>4200000</v>
      </c>
      <c r="T11" s="35">
        <v>45292</v>
      </c>
      <c r="U11" s="33" t="s">
        <v>75</v>
      </c>
      <c r="V11" s="35">
        <v>45293</v>
      </c>
      <c r="W11" s="31" t="s">
        <v>41</v>
      </c>
      <c r="X11" s="35"/>
      <c r="Y11" s="30"/>
      <c r="Z11" s="39">
        <f t="shared" ref="Z11" si="1">+F11</f>
        <v>4200000</v>
      </c>
      <c r="AA11" s="30"/>
      <c r="AB11" s="40"/>
      <c r="AC11" s="30"/>
      <c r="AD11" s="40"/>
      <c r="AE11" s="30"/>
      <c r="AF11" s="30"/>
      <c r="AG11" s="30"/>
      <c r="AH11" s="30"/>
      <c r="AI11" s="30"/>
    </row>
    <row r="12" spans="1:35">
      <c r="A12" s="30">
        <v>10</v>
      </c>
      <c r="B12" s="30" t="s">
        <v>35</v>
      </c>
      <c r="C12" s="30" t="s">
        <v>48</v>
      </c>
      <c r="D12" s="55" t="s">
        <v>76</v>
      </c>
      <c r="E12" s="31" t="s">
        <v>64</v>
      </c>
      <c r="F12" s="32">
        <v>23175000</v>
      </c>
      <c r="G12" s="30" t="s">
        <v>77</v>
      </c>
      <c r="H12" s="33">
        <v>1018433119</v>
      </c>
      <c r="I12" s="33"/>
      <c r="J12" s="34">
        <v>2</v>
      </c>
      <c r="K12" s="34">
        <v>11</v>
      </c>
      <c r="L12" s="35">
        <v>45292</v>
      </c>
      <c r="M12" s="36">
        <f>F12</f>
        <v>23175000</v>
      </c>
      <c r="N12" s="35">
        <v>45292</v>
      </c>
      <c r="O12" s="31" t="s">
        <v>40</v>
      </c>
      <c r="P12" s="37">
        <v>45292</v>
      </c>
      <c r="Q12" s="31">
        <v>10</v>
      </c>
      <c r="R12" s="30">
        <v>2101020301</v>
      </c>
      <c r="S12" s="38">
        <f>M12</f>
        <v>23175000</v>
      </c>
      <c r="T12" s="35">
        <v>45292</v>
      </c>
      <c r="U12" s="33" t="s">
        <v>78</v>
      </c>
      <c r="V12" s="35">
        <v>45293</v>
      </c>
      <c r="W12" s="31" t="s">
        <v>79</v>
      </c>
      <c r="X12" s="35"/>
      <c r="Y12" s="30"/>
      <c r="Z12" s="39">
        <f>+F12/5</f>
        <v>4635000</v>
      </c>
      <c r="AA12" s="30"/>
      <c r="AB12" s="40"/>
      <c r="AC12" s="30"/>
      <c r="AD12" s="40"/>
      <c r="AE12" s="30"/>
      <c r="AF12" s="30"/>
      <c r="AG12" s="30"/>
      <c r="AH12" s="30"/>
      <c r="AI12" s="30"/>
    </row>
    <row r="13" spans="1:35">
      <c r="A13" s="30">
        <v>11</v>
      </c>
      <c r="B13" s="30" t="s">
        <v>35</v>
      </c>
      <c r="C13" s="30" t="s">
        <v>53</v>
      </c>
      <c r="D13" s="55" t="s">
        <v>80</v>
      </c>
      <c r="E13" s="31" t="s">
        <v>38</v>
      </c>
      <c r="F13" s="32">
        <v>4300000</v>
      </c>
      <c r="G13" s="30" t="s">
        <v>81</v>
      </c>
      <c r="H13" s="33">
        <v>51607730</v>
      </c>
      <c r="I13" s="33"/>
      <c r="J13" s="34">
        <v>0</v>
      </c>
      <c r="K13" s="34">
        <v>21</v>
      </c>
      <c r="L13" s="35">
        <v>45292</v>
      </c>
      <c r="M13" s="36">
        <f t="shared" ref="M13:M76" si="2">F13</f>
        <v>4300000</v>
      </c>
      <c r="N13" s="35">
        <v>45292</v>
      </c>
      <c r="O13" s="31" t="s">
        <v>40</v>
      </c>
      <c r="P13" s="37">
        <v>45292</v>
      </c>
      <c r="Q13" s="31">
        <v>11</v>
      </c>
      <c r="R13" s="30">
        <v>2101020301</v>
      </c>
      <c r="S13" s="38">
        <f t="shared" ref="S13:S76" si="3">M13</f>
        <v>4300000</v>
      </c>
      <c r="T13" s="35">
        <v>45292</v>
      </c>
      <c r="U13" s="33" t="s">
        <v>82</v>
      </c>
      <c r="V13" s="35">
        <v>45292</v>
      </c>
      <c r="W13" s="31" t="s">
        <v>41</v>
      </c>
      <c r="X13" s="35"/>
      <c r="Y13" s="30"/>
      <c r="Z13" s="39">
        <f>+F13</f>
        <v>4300000</v>
      </c>
      <c r="AA13" s="30"/>
      <c r="AB13" s="40"/>
      <c r="AC13" s="30"/>
      <c r="AD13" s="40"/>
      <c r="AE13" s="30"/>
      <c r="AF13" s="30"/>
      <c r="AG13" s="30"/>
      <c r="AH13" s="30"/>
      <c r="AI13" s="30"/>
    </row>
    <row r="14" spans="1:35">
      <c r="A14" s="30">
        <v>12</v>
      </c>
      <c r="B14" s="30" t="s">
        <v>35</v>
      </c>
      <c r="C14" s="30" t="s">
        <v>53</v>
      </c>
      <c r="D14" s="55" t="s">
        <v>83</v>
      </c>
      <c r="E14" s="31" t="s">
        <v>38</v>
      </c>
      <c r="F14" s="32">
        <v>3500000</v>
      </c>
      <c r="G14" s="30" t="s">
        <v>84</v>
      </c>
      <c r="H14" s="33">
        <v>65714127</v>
      </c>
      <c r="I14" s="33"/>
      <c r="J14" s="34">
        <v>8</v>
      </c>
      <c r="K14" s="34">
        <v>20</v>
      </c>
      <c r="L14" s="35">
        <v>45292</v>
      </c>
      <c r="M14" s="36">
        <f t="shared" si="2"/>
        <v>3500000</v>
      </c>
      <c r="N14" s="35">
        <v>45292</v>
      </c>
      <c r="O14" s="31" t="s">
        <v>40</v>
      </c>
      <c r="P14" s="37">
        <v>45292</v>
      </c>
      <c r="Q14" s="31">
        <v>12</v>
      </c>
      <c r="R14" s="30">
        <v>2101020301</v>
      </c>
      <c r="S14" s="38">
        <f t="shared" si="3"/>
        <v>3500000</v>
      </c>
      <c r="T14" s="35">
        <v>45292</v>
      </c>
      <c r="U14" s="33" t="s">
        <v>85</v>
      </c>
      <c r="V14" s="35">
        <v>45292</v>
      </c>
      <c r="W14" s="31" t="s">
        <v>41</v>
      </c>
      <c r="X14" s="35"/>
      <c r="Y14" s="30"/>
      <c r="Z14" s="39">
        <f>+F14</f>
        <v>3500000</v>
      </c>
      <c r="AA14" s="30"/>
      <c r="AB14" s="40"/>
      <c r="AC14" s="30"/>
      <c r="AD14" s="40"/>
      <c r="AE14" s="30"/>
      <c r="AF14" s="30"/>
      <c r="AG14" s="30"/>
      <c r="AH14" s="30"/>
      <c r="AI14" s="30"/>
    </row>
    <row r="15" spans="1:35">
      <c r="A15" s="30">
        <v>13</v>
      </c>
      <c r="B15" s="30" t="s">
        <v>35</v>
      </c>
      <c r="C15" s="30" t="s">
        <v>36</v>
      </c>
      <c r="D15" s="55" t="s">
        <v>86</v>
      </c>
      <c r="E15" s="31" t="s">
        <v>38</v>
      </c>
      <c r="F15" s="32">
        <v>18921000</v>
      </c>
      <c r="G15" s="30" t="s">
        <v>87</v>
      </c>
      <c r="H15" s="33">
        <v>901515391</v>
      </c>
      <c r="I15" s="33"/>
      <c r="J15" s="34">
        <v>4</v>
      </c>
      <c r="K15" s="34">
        <v>44</v>
      </c>
      <c r="L15" s="35">
        <v>45292</v>
      </c>
      <c r="M15" s="36">
        <f t="shared" si="2"/>
        <v>18921000</v>
      </c>
      <c r="N15" s="35">
        <v>45292</v>
      </c>
      <c r="O15" s="31" t="s">
        <v>40</v>
      </c>
      <c r="P15" s="37">
        <v>45292</v>
      </c>
      <c r="Q15" s="31">
        <v>13</v>
      </c>
      <c r="R15" s="30">
        <v>21030202</v>
      </c>
      <c r="S15" s="38">
        <f t="shared" si="3"/>
        <v>18921000</v>
      </c>
      <c r="T15" s="35">
        <v>45292</v>
      </c>
      <c r="U15" s="33">
        <v>100029217</v>
      </c>
      <c r="V15" s="35">
        <v>45292</v>
      </c>
      <c r="W15" s="31" t="s">
        <v>88</v>
      </c>
      <c r="X15" s="35"/>
      <c r="Y15" s="30"/>
      <c r="Z15" s="39">
        <f>+F15/3</f>
        <v>6307000</v>
      </c>
      <c r="AA15" s="30"/>
      <c r="AB15" s="40"/>
      <c r="AC15" s="30"/>
      <c r="AD15" s="40"/>
      <c r="AE15" s="30"/>
      <c r="AF15" s="30"/>
      <c r="AG15" s="30"/>
      <c r="AH15" s="30"/>
      <c r="AI15" s="30"/>
    </row>
    <row r="16" spans="1:35">
      <c r="A16" s="30">
        <v>14</v>
      </c>
      <c r="B16" s="30" t="s">
        <v>35</v>
      </c>
      <c r="C16" s="30" t="s">
        <v>36</v>
      </c>
      <c r="D16" s="55" t="s">
        <v>89</v>
      </c>
      <c r="E16" s="31" t="s">
        <v>38</v>
      </c>
      <c r="F16" s="32">
        <v>5871000</v>
      </c>
      <c r="G16" s="30" t="s">
        <v>90</v>
      </c>
      <c r="H16" s="33">
        <v>1005714392</v>
      </c>
      <c r="I16" s="33"/>
      <c r="J16" s="34"/>
      <c r="K16" s="34">
        <v>48</v>
      </c>
      <c r="L16" s="35">
        <v>45292</v>
      </c>
      <c r="M16" s="36">
        <f t="shared" si="2"/>
        <v>5871000</v>
      </c>
      <c r="N16" s="35">
        <v>45292</v>
      </c>
      <c r="O16" s="31" t="s">
        <v>40</v>
      </c>
      <c r="P16" s="37">
        <v>45292</v>
      </c>
      <c r="Q16" s="31">
        <v>14</v>
      </c>
      <c r="R16" s="30">
        <v>21030202</v>
      </c>
      <c r="S16" s="38">
        <f t="shared" si="3"/>
        <v>5871000</v>
      </c>
      <c r="T16" s="35">
        <v>45292</v>
      </c>
      <c r="U16" s="33" t="s">
        <v>91</v>
      </c>
      <c r="V16" s="35">
        <v>45292</v>
      </c>
      <c r="W16" s="31" t="s">
        <v>88</v>
      </c>
      <c r="X16" s="35"/>
      <c r="Y16" s="30"/>
      <c r="Z16" s="39">
        <f>+F16/3</f>
        <v>1957000</v>
      </c>
      <c r="AA16" s="30"/>
      <c r="AB16" s="40"/>
      <c r="AC16" s="30"/>
      <c r="AD16" s="40"/>
      <c r="AE16" s="30"/>
      <c r="AF16" s="30"/>
      <c r="AG16" s="30"/>
      <c r="AH16" s="30"/>
      <c r="AI16" s="30"/>
    </row>
    <row r="17" spans="1:35">
      <c r="A17" s="30">
        <v>15</v>
      </c>
      <c r="B17" s="30" t="s">
        <v>35</v>
      </c>
      <c r="C17" s="30" t="s">
        <v>92</v>
      </c>
      <c r="D17" s="42" t="s">
        <v>93</v>
      </c>
      <c r="E17" s="31" t="s">
        <v>38</v>
      </c>
      <c r="F17" s="32">
        <v>56787252</v>
      </c>
      <c r="G17" s="30" t="s">
        <v>94</v>
      </c>
      <c r="H17" s="33">
        <v>5972300</v>
      </c>
      <c r="I17" s="33"/>
      <c r="J17" s="34">
        <v>3</v>
      </c>
      <c r="K17" s="34">
        <v>41</v>
      </c>
      <c r="L17" s="35">
        <v>45292</v>
      </c>
      <c r="M17" s="36">
        <f t="shared" si="2"/>
        <v>56787252</v>
      </c>
      <c r="N17" s="35">
        <v>45292</v>
      </c>
      <c r="O17" s="31" t="s">
        <v>40</v>
      </c>
      <c r="P17" s="37">
        <v>45292</v>
      </c>
      <c r="Q17" s="31">
        <v>15</v>
      </c>
      <c r="R17" s="30">
        <v>2101010301</v>
      </c>
      <c r="S17" s="38">
        <f t="shared" si="3"/>
        <v>56787252</v>
      </c>
      <c r="T17" s="35">
        <v>45292</v>
      </c>
      <c r="U17" s="33" t="s">
        <v>95</v>
      </c>
      <c r="V17" s="35">
        <v>45292</v>
      </c>
      <c r="W17" s="31" t="s">
        <v>96</v>
      </c>
      <c r="X17" s="35"/>
      <c r="Y17" s="30"/>
      <c r="Z17" s="39">
        <f>+F17/12</f>
        <v>4732271</v>
      </c>
      <c r="AA17" s="30"/>
      <c r="AB17" s="40"/>
      <c r="AC17" s="30"/>
      <c r="AD17" s="40"/>
      <c r="AE17" s="30"/>
      <c r="AF17" s="30"/>
      <c r="AG17" s="30"/>
      <c r="AH17" s="30"/>
      <c r="AI17" s="30"/>
    </row>
    <row r="18" spans="1:35">
      <c r="A18" s="30">
        <v>16</v>
      </c>
      <c r="B18" s="30" t="s">
        <v>35</v>
      </c>
      <c r="C18" s="30" t="s">
        <v>97</v>
      </c>
      <c r="D18" s="30" t="s">
        <v>98</v>
      </c>
      <c r="E18" s="31" t="s">
        <v>38</v>
      </c>
      <c r="F18" s="32">
        <v>1950000</v>
      </c>
      <c r="G18" s="30" t="s">
        <v>99</v>
      </c>
      <c r="H18" s="33">
        <v>1110548224</v>
      </c>
      <c r="I18" s="33"/>
      <c r="J18" s="34"/>
      <c r="K18" s="34">
        <v>25</v>
      </c>
      <c r="L18" s="35">
        <v>45292</v>
      </c>
      <c r="M18" s="36">
        <f t="shared" si="2"/>
        <v>1950000</v>
      </c>
      <c r="N18" s="35">
        <v>45292</v>
      </c>
      <c r="O18" s="31" t="s">
        <v>40</v>
      </c>
      <c r="P18" s="37">
        <v>45292</v>
      </c>
      <c r="Q18" s="31">
        <v>16</v>
      </c>
      <c r="R18" s="30">
        <v>2101020302</v>
      </c>
      <c r="S18" s="38">
        <f t="shared" si="3"/>
        <v>1950000</v>
      </c>
      <c r="T18" s="35">
        <v>45292</v>
      </c>
      <c r="U18" s="33">
        <v>100029229</v>
      </c>
      <c r="V18" s="35">
        <v>45292</v>
      </c>
      <c r="W18" s="31" t="s">
        <v>41</v>
      </c>
      <c r="X18" s="35"/>
      <c r="Y18" s="30"/>
      <c r="Z18" s="39">
        <f>+F18</f>
        <v>1950000</v>
      </c>
      <c r="AA18" s="30"/>
      <c r="AB18" s="40"/>
      <c r="AC18" s="30"/>
      <c r="AD18" s="40"/>
      <c r="AE18" s="30"/>
      <c r="AF18" s="30"/>
      <c r="AG18" s="30"/>
      <c r="AH18" s="30"/>
      <c r="AI18" s="30"/>
    </row>
    <row r="19" spans="1:35">
      <c r="A19" s="30">
        <v>17</v>
      </c>
      <c r="B19" s="30" t="s">
        <v>35</v>
      </c>
      <c r="C19" s="30" t="s">
        <v>48</v>
      </c>
      <c r="D19" s="55" t="s">
        <v>100</v>
      </c>
      <c r="E19" s="31" t="s">
        <v>38</v>
      </c>
      <c r="F19" s="32">
        <v>1950000</v>
      </c>
      <c r="G19" s="30" t="s">
        <v>101</v>
      </c>
      <c r="H19" s="33">
        <v>1110518316</v>
      </c>
      <c r="I19" s="33"/>
      <c r="J19" s="34">
        <v>7</v>
      </c>
      <c r="K19" s="34">
        <v>37</v>
      </c>
      <c r="L19" s="35">
        <v>45292</v>
      </c>
      <c r="M19" s="36">
        <f>F19</f>
        <v>1950000</v>
      </c>
      <c r="N19" s="35">
        <v>45292</v>
      </c>
      <c r="O19" s="31" t="s">
        <v>40</v>
      </c>
      <c r="P19" s="37">
        <v>45294</v>
      </c>
      <c r="Q19" s="31">
        <v>32</v>
      </c>
      <c r="R19" s="30">
        <v>2101020302</v>
      </c>
      <c r="S19" s="38">
        <f t="shared" si="3"/>
        <v>1950000</v>
      </c>
      <c r="T19" s="35">
        <v>45292</v>
      </c>
      <c r="U19" s="33">
        <v>100029239</v>
      </c>
      <c r="V19" s="35">
        <v>45293</v>
      </c>
      <c r="W19" s="31" t="s">
        <v>41</v>
      </c>
      <c r="X19" s="35"/>
      <c r="Y19" s="30"/>
      <c r="Z19" s="39">
        <f t="shared" ref="Z19:Z20" si="4">+F19</f>
        <v>1950000</v>
      </c>
      <c r="AA19" s="30"/>
      <c r="AB19" s="40"/>
      <c r="AC19" s="30"/>
      <c r="AD19" s="40"/>
      <c r="AE19" s="30"/>
      <c r="AF19" s="30"/>
      <c r="AG19" s="30"/>
      <c r="AH19" s="30"/>
      <c r="AI19" s="30"/>
    </row>
    <row r="20" spans="1:35">
      <c r="A20" s="30">
        <v>18</v>
      </c>
      <c r="B20" s="30" t="s">
        <v>35</v>
      </c>
      <c r="C20" s="30" t="s">
        <v>48</v>
      </c>
      <c r="D20" s="55" t="s">
        <v>100</v>
      </c>
      <c r="E20" s="31" t="s">
        <v>38</v>
      </c>
      <c r="F20" s="32">
        <v>2200000</v>
      </c>
      <c r="G20" s="30" t="s">
        <v>102</v>
      </c>
      <c r="H20" s="33">
        <v>65767290</v>
      </c>
      <c r="I20" s="33"/>
      <c r="J20" s="34">
        <v>8</v>
      </c>
      <c r="K20" s="34">
        <v>40</v>
      </c>
      <c r="L20" s="35">
        <v>45292</v>
      </c>
      <c r="M20" s="36">
        <f t="shared" ref="M20" si="5">F20</f>
        <v>2200000</v>
      </c>
      <c r="N20" s="35">
        <v>45292</v>
      </c>
      <c r="O20" s="31" t="s">
        <v>40</v>
      </c>
      <c r="P20" s="37">
        <v>45294</v>
      </c>
      <c r="Q20" s="31">
        <v>33</v>
      </c>
      <c r="R20" s="30">
        <v>2101020302</v>
      </c>
      <c r="S20" s="38">
        <f t="shared" ref="S20" si="6">M20</f>
        <v>2200000</v>
      </c>
      <c r="T20" s="35">
        <v>45292</v>
      </c>
      <c r="U20" s="33">
        <v>100029244</v>
      </c>
      <c r="V20" s="35">
        <v>45293</v>
      </c>
      <c r="W20" s="31" t="s">
        <v>41</v>
      </c>
      <c r="X20" s="35"/>
      <c r="Y20" s="30"/>
      <c r="Z20" s="39">
        <f t="shared" si="4"/>
        <v>2200000</v>
      </c>
      <c r="AA20" s="30"/>
      <c r="AB20" s="40"/>
      <c r="AC20" s="30"/>
      <c r="AD20" s="40"/>
      <c r="AE20" s="30"/>
      <c r="AF20" s="30"/>
      <c r="AG20" s="30"/>
      <c r="AH20" s="30"/>
      <c r="AI20" s="30"/>
    </row>
    <row r="21" spans="1:35">
      <c r="A21" s="30">
        <v>19</v>
      </c>
      <c r="B21" s="30" t="s">
        <v>35</v>
      </c>
      <c r="C21" s="30" t="s">
        <v>48</v>
      </c>
      <c r="D21" s="55" t="s">
        <v>103</v>
      </c>
      <c r="E21" s="31" t="s">
        <v>38</v>
      </c>
      <c r="F21" s="32">
        <v>38470500</v>
      </c>
      <c r="G21" s="30" t="s">
        <v>104</v>
      </c>
      <c r="H21" s="33">
        <v>1053785704</v>
      </c>
      <c r="I21" s="33"/>
      <c r="J21" s="34">
        <v>9</v>
      </c>
      <c r="K21" s="34">
        <v>7</v>
      </c>
      <c r="L21" s="35">
        <v>45292</v>
      </c>
      <c r="M21" s="36">
        <f t="shared" si="2"/>
        <v>38470500</v>
      </c>
      <c r="N21" s="35">
        <v>45292</v>
      </c>
      <c r="O21" s="31" t="s">
        <v>40</v>
      </c>
      <c r="P21" s="37">
        <v>45292</v>
      </c>
      <c r="Q21" s="31">
        <v>17</v>
      </c>
      <c r="R21" s="30">
        <v>2101020301</v>
      </c>
      <c r="S21" s="38">
        <f t="shared" si="3"/>
        <v>38470500</v>
      </c>
      <c r="T21" s="35">
        <v>45292</v>
      </c>
      <c r="U21" s="33" t="s">
        <v>105</v>
      </c>
      <c r="V21" s="35">
        <v>45293</v>
      </c>
      <c r="W21" s="31" t="s">
        <v>46</v>
      </c>
      <c r="X21" s="35">
        <v>45412</v>
      </c>
      <c r="Y21" s="30" t="s">
        <v>106</v>
      </c>
      <c r="Z21" s="39">
        <v>9720000</v>
      </c>
      <c r="AA21" s="469">
        <v>9720000</v>
      </c>
      <c r="AB21" s="40"/>
      <c r="AC21" s="30"/>
      <c r="AD21" s="40"/>
      <c r="AE21" s="30"/>
      <c r="AF21" s="30"/>
      <c r="AG21" s="30"/>
      <c r="AH21" s="30"/>
      <c r="AI21" s="30"/>
    </row>
    <row r="22" spans="1:35">
      <c r="A22" s="30">
        <v>20</v>
      </c>
      <c r="B22" s="30" t="s">
        <v>35</v>
      </c>
      <c r="C22" s="30" t="s">
        <v>92</v>
      </c>
      <c r="D22" s="55" t="s">
        <v>107</v>
      </c>
      <c r="E22" s="31" t="s">
        <v>38</v>
      </c>
      <c r="F22" s="32">
        <v>211635582</v>
      </c>
      <c r="G22" s="30" t="s">
        <v>108</v>
      </c>
      <c r="H22" s="33">
        <v>800185215</v>
      </c>
      <c r="I22" s="33"/>
      <c r="J22" s="34">
        <v>2</v>
      </c>
      <c r="K22" s="34">
        <v>33</v>
      </c>
      <c r="L22" s="35">
        <v>45292</v>
      </c>
      <c r="M22" s="36">
        <f t="shared" si="2"/>
        <v>211635582</v>
      </c>
      <c r="N22" s="35">
        <v>45292</v>
      </c>
      <c r="O22" s="31" t="s">
        <v>40</v>
      </c>
      <c r="P22" s="37">
        <v>45292</v>
      </c>
      <c r="Q22" s="31">
        <v>18</v>
      </c>
      <c r="R22" s="30">
        <v>2102020210</v>
      </c>
      <c r="S22" s="38">
        <f t="shared" si="3"/>
        <v>211635582</v>
      </c>
      <c r="T22" s="35">
        <v>45292</v>
      </c>
      <c r="U22" s="33" t="s">
        <v>109</v>
      </c>
      <c r="V22" s="35">
        <v>45292</v>
      </c>
      <c r="W22" s="31" t="s">
        <v>52</v>
      </c>
      <c r="X22" s="35"/>
      <c r="Y22" s="30"/>
      <c r="Z22" s="39">
        <f>+F22/2</f>
        <v>105817791</v>
      </c>
      <c r="AA22" s="30"/>
      <c r="AB22" s="40"/>
      <c r="AC22" s="30"/>
      <c r="AD22" s="40"/>
      <c r="AE22" s="30"/>
      <c r="AF22" s="30"/>
      <c r="AG22" s="30"/>
      <c r="AH22" s="30"/>
      <c r="AI22" s="30"/>
    </row>
    <row r="23" spans="1:35">
      <c r="A23" s="30">
        <v>21</v>
      </c>
      <c r="B23" s="30" t="s">
        <v>35</v>
      </c>
      <c r="C23" s="30" t="s">
        <v>92</v>
      </c>
      <c r="D23" s="55" t="s">
        <v>110</v>
      </c>
      <c r="E23" s="31" t="s">
        <v>64</v>
      </c>
      <c r="F23" s="32">
        <v>249125832</v>
      </c>
      <c r="G23" s="30" t="s">
        <v>111</v>
      </c>
      <c r="H23" s="33">
        <v>900427788</v>
      </c>
      <c r="I23" s="33"/>
      <c r="J23" s="34">
        <v>3</v>
      </c>
      <c r="K23" s="34">
        <v>53</v>
      </c>
      <c r="L23" s="35">
        <v>45292</v>
      </c>
      <c r="M23" s="36">
        <f t="shared" si="2"/>
        <v>249125832</v>
      </c>
      <c r="N23" s="35">
        <v>45292</v>
      </c>
      <c r="O23" s="31" t="s">
        <v>40</v>
      </c>
      <c r="P23" s="37">
        <v>45292</v>
      </c>
      <c r="Q23" s="31">
        <v>19</v>
      </c>
      <c r="R23" s="30">
        <v>2102020211</v>
      </c>
      <c r="S23" s="38">
        <f t="shared" si="3"/>
        <v>249125832</v>
      </c>
      <c r="T23" s="35">
        <v>45289</v>
      </c>
      <c r="U23" s="33" t="s">
        <v>112</v>
      </c>
      <c r="V23" s="35">
        <v>45292</v>
      </c>
      <c r="W23" s="31" t="s">
        <v>52</v>
      </c>
      <c r="X23" s="35"/>
      <c r="Y23" s="30"/>
      <c r="Z23" s="39">
        <f>+F23/2</f>
        <v>124562916</v>
      </c>
      <c r="AA23" s="30"/>
      <c r="AB23" s="40"/>
      <c r="AC23" s="30"/>
      <c r="AD23" s="40"/>
      <c r="AE23" s="30"/>
      <c r="AF23" s="30"/>
      <c r="AG23" s="30"/>
      <c r="AH23" s="30"/>
      <c r="AI23" s="30"/>
    </row>
    <row r="24" spans="1:35">
      <c r="A24" s="30">
        <v>22</v>
      </c>
      <c r="B24" s="30" t="s">
        <v>35</v>
      </c>
      <c r="C24" s="30" t="s">
        <v>48</v>
      </c>
      <c r="D24" s="55" t="s">
        <v>103</v>
      </c>
      <c r="E24" s="31" t="s">
        <v>38</v>
      </c>
      <c r="F24" s="32">
        <v>35689500</v>
      </c>
      <c r="G24" s="30" t="s">
        <v>113</v>
      </c>
      <c r="H24" s="33">
        <v>14243863</v>
      </c>
      <c r="I24" s="33"/>
      <c r="J24" s="34">
        <v>3</v>
      </c>
      <c r="K24" s="34">
        <v>8</v>
      </c>
      <c r="L24" s="35">
        <v>45292</v>
      </c>
      <c r="M24" s="36">
        <f t="shared" si="2"/>
        <v>35689500</v>
      </c>
      <c r="N24" s="35">
        <v>45293</v>
      </c>
      <c r="O24" s="31" t="s">
        <v>40</v>
      </c>
      <c r="P24" s="37">
        <v>45293</v>
      </c>
      <c r="Q24" s="31">
        <v>34</v>
      </c>
      <c r="R24" s="30">
        <v>2101020301</v>
      </c>
      <c r="S24" s="38">
        <f t="shared" si="3"/>
        <v>35689500</v>
      </c>
      <c r="T24" s="35">
        <v>45293</v>
      </c>
      <c r="U24" s="33" t="s">
        <v>114</v>
      </c>
      <c r="V24" s="35">
        <v>45293</v>
      </c>
      <c r="W24" s="31" t="s">
        <v>46</v>
      </c>
      <c r="X24" s="35">
        <v>45412</v>
      </c>
      <c r="Y24" s="30" t="s">
        <v>106</v>
      </c>
      <c r="Z24" s="39">
        <v>9720000</v>
      </c>
      <c r="AA24" s="469">
        <v>9720000</v>
      </c>
      <c r="AB24" s="40"/>
      <c r="AC24" s="30"/>
      <c r="AD24" s="40"/>
      <c r="AE24" s="30"/>
      <c r="AF24" s="30"/>
      <c r="AG24" s="30"/>
      <c r="AH24" s="30"/>
      <c r="AI24" s="30"/>
    </row>
    <row r="25" spans="1:35">
      <c r="A25" s="30">
        <v>23</v>
      </c>
      <c r="B25" s="30" t="s">
        <v>35</v>
      </c>
      <c r="C25" s="30" t="s">
        <v>48</v>
      </c>
      <c r="D25" s="30" t="s">
        <v>115</v>
      </c>
      <c r="E25" s="31" t="s">
        <v>38</v>
      </c>
      <c r="F25" s="32">
        <v>5250000</v>
      </c>
      <c r="G25" s="30" t="s">
        <v>116</v>
      </c>
      <c r="H25" s="33">
        <v>38290379</v>
      </c>
      <c r="I25" s="33"/>
      <c r="J25" s="34">
        <v>7</v>
      </c>
      <c r="K25" s="34">
        <v>49</v>
      </c>
      <c r="L25" s="35">
        <v>45292</v>
      </c>
      <c r="M25" s="36">
        <f t="shared" si="2"/>
        <v>5250000</v>
      </c>
      <c r="N25" s="35">
        <v>45293</v>
      </c>
      <c r="O25" s="31" t="s">
        <v>40</v>
      </c>
      <c r="P25" s="37">
        <v>45293</v>
      </c>
      <c r="Q25" s="31">
        <v>22</v>
      </c>
      <c r="R25" s="30">
        <v>2101020301</v>
      </c>
      <c r="S25" s="38">
        <f t="shared" si="3"/>
        <v>5250000</v>
      </c>
      <c r="T25" s="35">
        <v>45295</v>
      </c>
      <c r="U25" s="33" t="s">
        <v>117</v>
      </c>
      <c r="V25" s="35">
        <v>45295</v>
      </c>
      <c r="W25" s="31" t="s">
        <v>41</v>
      </c>
      <c r="X25" s="35"/>
      <c r="Y25" s="30"/>
      <c r="Z25" s="39">
        <v>5250000</v>
      </c>
      <c r="AA25" s="30"/>
      <c r="AB25" s="40"/>
      <c r="AC25" s="30"/>
      <c r="AD25" s="40"/>
      <c r="AE25" s="30"/>
      <c r="AF25" s="30"/>
      <c r="AG25" s="30"/>
      <c r="AH25" s="30"/>
      <c r="AI25" s="30"/>
    </row>
    <row r="26" spans="1:35">
      <c r="A26" s="30">
        <v>24</v>
      </c>
      <c r="B26" s="30" t="s">
        <v>35</v>
      </c>
      <c r="C26" s="30" t="s">
        <v>48</v>
      </c>
      <c r="D26" s="55" t="s">
        <v>76</v>
      </c>
      <c r="E26" s="31" t="s">
        <v>38</v>
      </c>
      <c r="F26" s="32">
        <v>23175000</v>
      </c>
      <c r="G26" s="30" t="s">
        <v>118</v>
      </c>
      <c r="H26" s="33">
        <v>28980289</v>
      </c>
      <c r="I26" s="33"/>
      <c r="J26" s="34">
        <v>7</v>
      </c>
      <c r="K26" s="34">
        <v>12</v>
      </c>
      <c r="L26" s="35">
        <v>45292</v>
      </c>
      <c r="M26" s="36">
        <f t="shared" si="2"/>
        <v>23175000</v>
      </c>
      <c r="N26" s="35">
        <v>45293</v>
      </c>
      <c r="O26" s="31" t="s">
        <v>40</v>
      </c>
      <c r="P26" s="37">
        <v>45293</v>
      </c>
      <c r="Q26" s="31">
        <v>23</v>
      </c>
      <c r="R26" s="30">
        <v>2101020301</v>
      </c>
      <c r="S26" s="38">
        <f t="shared" si="3"/>
        <v>23175000</v>
      </c>
      <c r="T26" s="35">
        <v>45293</v>
      </c>
      <c r="U26" s="35" t="s">
        <v>119</v>
      </c>
      <c r="V26" s="35">
        <v>45293</v>
      </c>
      <c r="W26" s="31" t="s">
        <v>79</v>
      </c>
      <c r="X26" s="35"/>
      <c r="Y26" s="30"/>
      <c r="Z26" s="39">
        <f>+F26/5</f>
        <v>4635000</v>
      </c>
      <c r="AA26" s="30"/>
      <c r="AB26" s="40"/>
      <c r="AC26" s="30"/>
      <c r="AD26" s="40"/>
      <c r="AE26" s="30"/>
      <c r="AF26" s="30"/>
      <c r="AG26" s="30"/>
      <c r="AH26" s="30"/>
      <c r="AI26" s="30"/>
    </row>
    <row r="27" spans="1:35">
      <c r="A27" s="30">
        <v>25</v>
      </c>
      <c r="B27" s="30" t="s">
        <v>35</v>
      </c>
      <c r="C27" s="30" t="s">
        <v>48</v>
      </c>
      <c r="D27" s="55" t="s">
        <v>100</v>
      </c>
      <c r="E27" s="31" t="s">
        <v>38</v>
      </c>
      <c r="F27" s="32">
        <v>1950000</v>
      </c>
      <c r="G27" s="30" t="s">
        <v>120</v>
      </c>
      <c r="H27" s="33">
        <v>1234641495</v>
      </c>
      <c r="I27" s="33"/>
      <c r="J27" s="34">
        <v>2</v>
      </c>
      <c r="K27" s="34">
        <v>39</v>
      </c>
      <c r="L27" s="35">
        <v>45292</v>
      </c>
      <c r="M27" s="36">
        <f t="shared" si="2"/>
        <v>1950000</v>
      </c>
      <c r="N27" s="35">
        <v>45293</v>
      </c>
      <c r="O27" s="31" t="s">
        <v>40</v>
      </c>
      <c r="P27" s="37">
        <v>45293</v>
      </c>
      <c r="Q27" s="31">
        <v>24</v>
      </c>
      <c r="R27" s="30">
        <v>2101020302</v>
      </c>
      <c r="S27" s="38">
        <f t="shared" si="3"/>
        <v>1950000</v>
      </c>
      <c r="T27" s="35">
        <v>45293</v>
      </c>
      <c r="U27" s="33">
        <v>100029276</v>
      </c>
      <c r="V27" s="35">
        <v>45293</v>
      </c>
      <c r="W27" s="31" t="s">
        <v>121</v>
      </c>
      <c r="X27" s="35"/>
      <c r="Y27" s="30"/>
      <c r="Z27" s="39">
        <v>1950000</v>
      </c>
      <c r="AA27" s="30"/>
      <c r="AB27" s="40"/>
      <c r="AC27" s="30"/>
      <c r="AD27" s="40"/>
      <c r="AE27" s="30"/>
      <c r="AF27" s="30"/>
      <c r="AG27" s="30"/>
      <c r="AH27" s="30"/>
      <c r="AI27" s="30"/>
    </row>
    <row r="28" spans="1:35">
      <c r="A28" s="30">
        <v>26</v>
      </c>
      <c r="B28" s="30" t="s">
        <v>35</v>
      </c>
      <c r="C28" s="30" t="s">
        <v>48</v>
      </c>
      <c r="D28" s="55" t="s">
        <v>100</v>
      </c>
      <c r="E28" s="31" t="s">
        <v>38</v>
      </c>
      <c r="F28" s="32">
        <v>1950000</v>
      </c>
      <c r="G28" s="30" t="s">
        <v>122</v>
      </c>
      <c r="H28" s="33">
        <v>1109380186</v>
      </c>
      <c r="I28" s="33"/>
      <c r="J28" s="34">
        <v>7</v>
      </c>
      <c r="K28" s="34">
        <v>38</v>
      </c>
      <c r="L28" s="35">
        <v>45292</v>
      </c>
      <c r="M28" s="36">
        <f t="shared" ref="M28" si="7">F28</f>
        <v>1950000</v>
      </c>
      <c r="N28" s="35">
        <v>45293</v>
      </c>
      <c r="O28" s="31" t="s">
        <v>40</v>
      </c>
      <c r="P28" s="37">
        <v>45293</v>
      </c>
      <c r="Q28" s="31">
        <v>25</v>
      </c>
      <c r="R28" s="30">
        <v>2101020302</v>
      </c>
      <c r="S28" s="38">
        <f t="shared" ref="S28" si="8">M28</f>
        <v>1950000</v>
      </c>
      <c r="T28" s="35">
        <v>45293</v>
      </c>
      <c r="U28" s="33" t="s">
        <v>123</v>
      </c>
      <c r="V28" s="35">
        <v>45293</v>
      </c>
      <c r="W28" s="31" t="s">
        <v>121</v>
      </c>
      <c r="X28" s="35"/>
      <c r="Y28" s="30"/>
      <c r="Z28" s="39">
        <v>1950000</v>
      </c>
      <c r="AA28" s="30"/>
      <c r="AB28" s="40"/>
      <c r="AC28" s="30"/>
      <c r="AD28" s="40"/>
      <c r="AE28" s="30"/>
      <c r="AF28" s="30"/>
      <c r="AG28" s="30"/>
      <c r="AH28" s="30"/>
      <c r="AI28" s="30"/>
    </row>
    <row r="29" spans="1:35">
      <c r="A29" s="30">
        <v>27</v>
      </c>
      <c r="B29" s="30" t="s">
        <v>35</v>
      </c>
      <c r="C29" s="30" t="s">
        <v>53</v>
      </c>
      <c r="D29" s="55" t="s">
        <v>83</v>
      </c>
      <c r="E29" s="31" t="s">
        <v>64</v>
      </c>
      <c r="F29" s="32">
        <v>3500000</v>
      </c>
      <c r="G29" s="30" t="s">
        <v>124</v>
      </c>
      <c r="H29" s="33">
        <v>1234639176</v>
      </c>
      <c r="I29" s="33"/>
      <c r="J29" s="34">
        <v>1</v>
      </c>
      <c r="K29" s="34">
        <v>19</v>
      </c>
      <c r="L29" s="35">
        <v>45292</v>
      </c>
      <c r="M29" s="36">
        <f t="shared" si="2"/>
        <v>3500000</v>
      </c>
      <c r="N29" s="35">
        <v>45293</v>
      </c>
      <c r="O29" s="31" t="s">
        <v>40</v>
      </c>
      <c r="P29" s="37">
        <v>45293</v>
      </c>
      <c r="Q29" s="31">
        <v>26</v>
      </c>
      <c r="R29" s="30">
        <v>2101020301</v>
      </c>
      <c r="S29" s="38">
        <f t="shared" si="3"/>
        <v>3500000</v>
      </c>
      <c r="T29" s="35">
        <v>45293</v>
      </c>
      <c r="U29" s="33" t="s">
        <v>125</v>
      </c>
      <c r="V29" s="35">
        <v>45293</v>
      </c>
      <c r="W29" s="31" t="s">
        <v>41</v>
      </c>
      <c r="X29" s="35"/>
      <c r="Y29" s="30"/>
      <c r="Z29" s="39">
        <v>3500000</v>
      </c>
      <c r="AA29" s="30"/>
      <c r="AB29" s="40"/>
      <c r="AC29" s="30"/>
      <c r="AD29" s="40"/>
      <c r="AE29" s="30"/>
      <c r="AF29" s="30"/>
      <c r="AG29" s="30"/>
      <c r="AH29" s="30"/>
      <c r="AI29" s="30"/>
    </row>
    <row r="30" spans="1:35">
      <c r="A30" s="30">
        <v>28</v>
      </c>
      <c r="B30" s="30" t="s">
        <v>35</v>
      </c>
      <c r="C30" s="30" t="s">
        <v>48</v>
      </c>
      <c r="D30" s="30" t="s">
        <v>126</v>
      </c>
      <c r="E30" s="31" t="s">
        <v>38</v>
      </c>
      <c r="F30" s="32">
        <v>9000000</v>
      </c>
      <c r="G30" s="30" t="s">
        <v>127</v>
      </c>
      <c r="H30" s="33">
        <v>14325425</v>
      </c>
      <c r="I30" s="33"/>
      <c r="J30" s="34">
        <v>3</v>
      </c>
      <c r="K30" s="34">
        <v>28</v>
      </c>
      <c r="L30" s="35">
        <v>45292</v>
      </c>
      <c r="M30" s="36">
        <f t="shared" si="2"/>
        <v>9000000</v>
      </c>
      <c r="N30" s="35">
        <v>45293</v>
      </c>
      <c r="O30" s="31" t="s">
        <v>40</v>
      </c>
      <c r="P30" s="37">
        <v>45294</v>
      </c>
      <c r="Q30" s="31">
        <v>35</v>
      </c>
      <c r="R30" s="30">
        <v>2101020301</v>
      </c>
      <c r="S30" s="38">
        <f t="shared" ref="S30" si="9">M30</f>
        <v>9000000</v>
      </c>
      <c r="T30" s="35">
        <v>45293</v>
      </c>
      <c r="U30" s="33" t="s">
        <v>128</v>
      </c>
      <c r="V30" s="35">
        <v>45293</v>
      </c>
      <c r="W30" s="31" t="s">
        <v>41</v>
      </c>
      <c r="X30" s="35"/>
      <c r="Y30" s="30"/>
      <c r="Z30" s="39">
        <v>9000000</v>
      </c>
      <c r="AA30" s="30"/>
      <c r="AB30" s="40"/>
      <c r="AC30" s="30"/>
      <c r="AD30" s="40"/>
      <c r="AE30" s="30"/>
      <c r="AF30" s="30"/>
      <c r="AG30" s="30"/>
      <c r="AH30" s="30"/>
      <c r="AI30" s="30"/>
    </row>
    <row r="31" spans="1:35">
      <c r="A31" s="30">
        <v>29</v>
      </c>
      <c r="B31" s="30" t="s">
        <v>35</v>
      </c>
      <c r="C31" s="30" t="s">
        <v>48</v>
      </c>
      <c r="D31" s="30" t="s">
        <v>129</v>
      </c>
      <c r="E31" s="31" t="s">
        <v>38</v>
      </c>
      <c r="F31" s="32">
        <v>37080000</v>
      </c>
      <c r="G31" s="30" t="s">
        <v>130</v>
      </c>
      <c r="H31" s="33">
        <v>1122397810</v>
      </c>
      <c r="I31" s="33"/>
      <c r="J31" s="34">
        <v>7</v>
      </c>
      <c r="K31" s="34">
        <v>9</v>
      </c>
      <c r="L31" s="35">
        <v>45292</v>
      </c>
      <c r="M31" s="36">
        <f t="shared" ref="M31" si="10">F31</f>
        <v>37080000</v>
      </c>
      <c r="N31" s="35">
        <v>45293</v>
      </c>
      <c r="O31" s="31" t="s">
        <v>40</v>
      </c>
      <c r="P31" s="37">
        <v>45294</v>
      </c>
      <c r="Q31" s="31">
        <v>36</v>
      </c>
      <c r="R31" s="30">
        <v>2101020301</v>
      </c>
      <c r="S31" s="38">
        <f t="shared" ref="S31" si="11">M31</f>
        <v>37080000</v>
      </c>
      <c r="T31" s="35">
        <v>45293</v>
      </c>
      <c r="U31" s="33">
        <v>100029310</v>
      </c>
      <c r="V31" s="35">
        <v>45293</v>
      </c>
      <c r="W31" s="31" t="s">
        <v>46</v>
      </c>
      <c r="X31" s="35">
        <v>45412</v>
      </c>
      <c r="Y31" s="30" t="s">
        <v>106</v>
      </c>
      <c r="Z31" s="39">
        <f>+F31/4</f>
        <v>9270000</v>
      </c>
      <c r="AA31" s="469">
        <v>9720000</v>
      </c>
      <c r="AB31" s="40"/>
      <c r="AC31" s="30"/>
      <c r="AD31" s="40"/>
      <c r="AE31" s="30"/>
      <c r="AF31" s="30"/>
      <c r="AG31" s="30"/>
      <c r="AH31" s="30"/>
      <c r="AI31" s="30"/>
    </row>
    <row r="32" spans="1:35">
      <c r="A32" s="30">
        <v>30</v>
      </c>
      <c r="B32" s="30" t="s">
        <v>35</v>
      </c>
      <c r="C32" s="30" t="s">
        <v>53</v>
      </c>
      <c r="D32" s="55" t="s">
        <v>131</v>
      </c>
      <c r="E32" s="31" t="s">
        <v>38</v>
      </c>
      <c r="F32" s="32">
        <v>5500000</v>
      </c>
      <c r="G32" s="30" t="s">
        <v>132</v>
      </c>
      <c r="H32" s="33">
        <v>77182070</v>
      </c>
      <c r="I32" s="33"/>
      <c r="J32" s="34">
        <v>6</v>
      </c>
      <c r="K32" s="34">
        <v>23</v>
      </c>
      <c r="L32" s="35">
        <v>45292</v>
      </c>
      <c r="M32" s="36">
        <f t="shared" si="2"/>
        <v>5500000</v>
      </c>
      <c r="N32" s="35">
        <v>45293</v>
      </c>
      <c r="O32" s="31" t="s">
        <v>40</v>
      </c>
      <c r="P32" s="37">
        <v>45295</v>
      </c>
      <c r="Q32" s="31">
        <v>44</v>
      </c>
      <c r="R32" s="30">
        <v>2101020301</v>
      </c>
      <c r="S32" s="38">
        <f t="shared" si="3"/>
        <v>5500000</v>
      </c>
      <c r="T32" s="35">
        <v>45294</v>
      </c>
      <c r="U32" s="33" t="s">
        <v>133</v>
      </c>
      <c r="V32" s="35">
        <v>45295</v>
      </c>
      <c r="W32" s="31" t="s">
        <v>41</v>
      </c>
      <c r="X32" s="35"/>
      <c r="Y32" s="30"/>
      <c r="Z32" s="39">
        <f>+F32</f>
        <v>5500000</v>
      </c>
      <c r="AA32" s="30"/>
      <c r="AB32" s="40"/>
      <c r="AC32" s="30"/>
      <c r="AD32" s="40"/>
      <c r="AE32" s="30"/>
      <c r="AF32" s="30"/>
      <c r="AG32" s="30"/>
      <c r="AH32" s="30"/>
      <c r="AI32" s="30"/>
    </row>
    <row r="33" spans="1:35">
      <c r="A33" s="30">
        <v>31</v>
      </c>
      <c r="B33" s="30" t="s">
        <v>35</v>
      </c>
      <c r="C33" s="30" t="s">
        <v>42</v>
      </c>
      <c r="D33" s="55" t="s">
        <v>134</v>
      </c>
      <c r="E33" s="31" t="s">
        <v>38</v>
      </c>
      <c r="F33" s="32">
        <v>20600000</v>
      </c>
      <c r="G33" s="30" t="s">
        <v>135</v>
      </c>
      <c r="H33" s="33">
        <v>79521725</v>
      </c>
      <c r="I33" s="33"/>
      <c r="J33" s="34">
        <v>4</v>
      </c>
      <c r="K33" s="34">
        <v>2</v>
      </c>
      <c r="L33" s="35">
        <v>45292</v>
      </c>
      <c r="M33" s="36">
        <f t="shared" si="2"/>
        <v>20600000</v>
      </c>
      <c r="N33" s="35">
        <v>45293</v>
      </c>
      <c r="O33" s="31" t="s">
        <v>40</v>
      </c>
      <c r="P33" s="37">
        <v>45293</v>
      </c>
      <c r="Q33" s="31">
        <v>27</v>
      </c>
      <c r="R33" s="30">
        <v>2101010301</v>
      </c>
      <c r="S33" s="38">
        <f t="shared" si="3"/>
        <v>20600000</v>
      </c>
      <c r="T33" s="35">
        <v>45294</v>
      </c>
      <c r="U33" s="33">
        <v>100029370</v>
      </c>
      <c r="V33" s="35">
        <v>45294</v>
      </c>
      <c r="W33" s="31" t="s">
        <v>46</v>
      </c>
      <c r="X33" s="35"/>
      <c r="Y33" s="30"/>
      <c r="Z33" s="39">
        <f>+F33/4</f>
        <v>5150000</v>
      </c>
      <c r="AA33" s="30"/>
      <c r="AB33" s="40"/>
      <c r="AC33" s="30"/>
      <c r="AD33" s="40"/>
      <c r="AE33" s="30"/>
      <c r="AF33" s="30"/>
      <c r="AG33" s="30"/>
      <c r="AH33" s="30"/>
      <c r="AI33" s="30"/>
    </row>
    <row r="34" spans="1:35">
      <c r="A34" s="30">
        <v>32</v>
      </c>
      <c r="B34" s="30" t="s">
        <v>35</v>
      </c>
      <c r="C34" s="30" t="s">
        <v>48</v>
      </c>
      <c r="D34" s="55" t="s">
        <v>136</v>
      </c>
      <c r="E34" s="31" t="s">
        <v>64</v>
      </c>
      <c r="F34" s="32">
        <v>2635250</v>
      </c>
      <c r="G34" s="30" t="s">
        <v>137</v>
      </c>
      <c r="H34" s="33">
        <v>51987188</v>
      </c>
      <c r="I34" s="33"/>
      <c r="J34" s="34">
        <v>7</v>
      </c>
      <c r="K34" s="34">
        <v>18</v>
      </c>
      <c r="L34" s="35">
        <v>45292</v>
      </c>
      <c r="M34" s="36">
        <f t="shared" si="2"/>
        <v>2635250</v>
      </c>
      <c r="N34" s="35">
        <v>45293</v>
      </c>
      <c r="O34" s="31" t="s">
        <v>40</v>
      </c>
      <c r="P34" s="37">
        <v>45293</v>
      </c>
      <c r="Q34" s="31">
        <v>28</v>
      </c>
      <c r="R34" s="30">
        <v>2101020301</v>
      </c>
      <c r="S34" s="38">
        <f t="shared" si="3"/>
        <v>2635250</v>
      </c>
      <c r="T34" s="35">
        <v>45293</v>
      </c>
      <c r="U34" s="33" t="s">
        <v>138</v>
      </c>
      <c r="V34" s="35">
        <v>45293</v>
      </c>
      <c r="W34" s="31" t="s">
        <v>41</v>
      </c>
      <c r="X34" s="35"/>
      <c r="Y34" s="30"/>
      <c r="Z34" s="39">
        <f t="shared" ref="Z34:Z36" si="12">+F34</f>
        <v>2635250</v>
      </c>
      <c r="AA34" s="30"/>
      <c r="AB34" s="40"/>
      <c r="AC34" s="30"/>
      <c r="AD34" s="40"/>
      <c r="AE34" s="30"/>
      <c r="AF34" s="30"/>
      <c r="AG34" s="30"/>
      <c r="AH34" s="30"/>
      <c r="AI34" s="30"/>
    </row>
    <row r="35" spans="1:35">
      <c r="A35" s="30">
        <v>33</v>
      </c>
      <c r="B35" s="30" t="s">
        <v>35</v>
      </c>
      <c r="C35" s="30" t="s">
        <v>48</v>
      </c>
      <c r="D35" s="55" t="s">
        <v>76</v>
      </c>
      <c r="E35" s="31" t="s">
        <v>38</v>
      </c>
      <c r="F35" s="32">
        <v>23175000</v>
      </c>
      <c r="G35" s="30" t="s">
        <v>139</v>
      </c>
      <c r="H35" s="33">
        <v>38361246</v>
      </c>
      <c r="I35" s="33"/>
      <c r="J35" s="34">
        <v>1</v>
      </c>
      <c r="K35" s="34">
        <v>10</v>
      </c>
      <c r="L35" s="35">
        <v>45292</v>
      </c>
      <c r="M35" s="36">
        <f t="shared" si="2"/>
        <v>23175000</v>
      </c>
      <c r="N35" s="35">
        <v>45293</v>
      </c>
      <c r="O35" s="31" t="s">
        <v>40</v>
      </c>
      <c r="P35" s="37">
        <v>45293</v>
      </c>
      <c r="Q35" s="31">
        <v>29</v>
      </c>
      <c r="R35" s="30">
        <v>2101020301</v>
      </c>
      <c r="S35" s="38">
        <f t="shared" si="3"/>
        <v>23175000</v>
      </c>
      <c r="T35" s="35" t="s">
        <v>140</v>
      </c>
      <c r="U35" s="33" t="s">
        <v>141</v>
      </c>
      <c r="V35" s="35">
        <v>45293</v>
      </c>
      <c r="W35" s="31" t="s">
        <v>79</v>
      </c>
      <c r="X35" s="35"/>
      <c r="Y35" s="30"/>
      <c r="Z35" s="39">
        <f>+F35/5</f>
        <v>4635000</v>
      </c>
      <c r="AA35" s="30"/>
      <c r="AB35" s="40"/>
      <c r="AC35" s="30"/>
      <c r="AD35" s="40"/>
      <c r="AE35" s="30"/>
      <c r="AF35" s="30"/>
      <c r="AG35" s="30"/>
      <c r="AH35" s="30"/>
      <c r="AI35" s="30"/>
    </row>
    <row r="36" spans="1:35">
      <c r="A36" s="30">
        <v>34</v>
      </c>
      <c r="B36" s="30" t="s">
        <v>35</v>
      </c>
      <c r="C36" s="30" t="s">
        <v>48</v>
      </c>
      <c r="D36" s="55" t="s">
        <v>142</v>
      </c>
      <c r="E36" s="31" t="s">
        <v>38</v>
      </c>
      <c r="F36" s="32">
        <v>7500000</v>
      </c>
      <c r="G36" s="30" t="s">
        <v>143</v>
      </c>
      <c r="H36" s="33">
        <v>1110501425</v>
      </c>
      <c r="I36" s="33"/>
      <c r="J36" s="34">
        <v>7</v>
      </c>
      <c r="K36" s="34">
        <v>15</v>
      </c>
      <c r="L36" s="35">
        <v>45292</v>
      </c>
      <c r="M36" s="36">
        <f t="shared" si="2"/>
        <v>7500000</v>
      </c>
      <c r="N36" s="35">
        <v>45293</v>
      </c>
      <c r="O36" s="31" t="s">
        <v>40</v>
      </c>
      <c r="P36" s="37">
        <v>45293</v>
      </c>
      <c r="Q36" s="31">
        <v>30</v>
      </c>
      <c r="R36" s="30">
        <v>2101020301</v>
      </c>
      <c r="S36" s="38">
        <f t="shared" si="3"/>
        <v>7500000</v>
      </c>
      <c r="T36" s="35">
        <v>45293</v>
      </c>
      <c r="U36" s="33" t="s">
        <v>144</v>
      </c>
      <c r="V36" s="35">
        <v>45293</v>
      </c>
      <c r="W36" s="31" t="s">
        <v>41</v>
      </c>
      <c r="X36" s="35"/>
      <c r="Y36" s="30"/>
      <c r="Z36" s="39">
        <f t="shared" si="12"/>
        <v>7500000</v>
      </c>
      <c r="AA36" s="30"/>
      <c r="AB36" s="40"/>
      <c r="AC36" s="30"/>
      <c r="AD36" s="40"/>
      <c r="AE36" s="30"/>
      <c r="AF36" s="30"/>
      <c r="AG36" s="30"/>
      <c r="AH36" s="30"/>
      <c r="AI36" s="30"/>
    </row>
    <row r="37" spans="1:35">
      <c r="A37" s="30">
        <v>35</v>
      </c>
      <c r="B37" s="30" t="s">
        <v>35</v>
      </c>
      <c r="C37" s="30" t="s">
        <v>48</v>
      </c>
      <c r="D37" s="55" t="s">
        <v>145</v>
      </c>
      <c r="E37" s="31" t="s">
        <v>38</v>
      </c>
      <c r="F37" s="32">
        <v>13500000</v>
      </c>
      <c r="G37" s="30" t="s">
        <v>146</v>
      </c>
      <c r="H37" s="33">
        <v>14138035</v>
      </c>
      <c r="I37" s="33"/>
      <c r="J37" s="34">
        <v>2</v>
      </c>
      <c r="K37" s="34">
        <v>14</v>
      </c>
      <c r="L37" s="35">
        <v>45292</v>
      </c>
      <c r="M37" s="36">
        <f t="shared" ref="M37" si="13">F37</f>
        <v>13500000</v>
      </c>
      <c r="N37" s="35">
        <v>45293</v>
      </c>
      <c r="O37" s="31" t="s">
        <v>40</v>
      </c>
      <c r="P37" s="37">
        <v>45293</v>
      </c>
      <c r="Q37" s="31">
        <v>31</v>
      </c>
      <c r="R37" s="30">
        <v>2101020301</v>
      </c>
      <c r="S37" s="38">
        <f t="shared" ref="S37" si="14">M37</f>
        <v>13500000</v>
      </c>
      <c r="T37" s="35">
        <v>45293</v>
      </c>
      <c r="U37" s="33" t="s">
        <v>147</v>
      </c>
      <c r="V37" s="35">
        <v>45293</v>
      </c>
      <c r="W37" s="31" t="s">
        <v>41</v>
      </c>
      <c r="X37" s="35"/>
      <c r="Y37" s="30"/>
      <c r="Z37" s="39">
        <v>13500000</v>
      </c>
      <c r="AA37" s="30"/>
      <c r="AB37" s="40"/>
      <c r="AC37" s="30"/>
      <c r="AD37" s="40"/>
      <c r="AE37" s="30"/>
      <c r="AF37" s="30"/>
      <c r="AG37" s="30"/>
      <c r="AH37" s="30"/>
      <c r="AI37" s="30"/>
    </row>
    <row r="38" spans="1:35">
      <c r="A38" s="30">
        <v>36</v>
      </c>
      <c r="B38" s="30" t="s">
        <v>35</v>
      </c>
      <c r="C38" s="30" t="s">
        <v>48</v>
      </c>
      <c r="D38" s="55" t="s">
        <v>148</v>
      </c>
      <c r="E38" s="31" t="s">
        <v>38</v>
      </c>
      <c r="F38" s="32">
        <v>9000000</v>
      </c>
      <c r="G38" s="30" t="s">
        <v>149</v>
      </c>
      <c r="H38" s="33">
        <v>14878116</v>
      </c>
      <c r="I38" s="33"/>
      <c r="J38" s="34">
        <v>5</v>
      </c>
      <c r="K38" s="34">
        <v>30</v>
      </c>
      <c r="L38" s="35">
        <v>45292</v>
      </c>
      <c r="M38" s="36">
        <f t="shared" si="2"/>
        <v>9000000</v>
      </c>
      <c r="N38" s="35">
        <v>45293</v>
      </c>
      <c r="O38" s="31" t="s">
        <v>40</v>
      </c>
      <c r="P38" s="37">
        <v>45294</v>
      </c>
      <c r="Q38" s="31">
        <v>37</v>
      </c>
      <c r="R38" s="30">
        <v>2101020301</v>
      </c>
      <c r="S38" s="38">
        <f t="shared" si="3"/>
        <v>9000000</v>
      </c>
      <c r="T38" s="35">
        <v>45294</v>
      </c>
      <c r="U38" s="33" t="s">
        <v>150</v>
      </c>
      <c r="V38" s="35">
        <v>45294</v>
      </c>
      <c r="W38" s="31" t="s">
        <v>41</v>
      </c>
      <c r="X38" s="35"/>
      <c r="Y38" s="30"/>
      <c r="Z38" s="39">
        <v>9000000</v>
      </c>
      <c r="AA38" s="30"/>
      <c r="AB38" s="40"/>
      <c r="AC38" s="30"/>
      <c r="AD38" s="40"/>
      <c r="AE38" s="30"/>
      <c r="AF38" s="30"/>
      <c r="AG38" s="30"/>
      <c r="AH38" s="30"/>
      <c r="AI38" s="30"/>
    </row>
    <row r="39" spans="1:35">
      <c r="A39" s="30">
        <v>37</v>
      </c>
      <c r="B39" s="30" t="s">
        <v>35</v>
      </c>
      <c r="C39" s="30" t="s">
        <v>59</v>
      </c>
      <c r="D39" s="55" t="s">
        <v>151</v>
      </c>
      <c r="E39" s="31" t="s">
        <v>64</v>
      </c>
      <c r="F39" s="32">
        <v>126074818</v>
      </c>
      <c r="G39" s="30" t="s">
        <v>152</v>
      </c>
      <c r="H39" s="33">
        <v>900415641</v>
      </c>
      <c r="I39" s="33"/>
      <c r="J39" s="34">
        <v>8</v>
      </c>
      <c r="K39" s="34">
        <v>42</v>
      </c>
      <c r="L39" s="35">
        <v>45292</v>
      </c>
      <c r="M39" s="36">
        <f t="shared" si="2"/>
        <v>126074818</v>
      </c>
      <c r="N39" s="35">
        <v>45294</v>
      </c>
      <c r="O39" s="31" t="s">
        <v>40</v>
      </c>
      <c r="P39" s="37">
        <v>45294</v>
      </c>
      <c r="Q39" s="31">
        <v>38</v>
      </c>
      <c r="R39" s="30">
        <v>220102</v>
      </c>
      <c r="S39" s="38">
        <f t="shared" si="3"/>
        <v>126074818</v>
      </c>
      <c r="T39" s="35">
        <v>45294</v>
      </c>
      <c r="U39" s="33" t="s">
        <v>153</v>
      </c>
      <c r="V39" s="35">
        <v>45300</v>
      </c>
      <c r="W39" s="31" t="s">
        <v>52</v>
      </c>
      <c r="X39" s="35"/>
      <c r="Y39" s="30"/>
      <c r="Z39" s="39">
        <f>+F39/2</f>
        <v>63037409</v>
      </c>
      <c r="AA39" s="30"/>
      <c r="AB39" s="40"/>
      <c r="AC39" s="30"/>
      <c r="AD39" s="40"/>
      <c r="AE39" s="30"/>
      <c r="AF39" s="30"/>
      <c r="AG39" s="30"/>
      <c r="AH39" s="30"/>
      <c r="AI39" s="30"/>
    </row>
    <row r="40" spans="1:35">
      <c r="A40" s="30">
        <v>38</v>
      </c>
      <c r="B40" s="30" t="s">
        <v>35</v>
      </c>
      <c r="C40" s="30" t="s">
        <v>42</v>
      </c>
      <c r="D40" s="55" t="s">
        <v>154</v>
      </c>
      <c r="E40" s="31" t="s">
        <v>38</v>
      </c>
      <c r="F40" s="32">
        <v>4429000</v>
      </c>
      <c r="G40" s="30" t="s">
        <v>155</v>
      </c>
      <c r="H40" s="33">
        <v>1110488206</v>
      </c>
      <c r="I40" s="33"/>
      <c r="J40" s="34">
        <v>5</v>
      </c>
      <c r="K40" s="34">
        <v>34</v>
      </c>
      <c r="L40" s="35">
        <v>45292</v>
      </c>
      <c r="M40" s="36">
        <f t="shared" si="2"/>
        <v>4429000</v>
      </c>
      <c r="N40" s="35">
        <v>45294</v>
      </c>
      <c r="O40" s="31" t="s">
        <v>40</v>
      </c>
      <c r="P40" s="37">
        <v>45294</v>
      </c>
      <c r="Q40" s="31">
        <v>39</v>
      </c>
      <c r="R40" s="30">
        <v>2101010301</v>
      </c>
      <c r="S40" s="38">
        <f t="shared" si="3"/>
        <v>4429000</v>
      </c>
      <c r="T40" s="35">
        <v>45294</v>
      </c>
      <c r="U40" s="33" t="s">
        <v>156</v>
      </c>
      <c r="V40" s="35">
        <v>45294</v>
      </c>
      <c r="W40" s="31" t="s">
        <v>41</v>
      </c>
      <c r="X40" s="35"/>
      <c r="Y40" s="30"/>
      <c r="Z40" s="39">
        <f>+F40/1</f>
        <v>4429000</v>
      </c>
      <c r="AA40" s="30"/>
      <c r="AB40" s="40"/>
      <c r="AC40" s="30"/>
      <c r="AD40" s="40"/>
      <c r="AE40" s="30"/>
      <c r="AF40" s="30"/>
      <c r="AG40" s="30"/>
      <c r="AH40" s="30"/>
      <c r="AI40" s="30"/>
    </row>
    <row r="41" spans="1:35">
      <c r="A41" s="30">
        <v>39</v>
      </c>
      <c r="B41" s="30" t="s">
        <v>35</v>
      </c>
      <c r="C41" s="30" t="s">
        <v>157</v>
      </c>
      <c r="D41" s="55" t="s">
        <v>158</v>
      </c>
      <c r="E41" s="31" t="s">
        <v>38</v>
      </c>
      <c r="F41" s="32">
        <v>3600000</v>
      </c>
      <c r="G41" s="30" t="s">
        <v>159</v>
      </c>
      <c r="H41" s="33">
        <v>65755709</v>
      </c>
      <c r="I41" s="33"/>
      <c r="J41" s="34">
        <v>1</v>
      </c>
      <c r="K41" s="34">
        <v>52</v>
      </c>
      <c r="L41" s="35">
        <v>45292</v>
      </c>
      <c r="M41" s="36">
        <f t="shared" si="2"/>
        <v>3600000</v>
      </c>
      <c r="N41" s="35">
        <v>45294</v>
      </c>
      <c r="O41" s="31" t="s">
        <v>40</v>
      </c>
      <c r="P41" s="37">
        <v>45294</v>
      </c>
      <c r="Q41" s="31">
        <v>40</v>
      </c>
      <c r="R41" s="30">
        <v>2101020301</v>
      </c>
      <c r="S41" s="38">
        <f t="shared" si="3"/>
        <v>3600000</v>
      </c>
      <c r="T41" s="35">
        <v>45294</v>
      </c>
      <c r="U41" s="33">
        <v>100029363</v>
      </c>
      <c r="V41" s="35">
        <v>45294</v>
      </c>
      <c r="W41" s="31" t="s">
        <v>41</v>
      </c>
      <c r="X41" s="35"/>
      <c r="Y41" s="30"/>
      <c r="Z41" s="39">
        <f>+F41/1</f>
        <v>3600000</v>
      </c>
      <c r="AA41" s="30"/>
      <c r="AB41" s="40"/>
      <c r="AC41" s="30"/>
      <c r="AD41" s="40"/>
      <c r="AE41" s="30"/>
      <c r="AF41" s="30"/>
      <c r="AG41" s="30"/>
      <c r="AH41" s="30"/>
      <c r="AI41" s="30"/>
    </row>
    <row r="42" spans="1:35">
      <c r="A42" s="30">
        <v>40</v>
      </c>
      <c r="B42" s="30" t="s">
        <v>35</v>
      </c>
      <c r="C42" s="30" t="s">
        <v>92</v>
      </c>
      <c r="D42" s="55" t="s">
        <v>160</v>
      </c>
      <c r="E42" s="31" t="s">
        <v>38</v>
      </c>
      <c r="F42" s="32">
        <v>3700000</v>
      </c>
      <c r="G42" s="30" t="s">
        <v>161</v>
      </c>
      <c r="H42" s="33">
        <v>1110530186</v>
      </c>
      <c r="I42" s="33"/>
      <c r="J42" s="34">
        <v>5</v>
      </c>
      <c r="K42" s="34">
        <v>31</v>
      </c>
      <c r="L42" s="35">
        <v>45292</v>
      </c>
      <c r="M42" s="36">
        <f t="shared" si="2"/>
        <v>3700000</v>
      </c>
      <c r="N42" s="35">
        <v>45294</v>
      </c>
      <c r="O42" s="31" t="s">
        <v>40</v>
      </c>
      <c r="P42" s="37">
        <v>45294</v>
      </c>
      <c r="Q42" s="31">
        <v>41</v>
      </c>
      <c r="R42" s="30">
        <v>2101020301</v>
      </c>
      <c r="S42" s="38">
        <f t="shared" si="3"/>
        <v>3700000</v>
      </c>
      <c r="T42" s="35">
        <v>45294</v>
      </c>
      <c r="U42" s="33">
        <v>100029391</v>
      </c>
      <c r="V42" s="35">
        <v>45294</v>
      </c>
      <c r="W42" s="31" t="s">
        <v>41</v>
      </c>
      <c r="X42" s="35"/>
      <c r="Y42" s="30"/>
      <c r="Z42" s="39">
        <f>+F42/1</f>
        <v>3700000</v>
      </c>
      <c r="AA42" s="30"/>
      <c r="AB42" s="40"/>
      <c r="AC42" s="30"/>
      <c r="AD42" s="40"/>
      <c r="AE42" s="30"/>
      <c r="AF42" s="30"/>
      <c r="AG42" s="30"/>
      <c r="AH42" s="30"/>
      <c r="AI42" s="30"/>
    </row>
    <row r="43" spans="1:35">
      <c r="A43" s="30">
        <v>41</v>
      </c>
      <c r="B43" s="30" t="s">
        <v>35</v>
      </c>
      <c r="C43" s="30" t="s">
        <v>157</v>
      </c>
      <c r="D43" s="55" t="s">
        <v>162</v>
      </c>
      <c r="E43" s="31" t="s">
        <v>38</v>
      </c>
      <c r="F43" s="32">
        <v>15000000</v>
      </c>
      <c r="G43" s="30" t="s">
        <v>163</v>
      </c>
      <c r="H43" s="33">
        <v>1110484577</v>
      </c>
      <c r="I43" s="33"/>
      <c r="J43" s="34">
        <v>4</v>
      </c>
      <c r="K43" s="34">
        <v>46</v>
      </c>
      <c r="L43" s="35">
        <v>45292</v>
      </c>
      <c r="M43" s="36">
        <f t="shared" si="2"/>
        <v>15000000</v>
      </c>
      <c r="N43" s="35">
        <v>45294</v>
      </c>
      <c r="O43" s="31" t="s">
        <v>40</v>
      </c>
      <c r="P43" s="37">
        <v>45294</v>
      </c>
      <c r="Q43" s="31">
        <v>42</v>
      </c>
      <c r="R43" s="30">
        <v>2101020301</v>
      </c>
      <c r="S43" s="38">
        <f t="shared" si="3"/>
        <v>15000000</v>
      </c>
      <c r="T43" s="35">
        <v>45295</v>
      </c>
      <c r="U43" s="33" t="s">
        <v>164</v>
      </c>
      <c r="V43" s="35">
        <v>45294</v>
      </c>
      <c r="W43" s="31" t="s">
        <v>88</v>
      </c>
      <c r="X43" s="35"/>
      <c r="Y43" s="30"/>
      <c r="Z43" s="39">
        <f>+F43/3</f>
        <v>5000000</v>
      </c>
      <c r="AA43" s="30"/>
      <c r="AB43" s="40"/>
      <c r="AC43" s="30"/>
      <c r="AD43" s="40"/>
      <c r="AE43" s="30"/>
      <c r="AF43" s="30"/>
      <c r="AG43" s="30"/>
      <c r="AH43" s="30"/>
      <c r="AI43" s="30"/>
    </row>
    <row r="44" spans="1:35">
      <c r="A44" s="30">
        <v>42</v>
      </c>
      <c r="B44" s="30" t="s">
        <v>35</v>
      </c>
      <c r="C44" s="30" t="s">
        <v>48</v>
      </c>
      <c r="D44" s="30" t="s">
        <v>165</v>
      </c>
      <c r="E44" s="31" t="s">
        <v>38</v>
      </c>
      <c r="F44" s="32">
        <v>4738000</v>
      </c>
      <c r="G44" s="30" t="s">
        <v>166</v>
      </c>
      <c r="H44" s="33">
        <v>36559111</v>
      </c>
      <c r="I44" s="33"/>
      <c r="J44" s="34">
        <v>0</v>
      </c>
      <c r="K44" s="34">
        <v>27</v>
      </c>
      <c r="L44" s="35">
        <v>45292</v>
      </c>
      <c r="M44" s="36">
        <f t="shared" si="2"/>
        <v>4738000</v>
      </c>
      <c r="N44" s="35">
        <v>45294</v>
      </c>
      <c r="O44" s="31" t="s">
        <v>40</v>
      </c>
      <c r="P44" s="37">
        <v>45294</v>
      </c>
      <c r="Q44" s="31">
        <v>43</v>
      </c>
      <c r="R44" s="30">
        <v>2101020301</v>
      </c>
      <c r="S44" s="38">
        <f t="shared" si="3"/>
        <v>4738000</v>
      </c>
      <c r="T44" s="35">
        <v>45294</v>
      </c>
      <c r="U44" s="33">
        <v>100029398</v>
      </c>
      <c r="V44" s="35">
        <v>45294</v>
      </c>
      <c r="W44" s="31" t="s">
        <v>41</v>
      </c>
      <c r="X44" s="35"/>
      <c r="Y44" s="30"/>
      <c r="Z44" s="39">
        <f>+F44/1</f>
        <v>4738000</v>
      </c>
      <c r="AA44" s="30"/>
      <c r="AB44" s="40"/>
      <c r="AC44" s="30"/>
      <c r="AD44" s="40"/>
      <c r="AE44" s="30"/>
      <c r="AF44" s="30"/>
      <c r="AG44" s="30"/>
      <c r="AH44" s="30"/>
      <c r="AI44" s="30"/>
    </row>
    <row r="45" spans="1:35">
      <c r="A45" s="30">
        <v>43</v>
      </c>
      <c r="B45" s="30" t="s">
        <v>35</v>
      </c>
      <c r="C45" s="30" t="s">
        <v>157</v>
      </c>
      <c r="D45" s="55" t="s">
        <v>167</v>
      </c>
      <c r="E45" s="31" t="s">
        <v>38</v>
      </c>
      <c r="F45" s="32">
        <v>4300000</v>
      </c>
      <c r="G45" s="30" t="s">
        <v>168</v>
      </c>
      <c r="H45" s="33">
        <v>52274383</v>
      </c>
      <c r="I45" s="33"/>
      <c r="J45" s="34">
        <v>0</v>
      </c>
      <c r="K45" s="34">
        <v>50</v>
      </c>
      <c r="L45" s="35">
        <v>45292</v>
      </c>
      <c r="M45" s="36">
        <f t="shared" si="2"/>
        <v>4300000</v>
      </c>
      <c r="N45" s="35">
        <v>45295</v>
      </c>
      <c r="O45" s="31" t="s">
        <v>40</v>
      </c>
      <c r="P45" s="37">
        <v>45295</v>
      </c>
      <c r="Q45" s="31">
        <v>45</v>
      </c>
      <c r="R45" s="30">
        <v>2101020301</v>
      </c>
      <c r="S45" s="38">
        <f t="shared" si="3"/>
        <v>4300000</v>
      </c>
      <c r="T45" s="35">
        <v>45295</v>
      </c>
      <c r="U45" s="33" t="s">
        <v>169</v>
      </c>
      <c r="V45" s="35">
        <v>45295</v>
      </c>
      <c r="W45" s="31" t="s">
        <v>41</v>
      </c>
      <c r="X45" s="35"/>
      <c r="Y45" s="30"/>
      <c r="Z45" s="39">
        <f>+F45/1</f>
        <v>4300000</v>
      </c>
      <c r="AA45" s="30"/>
      <c r="AB45" s="40"/>
      <c r="AC45" s="30"/>
      <c r="AD45" s="40"/>
      <c r="AE45" s="30"/>
      <c r="AF45" s="30"/>
      <c r="AG45" s="30"/>
      <c r="AH45" s="30"/>
      <c r="AI45" s="30"/>
    </row>
    <row r="46" spans="1:35">
      <c r="A46" s="30">
        <v>44</v>
      </c>
      <c r="B46" s="30" t="s">
        <v>35</v>
      </c>
      <c r="C46" s="30" t="s">
        <v>59</v>
      </c>
      <c r="D46" s="30" t="s">
        <v>170</v>
      </c>
      <c r="E46" s="31" t="s">
        <v>38</v>
      </c>
      <c r="F46" s="32">
        <v>14420000</v>
      </c>
      <c r="G46" s="30" t="s">
        <v>171</v>
      </c>
      <c r="H46" s="33">
        <v>1110522367</v>
      </c>
      <c r="I46" s="33"/>
      <c r="J46" s="34">
        <v>8</v>
      </c>
      <c r="K46" s="34">
        <v>43</v>
      </c>
      <c r="L46" s="35">
        <v>45292</v>
      </c>
      <c r="M46" s="36">
        <f t="shared" si="2"/>
        <v>14420000</v>
      </c>
      <c r="N46" s="35">
        <v>45295</v>
      </c>
      <c r="O46" s="31" t="s">
        <v>40</v>
      </c>
      <c r="P46" s="37">
        <v>45295</v>
      </c>
      <c r="Q46" s="31">
        <v>46</v>
      </c>
      <c r="R46" s="30">
        <v>21030202</v>
      </c>
      <c r="S46" s="38">
        <f t="shared" si="3"/>
        <v>14420000</v>
      </c>
      <c r="T46" s="35">
        <v>45295</v>
      </c>
      <c r="U46" s="33" t="s">
        <v>172</v>
      </c>
      <c r="V46" s="35">
        <v>45295</v>
      </c>
      <c r="W46" s="31" t="s">
        <v>46</v>
      </c>
      <c r="X46" s="35"/>
      <c r="Y46" s="30"/>
      <c r="Z46" s="39">
        <f>+F46/4</f>
        <v>3605000</v>
      </c>
      <c r="AA46" s="30"/>
      <c r="AB46" s="40"/>
      <c r="AC46" s="30"/>
      <c r="AD46" s="40"/>
      <c r="AE46" s="30"/>
      <c r="AF46" s="30"/>
      <c r="AG46" s="30"/>
      <c r="AH46" s="30"/>
      <c r="AI46" s="30"/>
    </row>
    <row r="47" spans="1:35">
      <c r="A47" s="30">
        <v>45</v>
      </c>
      <c r="B47" s="30" t="s">
        <v>35</v>
      </c>
      <c r="C47" s="30" t="s">
        <v>53</v>
      </c>
      <c r="D47" s="55" t="s">
        <v>173</v>
      </c>
      <c r="E47" s="31" t="s">
        <v>38</v>
      </c>
      <c r="F47" s="32">
        <v>3500000</v>
      </c>
      <c r="G47" s="30" t="s">
        <v>174</v>
      </c>
      <c r="H47" s="33">
        <v>1110528825</v>
      </c>
      <c r="I47" s="33"/>
      <c r="J47" s="34">
        <v>7</v>
      </c>
      <c r="K47" s="34">
        <v>35</v>
      </c>
      <c r="L47" s="35">
        <v>45292</v>
      </c>
      <c r="M47" s="36">
        <f t="shared" si="2"/>
        <v>3500000</v>
      </c>
      <c r="N47" s="35">
        <v>45295</v>
      </c>
      <c r="O47" s="31" t="s">
        <v>40</v>
      </c>
      <c r="P47" s="37">
        <v>45295</v>
      </c>
      <c r="Q47" s="31">
        <v>47</v>
      </c>
      <c r="R47" s="30">
        <v>2101020301</v>
      </c>
      <c r="S47" s="38">
        <f t="shared" si="3"/>
        <v>3500000</v>
      </c>
      <c r="T47" s="35">
        <v>45295</v>
      </c>
      <c r="U47" s="33" t="s">
        <v>175</v>
      </c>
      <c r="V47" s="35">
        <v>45295</v>
      </c>
      <c r="W47" s="31" t="s">
        <v>41</v>
      </c>
      <c r="X47" s="35"/>
      <c r="Y47" s="30"/>
      <c r="Z47" s="39">
        <f>+F47/1</f>
        <v>3500000</v>
      </c>
      <c r="AA47" s="30"/>
      <c r="AB47" s="40"/>
      <c r="AC47" s="30"/>
      <c r="AD47" s="40"/>
      <c r="AE47" s="30"/>
      <c r="AF47" s="30"/>
      <c r="AG47" s="30"/>
      <c r="AH47" s="30"/>
      <c r="AI47" s="30"/>
    </row>
    <row r="48" spans="1:35">
      <c r="A48" s="30">
        <v>46</v>
      </c>
      <c r="B48" s="30" t="s">
        <v>35</v>
      </c>
      <c r="C48" s="30" t="s">
        <v>157</v>
      </c>
      <c r="D48" s="30" t="s">
        <v>176</v>
      </c>
      <c r="E48" s="31" t="s">
        <v>38</v>
      </c>
      <c r="F48" s="32">
        <v>20000000</v>
      </c>
      <c r="G48" s="30" t="s">
        <v>177</v>
      </c>
      <c r="H48" s="33">
        <v>1110503276</v>
      </c>
      <c r="I48" s="33"/>
      <c r="J48" s="34">
        <v>5</v>
      </c>
      <c r="K48" s="34">
        <v>47</v>
      </c>
      <c r="L48" s="35">
        <v>45292</v>
      </c>
      <c r="M48" s="36">
        <f t="shared" si="2"/>
        <v>20000000</v>
      </c>
      <c r="N48" s="35">
        <v>45295</v>
      </c>
      <c r="O48" s="31" t="s">
        <v>40</v>
      </c>
      <c r="P48" s="37">
        <v>45295</v>
      </c>
      <c r="Q48" s="31">
        <v>48</v>
      </c>
      <c r="R48" s="30">
        <v>2101020301</v>
      </c>
      <c r="S48" s="38">
        <f t="shared" si="3"/>
        <v>20000000</v>
      </c>
      <c r="T48" s="35">
        <v>45296</v>
      </c>
      <c r="U48" s="33">
        <v>100029433</v>
      </c>
      <c r="V48" s="35">
        <v>45296</v>
      </c>
      <c r="W48" s="31" t="s">
        <v>46</v>
      </c>
      <c r="X48" s="35"/>
      <c r="Y48" s="30"/>
      <c r="Z48" s="39">
        <f>+F48/4</f>
        <v>5000000</v>
      </c>
      <c r="AA48" s="30"/>
      <c r="AB48" s="40"/>
      <c r="AC48" s="30"/>
      <c r="AD48" s="40"/>
      <c r="AE48" s="30"/>
      <c r="AF48" s="30"/>
      <c r="AG48" s="30"/>
      <c r="AH48" s="30"/>
      <c r="AI48" s="30"/>
    </row>
    <row r="49" spans="1:35">
      <c r="A49" s="30">
        <v>47</v>
      </c>
      <c r="B49" s="30" t="s">
        <v>35</v>
      </c>
      <c r="C49" s="30" t="s">
        <v>59</v>
      </c>
      <c r="D49" s="55" t="s">
        <v>178</v>
      </c>
      <c r="E49" s="31" t="s">
        <v>38</v>
      </c>
      <c r="F49" s="32">
        <v>60729143</v>
      </c>
      <c r="G49" s="30" t="s">
        <v>152</v>
      </c>
      <c r="H49" s="33">
        <v>900415641</v>
      </c>
      <c r="I49" s="33"/>
      <c r="J49" s="34">
        <v>8</v>
      </c>
      <c r="K49" s="34">
        <v>45</v>
      </c>
      <c r="L49" s="35">
        <v>45292</v>
      </c>
      <c r="M49" s="36">
        <f t="shared" si="2"/>
        <v>60729143</v>
      </c>
      <c r="N49" s="35">
        <v>45295</v>
      </c>
      <c r="O49" s="31" t="s">
        <v>40</v>
      </c>
      <c r="P49" s="37">
        <v>45295</v>
      </c>
      <c r="Q49" s="31">
        <v>49</v>
      </c>
      <c r="R49" s="30">
        <v>220104</v>
      </c>
      <c r="S49" s="38">
        <f t="shared" si="3"/>
        <v>60729143</v>
      </c>
      <c r="T49" s="35">
        <v>45295</v>
      </c>
      <c r="U49" s="33" t="s">
        <v>179</v>
      </c>
      <c r="V49" s="35">
        <v>45300</v>
      </c>
      <c r="W49" s="31" t="s">
        <v>52</v>
      </c>
      <c r="X49" s="35"/>
      <c r="Y49" s="30"/>
      <c r="Z49" s="39">
        <f t="shared" ref="Z49:Z59" si="15">+F49/2</f>
        <v>30364571.5</v>
      </c>
      <c r="AA49" s="30"/>
      <c r="AB49" s="40"/>
      <c r="AC49" s="30"/>
      <c r="AD49" s="40"/>
      <c r="AE49" s="30"/>
      <c r="AF49" s="30"/>
      <c r="AG49" s="30"/>
      <c r="AH49" s="30"/>
      <c r="AI49" s="30"/>
    </row>
    <row r="50" spans="1:35">
      <c r="A50" s="30">
        <v>48</v>
      </c>
      <c r="B50" s="30" t="s">
        <v>35</v>
      </c>
      <c r="C50" s="30" t="s">
        <v>97</v>
      </c>
      <c r="D50" s="30" t="s">
        <v>180</v>
      </c>
      <c r="E50" s="31" t="s">
        <v>38</v>
      </c>
      <c r="F50" s="32">
        <v>200000000</v>
      </c>
      <c r="G50" s="30" t="s">
        <v>68</v>
      </c>
      <c r="H50" s="33">
        <v>900504144</v>
      </c>
      <c r="I50" s="33"/>
      <c r="J50" s="34">
        <v>0</v>
      </c>
      <c r="K50" s="34">
        <v>32</v>
      </c>
      <c r="L50" s="35">
        <v>45292</v>
      </c>
      <c r="M50" s="36">
        <f t="shared" si="2"/>
        <v>200000000</v>
      </c>
      <c r="N50" s="35">
        <v>45295</v>
      </c>
      <c r="O50" s="31" t="s">
        <v>40</v>
      </c>
      <c r="P50" s="37">
        <v>45295</v>
      </c>
      <c r="Q50" s="31">
        <v>50</v>
      </c>
      <c r="R50" s="30">
        <v>220101</v>
      </c>
      <c r="S50" s="38">
        <f t="shared" si="3"/>
        <v>200000000</v>
      </c>
      <c r="T50" s="35">
        <v>45295</v>
      </c>
      <c r="U50" s="33" t="s">
        <v>181</v>
      </c>
      <c r="V50" s="35">
        <v>45295</v>
      </c>
      <c r="W50" s="31" t="s">
        <v>52</v>
      </c>
      <c r="X50" s="35"/>
      <c r="Y50" s="30"/>
      <c r="Z50" s="39">
        <f t="shared" si="15"/>
        <v>100000000</v>
      </c>
      <c r="AA50" s="30"/>
      <c r="AB50" s="40"/>
      <c r="AC50" s="30"/>
      <c r="AD50" s="40"/>
      <c r="AE50" s="30"/>
      <c r="AF50" s="30"/>
      <c r="AG50" s="30"/>
      <c r="AH50" s="30"/>
      <c r="AI50" s="30"/>
    </row>
    <row r="51" spans="1:35">
      <c r="A51" s="30">
        <v>49</v>
      </c>
      <c r="B51" s="30" t="s">
        <v>35</v>
      </c>
      <c r="C51" s="30" t="s">
        <v>70</v>
      </c>
      <c r="D51" s="30" t="s">
        <v>182</v>
      </c>
      <c r="E51" s="31" t="s">
        <v>38</v>
      </c>
      <c r="F51" s="32">
        <v>152545758</v>
      </c>
      <c r="G51" s="30" t="s">
        <v>68</v>
      </c>
      <c r="H51" s="33">
        <v>900504144</v>
      </c>
      <c r="I51" s="33"/>
      <c r="J51" s="34">
        <v>0</v>
      </c>
      <c r="K51" s="34">
        <v>54</v>
      </c>
      <c r="L51" s="35">
        <v>45295</v>
      </c>
      <c r="M51" s="36">
        <f t="shared" si="2"/>
        <v>152545758</v>
      </c>
      <c r="N51" s="35">
        <v>45295</v>
      </c>
      <c r="O51" s="31" t="s">
        <v>40</v>
      </c>
      <c r="P51" s="37">
        <v>45295</v>
      </c>
      <c r="Q51" s="31">
        <v>51</v>
      </c>
      <c r="R51" s="30">
        <v>220105</v>
      </c>
      <c r="S51" s="38">
        <f t="shared" si="3"/>
        <v>152545758</v>
      </c>
      <c r="T51" s="35">
        <v>45295</v>
      </c>
      <c r="U51" s="54">
        <v>45295</v>
      </c>
      <c r="V51" s="35">
        <v>45295</v>
      </c>
      <c r="W51" s="31" t="s">
        <v>52</v>
      </c>
      <c r="X51" s="35"/>
      <c r="Y51" s="30"/>
      <c r="Z51" s="39">
        <f t="shared" si="15"/>
        <v>76272879</v>
      </c>
      <c r="AA51" s="30"/>
      <c r="AB51" s="40"/>
      <c r="AC51" s="30"/>
      <c r="AD51" s="40"/>
      <c r="AE51" s="30"/>
      <c r="AF51" s="30"/>
      <c r="AG51" s="30"/>
      <c r="AH51" s="30"/>
      <c r="AI51" s="30"/>
    </row>
    <row r="52" spans="1:35">
      <c r="A52" s="30">
        <v>50</v>
      </c>
      <c r="B52" s="30" t="s">
        <v>35</v>
      </c>
      <c r="C52" s="30" t="s">
        <v>70</v>
      </c>
      <c r="D52" s="55" t="s">
        <v>183</v>
      </c>
      <c r="E52" s="31" t="s">
        <v>38</v>
      </c>
      <c r="F52" s="32">
        <v>80000000</v>
      </c>
      <c r="G52" s="30" t="s">
        <v>68</v>
      </c>
      <c r="H52" s="33">
        <v>900504144</v>
      </c>
      <c r="I52" s="33"/>
      <c r="J52" s="34">
        <v>0</v>
      </c>
      <c r="K52" s="34">
        <v>55</v>
      </c>
      <c r="L52" s="35">
        <v>45292</v>
      </c>
      <c r="M52" s="36">
        <f t="shared" si="2"/>
        <v>80000000</v>
      </c>
      <c r="N52" s="35">
        <v>45295</v>
      </c>
      <c r="O52" s="31" t="s">
        <v>40</v>
      </c>
      <c r="P52" s="37">
        <v>45295</v>
      </c>
      <c r="Q52" s="31">
        <v>52</v>
      </c>
      <c r="R52" s="30">
        <v>220105</v>
      </c>
      <c r="S52" s="38">
        <f t="shared" si="3"/>
        <v>80000000</v>
      </c>
      <c r="T52" s="35" t="s">
        <v>184</v>
      </c>
      <c r="U52" s="33">
        <v>100029430</v>
      </c>
      <c r="V52" s="35">
        <v>45295</v>
      </c>
      <c r="W52" s="31" t="s">
        <v>52</v>
      </c>
      <c r="X52" s="35">
        <v>45352</v>
      </c>
      <c r="Y52" s="30" t="s">
        <v>185</v>
      </c>
      <c r="Z52" s="39">
        <f t="shared" si="15"/>
        <v>40000000</v>
      </c>
      <c r="AA52" s="30">
        <v>0</v>
      </c>
      <c r="AB52" s="40"/>
      <c r="AC52" s="30"/>
      <c r="AD52" s="40"/>
      <c r="AE52" s="30"/>
      <c r="AF52" s="30"/>
      <c r="AG52" s="30"/>
      <c r="AH52" s="30"/>
      <c r="AI52" s="30"/>
    </row>
    <row r="53" spans="1:35">
      <c r="A53" s="30">
        <v>51</v>
      </c>
      <c r="B53" s="30" t="s">
        <v>35</v>
      </c>
      <c r="C53" s="30" t="s">
        <v>59</v>
      </c>
      <c r="D53" s="30" t="s">
        <v>186</v>
      </c>
      <c r="E53" s="31" t="s">
        <v>38</v>
      </c>
      <c r="F53" s="32">
        <v>35538664</v>
      </c>
      <c r="G53" s="30" t="s">
        <v>187</v>
      </c>
      <c r="H53" s="33">
        <v>65776273</v>
      </c>
      <c r="I53" s="33"/>
      <c r="J53" s="34">
        <v>0</v>
      </c>
      <c r="K53" s="34">
        <v>57</v>
      </c>
      <c r="L53" s="35">
        <v>45292</v>
      </c>
      <c r="M53" s="36">
        <f t="shared" si="2"/>
        <v>35538664</v>
      </c>
      <c r="N53" s="35">
        <v>45295</v>
      </c>
      <c r="O53" s="31" t="s">
        <v>40</v>
      </c>
      <c r="P53" s="37">
        <v>45295</v>
      </c>
      <c r="Q53" s="31">
        <v>53</v>
      </c>
      <c r="R53" s="30" t="s">
        <v>188</v>
      </c>
      <c r="S53" s="38">
        <f t="shared" si="3"/>
        <v>35538664</v>
      </c>
      <c r="T53" s="35">
        <v>45295</v>
      </c>
      <c r="U53" s="33">
        <v>100029424</v>
      </c>
      <c r="V53" s="35">
        <v>45296</v>
      </c>
      <c r="W53" s="31" t="s">
        <v>46</v>
      </c>
      <c r="X53" s="35">
        <v>45460</v>
      </c>
      <c r="Y53" s="30" t="s">
        <v>106</v>
      </c>
      <c r="Z53" s="39">
        <f>+F53/4</f>
        <v>8884666</v>
      </c>
      <c r="AA53" s="30"/>
      <c r="AB53" s="40"/>
      <c r="AC53" s="30"/>
      <c r="AD53" s="40"/>
      <c r="AE53" s="30"/>
      <c r="AF53" s="30"/>
      <c r="AG53" s="30"/>
      <c r="AH53" s="30"/>
      <c r="AI53" s="30"/>
    </row>
    <row r="54" spans="1:35">
      <c r="A54" s="30">
        <v>52</v>
      </c>
      <c r="B54" s="30" t="s">
        <v>35</v>
      </c>
      <c r="C54" s="30" t="s">
        <v>59</v>
      </c>
      <c r="D54" s="30" t="s">
        <v>189</v>
      </c>
      <c r="E54" s="31" t="s">
        <v>38</v>
      </c>
      <c r="F54" s="32">
        <v>10000000</v>
      </c>
      <c r="G54" s="30" t="s">
        <v>190</v>
      </c>
      <c r="H54" s="33">
        <v>93448754</v>
      </c>
      <c r="I54" s="33"/>
      <c r="J54" s="34">
        <v>1</v>
      </c>
      <c r="K54" s="34">
        <v>58</v>
      </c>
      <c r="L54" s="35">
        <v>45292</v>
      </c>
      <c r="M54" s="36">
        <f t="shared" si="2"/>
        <v>10000000</v>
      </c>
      <c r="N54" s="35">
        <v>45296</v>
      </c>
      <c r="O54" s="31" t="s">
        <v>40</v>
      </c>
      <c r="P54" s="37">
        <v>45296</v>
      </c>
      <c r="Q54" s="31">
        <v>54</v>
      </c>
      <c r="R54" s="30">
        <v>2102020211</v>
      </c>
      <c r="S54" s="38">
        <f t="shared" si="3"/>
        <v>10000000</v>
      </c>
      <c r="T54" s="35">
        <v>45296</v>
      </c>
      <c r="U54" s="33">
        <v>100029491</v>
      </c>
      <c r="V54" s="35">
        <v>45300</v>
      </c>
      <c r="W54" s="31" t="s">
        <v>52</v>
      </c>
      <c r="X54" s="35"/>
      <c r="Y54" s="30"/>
      <c r="Z54" s="39">
        <f t="shared" si="15"/>
        <v>5000000</v>
      </c>
      <c r="AA54" s="30"/>
      <c r="AB54" s="40"/>
      <c r="AC54" s="30"/>
      <c r="AD54" s="40"/>
      <c r="AE54" s="30"/>
      <c r="AF54" s="30"/>
      <c r="AG54" s="30"/>
      <c r="AH54" s="30"/>
      <c r="AI54" s="468" t="s">
        <v>191</v>
      </c>
    </row>
    <row r="55" spans="1:35">
      <c r="A55" s="30">
        <v>53</v>
      </c>
      <c r="B55" s="30" t="s">
        <v>35</v>
      </c>
      <c r="C55" s="30" t="s">
        <v>59</v>
      </c>
      <c r="D55" s="30" t="s">
        <v>192</v>
      </c>
      <c r="E55" s="31" t="s">
        <v>38</v>
      </c>
      <c r="F55" s="32">
        <v>31500000</v>
      </c>
      <c r="G55" s="30" t="s">
        <v>193</v>
      </c>
      <c r="H55" s="33">
        <v>900448985</v>
      </c>
      <c r="I55" s="33"/>
      <c r="J55" s="34">
        <v>8</v>
      </c>
      <c r="K55" s="34">
        <v>59</v>
      </c>
      <c r="L55" s="35">
        <v>45292</v>
      </c>
      <c r="M55" s="36">
        <f t="shared" si="2"/>
        <v>31500000</v>
      </c>
      <c r="N55" s="35">
        <v>45300</v>
      </c>
      <c r="O55" s="31" t="s">
        <v>40</v>
      </c>
      <c r="P55" s="37">
        <v>45300</v>
      </c>
      <c r="Q55" s="31">
        <v>56</v>
      </c>
      <c r="R55" s="30">
        <v>2102020212</v>
      </c>
      <c r="S55" s="38">
        <f t="shared" si="3"/>
        <v>31500000</v>
      </c>
      <c r="T55" s="35">
        <v>45306</v>
      </c>
      <c r="U55" s="33" t="s">
        <v>194</v>
      </c>
      <c r="V55" s="35">
        <v>45300</v>
      </c>
      <c r="W55" s="31" t="s">
        <v>195</v>
      </c>
      <c r="X55" s="35">
        <v>45460</v>
      </c>
      <c r="Y55" s="30"/>
      <c r="Z55" s="39">
        <f>+F55/6</f>
        <v>5250000</v>
      </c>
      <c r="AA55" s="469">
        <v>15500000</v>
      </c>
      <c r="AB55" s="40"/>
      <c r="AC55" s="30"/>
      <c r="AD55" s="40"/>
      <c r="AE55" s="30"/>
      <c r="AF55" s="30"/>
      <c r="AG55" s="30"/>
      <c r="AH55" s="30"/>
      <c r="AI55" s="470" t="s">
        <v>196</v>
      </c>
    </row>
    <row r="56" spans="1:35">
      <c r="A56" s="30">
        <v>54</v>
      </c>
      <c r="B56" s="30" t="s">
        <v>35</v>
      </c>
      <c r="C56" s="30" t="s">
        <v>48</v>
      </c>
      <c r="D56" s="55" t="s">
        <v>192</v>
      </c>
      <c r="E56" s="31" t="s">
        <v>64</v>
      </c>
      <c r="F56" s="32">
        <v>3800000</v>
      </c>
      <c r="G56" s="30" t="s">
        <v>197</v>
      </c>
      <c r="H56" s="33">
        <v>30398749</v>
      </c>
      <c r="I56" s="33"/>
      <c r="J56" s="34">
        <v>5</v>
      </c>
      <c r="K56" s="34">
        <v>17</v>
      </c>
      <c r="L56" s="35">
        <v>45292</v>
      </c>
      <c r="M56" s="36">
        <f t="shared" si="2"/>
        <v>3800000</v>
      </c>
      <c r="N56" s="35">
        <v>45300</v>
      </c>
      <c r="O56" s="31" t="s">
        <v>40</v>
      </c>
      <c r="P56" s="37">
        <v>45300</v>
      </c>
      <c r="Q56" s="31">
        <v>57</v>
      </c>
      <c r="R56" s="30">
        <v>2101020301</v>
      </c>
      <c r="S56" s="38">
        <f t="shared" si="3"/>
        <v>3800000</v>
      </c>
      <c r="T56" s="35">
        <v>45300</v>
      </c>
      <c r="U56" s="33" t="s">
        <v>198</v>
      </c>
      <c r="V56" s="35">
        <v>45300</v>
      </c>
      <c r="W56" s="31" t="s">
        <v>41</v>
      </c>
      <c r="X56" s="35"/>
      <c r="Y56" s="30"/>
      <c r="Z56" s="39">
        <f>+F56/1</f>
        <v>3800000</v>
      </c>
      <c r="AA56" s="30"/>
      <c r="AB56" s="40"/>
      <c r="AC56" s="30"/>
      <c r="AD56" s="40"/>
      <c r="AE56" s="30"/>
      <c r="AF56" s="30"/>
      <c r="AG56" s="30"/>
      <c r="AH56" s="30"/>
      <c r="AI56" s="30"/>
    </row>
    <row r="57" spans="1:35">
      <c r="A57" s="30">
        <v>55</v>
      </c>
      <c r="B57" s="30" t="s">
        <v>35</v>
      </c>
      <c r="C57" s="30" t="s">
        <v>92</v>
      </c>
      <c r="D57" s="30" t="s">
        <v>199</v>
      </c>
      <c r="E57" s="31" t="s">
        <v>38</v>
      </c>
      <c r="F57" s="32">
        <v>5000000</v>
      </c>
      <c r="G57" s="30" t="s">
        <v>200</v>
      </c>
      <c r="H57" s="33">
        <v>52213249</v>
      </c>
      <c r="I57" s="33"/>
      <c r="J57" s="34">
        <v>0</v>
      </c>
      <c r="K57" s="34">
        <v>51</v>
      </c>
      <c r="L57" s="35">
        <v>45292</v>
      </c>
      <c r="M57" s="36">
        <f t="shared" si="2"/>
        <v>5000000</v>
      </c>
      <c r="N57" s="35">
        <v>45300</v>
      </c>
      <c r="O57" s="31" t="s">
        <v>40</v>
      </c>
      <c r="P57" s="37">
        <v>45300</v>
      </c>
      <c r="Q57" s="31">
        <v>55</v>
      </c>
      <c r="R57" s="30">
        <v>2101010301</v>
      </c>
      <c r="S57" s="38">
        <f t="shared" si="3"/>
        <v>5000000</v>
      </c>
      <c r="T57" s="35">
        <v>45302</v>
      </c>
      <c r="U57" s="33" t="s">
        <v>201</v>
      </c>
      <c r="V57" s="35">
        <v>45303</v>
      </c>
      <c r="W57" s="31" t="s">
        <v>41</v>
      </c>
      <c r="X57" s="35"/>
      <c r="Y57" s="30"/>
      <c r="Z57" s="39">
        <f t="shared" si="15"/>
        <v>2500000</v>
      </c>
      <c r="AA57" s="30"/>
      <c r="AB57" s="40"/>
      <c r="AC57" s="30"/>
      <c r="AD57" s="40"/>
      <c r="AE57" s="30"/>
      <c r="AF57" s="30"/>
      <c r="AG57" s="30"/>
      <c r="AH57" s="30"/>
      <c r="AI57" s="30"/>
    </row>
    <row r="58" spans="1:35">
      <c r="A58" s="30">
        <v>56</v>
      </c>
      <c r="B58" s="30" t="s">
        <v>35</v>
      </c>
      <c r="C58" s="30" t="s">
        <v>157</v>
      </c>
      <c r="D58" s="30" t="s">
        <v>202</v>
      </c>
      <c r="E58" s="31" t="s">
        <v>38</v>
      </c>
      <c r="F58" s="32">
        <v>2300000</v>
      </c>
      <c r="G58" s="32" t="s">
        <v>203</v>
      </c>
      <c r="H58" s="33">
        <v>1110530485</v>
      </c>
      <c r="I58" s="33"/>
      <c r="J58" s="34">
        <v>2</v>
      </c>
      <c r="K58" s="34">
        <v>56</v>
      </c>
      <c r="L58" s="35">
        <v>45292</v>
      </c>
      <c r="M58" s="36">
        <f t="shared" si="2"/>
        <v>2300000</v>
      </c>
      <c r="N58" s="35">
        <v>45301</v>
      </c>
      <c r="O58" s="31" t="s">
        <v>40</v>
      </c>
      <c r="P58" s="72" t="s">
        <v>204</v>
      </c>
      <c r="Q58" s="71"/>
      <c r="R58" s="73" t="s">
        <v>205</v>
      </c>
      <c r="S58" s="38">
        <f t="shared" si="3"/>
        <v>2300000</v>
      </c>
      <c r="T58" s="70" t="s">
        <v>206</v>
      </c>
      <c r="U58" s="71" t="s">
        <v>206</v>
      </c>
      <c r="V58" s="35">
        <v>45301</v>
      </c>
      <c r="W58" s="31" t="s">
        <v>41</v>
      </c>
      <c r="X58" s="35"/>
      <c r="Y58" s="30"/>
      <c r="Z58" s="39"/>
      <c r="AA58" s="30"/>
      <c r="AB58" s="40"/>
      <c r="AC58" s="30">
        <v>1</v>
      </c>
      <c r="AD58" s="40">
        <v>2300000</v>
      </c>
      <c r="AE58" s="293">
        <v>45313</v>
      </c>
      <c r="AF58" s="30"/>
      <c r="AG58" s="30"/>
      <c r="AH58" s="30"/>
      <c r="AI58" s="30"/>
    </row>
    <row r="59" spans="1:35">
      <c r="A59" s="30">
        <v>57</v>
      </c>
      <c r="B59" s="30" t="s">
        <v>35</v>
      </c>
      <c r="C59" s="30" t="s">
        <v>59</v>
      </c>
      <c r="D59" s="30" t="s">
        <v>207</v>
      </c>
      <c r="E59" s="31" t="s">
        <v>38</v>
      </c>
      <c r="F59" s="32">
        <v>10000000</v>
      </c>
      <c r="G59" s="30" t="s">
        <v>208</v>
      </c>
      <c r="H59" s="33">
        <v>809006780</v>
      </c>
      <c r="I59" s="33"/>
      <c r="J59" s="34">
        <v>9</v>
      </c>
      <c r="K59" s="34">
        <v>60</v>
      </c>
      <c r="L59" s="35">
        <v>45292</v>
      </c>
      <c r="M59" s="36">
        <f t="shared" si="2"/>
        <v>10000000</v>
      </c>
      <c r="N59" s="35">
        <v>45302</v>
      </c>
      <c r="O59" s="31" t="s">
        <v>40</v>
      </c>
      <c r="P59" s="37">
        <v>45306</v>
      </c>
      <c r="Q59" s="31">
        <v>1099</v>
      </c>
      <c r="R59" s="30">
        <v>21030202</v>
      </c>
      <c r="S59" s="38">
        <f t="shared" si="3"/>
        <v>10000000</v>
      </c>
      <c r="T59" s="35">
        <v>45306</v>
      </c>
      <c r="U59" s="33" t="s">
        <v>209</v>
      </c>
      <c r="V59" s="35">
        <v>45306</v>
      </c>
      <c r="W59" s="31" t="s">
        <v>52</v>
      </c>
      <c r="X59" s="35"/>
      <c r="Y59" s="30"/>
      <c r="Z59" s="39">
        <f t="shared" si="15"/>
        <v>5000000</v>
      </c>
      <c r="AA59" s="30"/>
      <c r="AB59" s="40"/>
      <c r="AC59" s="30"/>
      <c r="AD59" s="40"/>
      <c r="AE59" s="30"/>
      <c r="AF59" s="30"/>
      <c r="AG59" s="30"/>
      <c r="AH59" s="30"/>
      <c r="AI59" s="30"/>
    </row>
    <row r="60" spans="1:35">
      <c r="A60" s="30">
        <v>58</v>
      </c>
      <c r="B60" s="30" t="s">
        <v>35</v>
      </c>
      <c r="C60" s="30" t="s">
        <v>210</v>
      </c>
      <c r="D60" s="30" t="s">
        <v>211</v>
      </c>
      <c r="E60" s="31" t="s">
        <v>38</v>
      </c>
      <c r="F60" s="32">
        <v>50237220</v>
      </c>
      <c r="G60" s="30" t="s">
        <v>212</v>
      </c>
      <c r="H60" s="33">
        <v>890702326</v>
      </c>
      <c r="I60" s="33"/>
      <c r="J60" s="34">
        <v>8</v>
      </c>
      <c r="K60" s="34">
        <v>72</v>
      </c>
      <c r="L60" s="35">
        <v>45295</v>
      </c>
      <c r="M60" s="36">
        <f t="shared" si="2"/>
        <v>50237220</v>
      </c>
      <c r="N60" s="35">
        <v>45302</v>
      </c>
      <c r="O60" s="31" t="s">
        <v>40</v>
      </c>
      <c r="P60" s="37">
        <v>45302</v>
      </c>
      <c r="Q60" s="31">
        <v>1095</v>
      </c>
      <c r="R60" s="30">
        <v>220203</v>
      </c>
      <c r="S60" s="38">
        <f t="shared" si="3"/>
        <v>50237220</v>
      </c>
      <c r="T60" s="35">
        <v>45302</v>
      </c>
      <c r="U60" s="33" t="s">
        <v>213</v>
      </c>
      <c r="V60" s="35">
        <v>45302</v>
      </c>
      <c r="W60" s="41">
        <v>45657</v>
      </c>
      <c r="X60" s="35">
        <v>45610</v>
      </c>
      <c r="Y60" s="30"/>
      <c r="Z60" s="39">
        <f>+F60/6</f>
        <v>8372870</v>
      </c>
      <c r="AA60" s="469">
        <v>25118600</v>
      </c>
      <c r="AB60" s="40"/>
      <c r="AC60" s="30"/>
      <c r="AD60" s="40"/>
      <c r="AE60" s="30"/>
      <c r="AF60" s="30"/>
      <c r="AG60" s="30"/>
      <c r="AH60" s="30"/>
      <c r="AI60" s="30"/>
    </row>
    <row r="61" spans="1:35">
      <c r="A61" s="30">
        <v>59</v>
      </c>
      <c r="B61" s="30" t="s">
        <v>35</v>
      </c>
      <c r="C61" s="30" t="s">
        <v>92</v>
      </c>
      <c r="D61" s="55" t="s">
        <v>214</v>
      </c>
      <c r="E61" s="31" t="s">
        <v>38</v>
      </c>
      <c r="F61" s="32">
        <v>20600000</v>
      </c>
      <c r="G61" s="30" t="s">
        <v>215</v>
      </c>
      <c r="H61" s="33">
        <v>14236617</v>
      </c>
      <c r="I61" s="33"/>
      <c r="J61" s="34">
        <v>9</v>
      </c>
      <c r="K61" s="34">
        <v>67</v>
      </c>
      <c r="L61" s="35">
        <v>45295</v>
      </c>
      <c r="M61" s="36">
        <f t="shared" si="2"/>
        <v>20600000</v>
      </c>
      <c r="N61" s="35">
        <v>45302</v>
      </c>
      <c r="O61" s="31" t="s">
        <v>40</v>
      </c>
      <c r="P61" s="37">
        <v>45302</v>
      </c>
      <c r="Q61" s="31">
        <v>1096</v>
      </c>
      <c r="R61" s="30">
        <v>2101010301</v>
      </c>
      <c r="S61" s="38">
        <f t="shared" si="3"/>
        <v>20600000</v>
      </c>
      <c r="T61" s="35">
        <v>45302</v>
      </c>
      <c r="U61" s="33">
        <v>100029574</v>
      </c>
      <c r="V61" s="35">
        <v>45302</v>
      </c>
      <c r="W61" s="31" t="s">
        <v>46</v>
      </c>
      <c r="X61" s="35">
        <v>45422</v>
      </c>
      <c r="Y61" s="30" t="s">
        <v>41</v>
      </c>
      <c r="Z61" s="39">
        <f>+F61/4</f>
        <v>5150000</v>
      </c>
      <c r="AA61" s="469">
        <v>5150000</v>
      </c>
      <c r="AB61" s="40"/>
      <c r="AC61" s="30"/>
      <c r="AD61" s="40"/>
      <c r="AE61" s="30"/>
      <c r="AF61" s="30"/>
      <c r="AG61" s="30"/>
      <c r="AH61" s="30"/>
      <c r="AI61" s="30"/>
    </row>
    <row r="62" spans="1:35">
      <c r="A62" s="30">
        <v>60</v>
      </c>
      <c r="B62" s="30" t="s">
        <v>35</v>
      </c>
      <c r="C62" s="30" t="s">
        <v>48</v>
      </c>
      <c r="D62" s="30" t="s">
        <v>216</v>
      </c>
      <c r="E62" s="31" t="s">
        <v>38</v>
      </c>
      <c r="F62" s="32">
        <v>9000000</v>
      </c>
      <c r="G62" s="30" t="s">
        <v>217</v>
      </c>
      <c r="H62" s="33">
        <v>901754975</v>
      </c>
      <c r="I62" s="33"/>
      <c r="J62" s="34">
        <v>1</v>
      </c>
      <c r="K62" s="34">
        <v>26</v>
      </c>
      <c r="L62" s="35">
        <v>45292</v>
      </c>
      <c r="M62" s="36">
        <f t="shared" si="2"/>
        <v>9000000</v>
      </c>
      <c r="N62" s="35">
        <v>45302</v>
      </c>
      <c r="O62" s="31" t="s">
        <v>40</v>
      </c>
      <c r="P62" s="37">
        <v>45302</v>
      </c>
      <c r="Q62" s="31">
        <v>1097</v>
      </c>
      <c r="R62" s="30">
        <v>2101020301</v>
      </c>
      <c r="S62" s="38">
        <f t="shared" si="3"/>
        <v>9000000</v>
      </c>
      <c r="T62" s="35">
        <v>44207</v>
      </c>
      <c r="U62" s="33" t="s">
        <v>218</v>
      </c>
      <c r="V62" s="35">
        <v>45302</v>
      </c>
      <c r="W62" s="31" t="s">
        <v>41</v>
      </c>
      <c r="X62" s="35"/>
      <c r="Y62" s="30"/>
      <c r="Z62" s="39">
        <f>+F62/1</f>
        <v>9000000</v>
      </c>
      <c r="AA62" s="30"/>
      <c r="AB62" s="40"/>
      <c r="AC62" s="30"/>
      <c r="AD62" s="40"/>
      <c r="AE62" s="30"/>
      <c r="AF62" s="30"/>
      <c r="AG62" s="30"/>
      <c r="AH62" s="30"/>
      <c r="AI62" s="30"/>
    </row>
    <row r="63" spans="1:35">
      <c r="A63" s="30">
        <v>61</v>
      </c>
      <c r="B63" s="30" t="s">
        <v>35</v>
      </c>
      <c r="C63" s="30" t="s">
        <v>48</v>
      </c>
      <c r="D63" s="30" t="s">
        <v>219</v>
      </c>
      <c r="E63" s="31" t="s">
        <v>38</v>
      </c>
      <c r="F63" s="32">
        <v>4000000</v>
      </c>
      <c r="G63" s="30" t="s">
        <v>217</v>
      </c>
      <c r="H63" s="33">
        <v>901754975</v>
      </c>
      <c r="I63" s="33"/>
      <c r="J63" s="34">
        <v>1</v>
      </c>
      <c r="K63" s="34">
        <v>16</v>
      </c>
      <c r="L63" s="35">
        <v>45292</v>
      </c>
      <c r="M63" s="36">
        <f t="shared" ref="M63" si="16">F63</f>
        <v>4000000</v>
      </c>
      <c r="N63" s="35">
        <v>45302</v>
      </c>
      <c r="O63" s="31" t="s">
        <v>40</v>
      </c>
      <c r="P63" s="37">
        <v>45302</v>
      </c>
      <c r="Q63" s="31">
        <v>1098</v>
      </c>
      <c r="R63" s="30">
        <v>2101020301</v>
      </c>
      <c r="S63" s="38">
        <f t="shared" ref="S63" si="17">M63</f>
        <v>4000000</v>
      </c>
      <c r="T63" s="35">
        <v>45302</v>
      </c>
      <c r="U63" s="33" t="s">
        <v>220</v>
      </c>
      <c r="V63" s="35">
        <v>45302</v>
      </c>
      <c r="W63" s="31" t="s">
        <v>41</v>
      </c>
      <c r="X63" s="35"/>
      <c r="Y63" s="30"/>
      <c r="Z63" s="39">
        <f>+F63/1</f>
        <v>4000000</v>
      </c>
      <c r="AA63" s="30"/>
      <c r="AB63" s="40"/>
      <c r="AC63" s="30"/>
      <c r="AD63" s="40"/>
      <c r="AE63" s="30"/>
      <c r="AF63" s="30"/>
      <c r="AG63" s="30"/>
      <c r="AH63" s="30"/>
      <c r="AI63" s="30"/>
    </row>
    <row r="64" spans="1:35">
      <c r="A64" s="30">
        <v>62</v>
      </c>
      <c r="B64" s="30" t="s">
        <v>35</v>
      </c>
      <c r="C64" s="30" t="s">
        <v>59</v>
      </c>
      <c r="D64" s="55" t="s">
        <v>221</v>
      </c>
      <c r="E64" s="31" t="s">
        <v>38</v>
      </c>
      <c r="F64" s="32">
        <v>21666666</v>
      </c>
      <c r="G64" s="30" t="s">
        <v>222</v>
      </c>
      <c r="H64" s="33">
        <v>17339066</v>
      </c>
      <c r="I64" s="33"/>
      <c r="J64" s="34">
        <v>4</v>
      </c>
      <c r="K64" s="34">
        <v>62</v>
      </c>
      <c r="L64" s="35">
        <v>45295</v>
      </c>
      <c r="M64" s="36">
        <f t="shared" si="2"/>
        <v>21666666</v>
      </c>
      <c r="N64" s="35">
        <v>45302</v>
      </c>
      <c r="O64" s="31" t="s">
        <v>40</v>
      </c>
      <c r="P64" s="37">
        <v>45306</v>
      </c>
      <c r="Q64" s="31">
        <v>1100</v>
      </c>
      <c r="R64" s="30">
        <v>21030202</v>
      </c>
      <c r="S64" s="38">
        <f t="shared" si="3"/>
        <v>21666666</v>
      </c>
      <c r="T64" s="35">
        <v>45303</v>
      </c>
      <c r="U64" s="33">
        <v>100029586</v>
      </c>
      <c r="V64" s="35">
        <v>45306</v>
      </c>
      <c r="W64" s="31" t="s">
        <v>52</v>
      </c>
      <c r="X64" s="35"/>
      <c r="Y64" s="30"/>
      <c r="Z64" s="39">
        <f>+F64/2</f>
        <v>10833333</v>
      </c>
      <c r="AA64" s="30"/>
      <c r="AB64" s="40"/>
      <c r="AC64" s="30"/>
      <c r="AD64" s="40"/>
      <c r="AE64" s="30"/>
      <c r="AF64" s="30"/>
      <c r="AG64" s="30"/>
      <c r="AH64" s="30"/>
      <c r="AI64" s="30"/>
    </row>
    <row r="65" spans="1:35">
      <c r="A65" s="30">
        <v>63</v>
      </c>
      <c r="B65" s="30" t="s">
        <v>35</v>
      </c>
      <c r="C65" s="30" t="s">
        <v>59</v>
      </c>
      <c r="D65" s="30" t="s">
        <v>223</v>
      </c>
      <c r="E65" s="31" t="s">
        <v>38</v>
      </c>
      <c r="F65" s="32">
        <v>10815000</v>
      </c>
      <c r="G65" s="30" t="s">
        <v>224</v>
      </c>
      <c r="H65" s="33">
        <v>5824170</v>
      </c>
      <c r="I65" s="33"/>
      <c r="J65" s="34">
        <v>9</v>
      </c>
      <c r="K65" s="34">
        <v>64</v>
      </c>
      <c r="L65" s="35">
        <v>45295</v>
      </c>
      <c r="M65" s="36">
        <f t="shared" si="2"/>
        <v>10815000</v>
      </c>
      <c r="N65" s="35">
        <v>45307</v>
      </c>
      <c r="O65" s="31" t="s">
        <v>40</v>
      </c>
      <c r="P65" s="37">
        <v>45307</v>
      </c>
      <c r="Q65" s="31">
        <v>1101</v>
      </c>
      <c r="R65" s="30">
        <v>21030202</v>
      </c>
      <c r="S65" s="38">
        <f t="shared" si="3"/>
        <v>10815000</v>
      </c>
      <c r="T65" s="35">
        <v>45307</v>
      </c>
      <c r="U65" s="33">
        <v>100029663</v>
      </c>
      <c r="V65" s="35">
        <v>45307</v>
      </c>
      <c r="W65" s="31" t="s">
        <v>88</v>
      </c>
      <c r="X65" s="35"/>
      <c r="Y65" s="30"/>
      <c r="Z65" s="39">
        <f>+F65/3</f>
        <v>3605000</v>
      </c>
      <c r="AA65" s="30"/>
      <c r="AB65" s="40"/>
      <c r="AC65" s="30"/>
      <c r="AD65" s="40"/>
      <c r="AE65" s="30"/>
      <c r="AF65" s="30"/>
      <c r="AG65" s="30"/>
      <c r="AH65" s="30"/>
      <c r="AI65" s="30"/>
    </row>
    <row r="66" spans="1:35">
      <c r="A66" s="30">
        <v>64</v>
      </c>
      <c r="B66" s="30" t="s">
        <v>35</v>
      </c>
      <c r="C66" s="30" t="s">
        <v>59</v>
      </c>
      <c r="D66" s="30" t="s">
        <v>225</v>
      </c>
      <c r="E66" s="31" t="s">
        <v>38</v>
      </c>
      <c r="F66" s="32">
        <v>45885000</v>
      </c>
      <c r="G66" s="30" t="s">
        <v>226</v>
      </c>
      <c r="H66" s="33">
        <v>901370428</v>
      </c>
      <c r="I66" s="33"/>
      <c r="J66" s="34">
        <v>3</v>
      </c>
      <c r="K66" s="34">
        <v>61</v>
      </c>
      <c r="L66" s="35">
        <v>45295</v>
      </c>
      <c r="M66" s="36">
        <f t="shared" si="2"/>
        <v>45885000</v>
      </c>
      <c r="N66" s="35">
        <v>44212</v>
      </c>
      <c r="O66" s="31" t="s">
        <v>40</v>
      </c>
      <c r="P66" s="37">
        <v>45308</v>
      </c>
      <c r="Q66" s="31">
        <v>1104</v>
      </c>
      <c r="R66" s="30">
        <v>220106</v>
      </c>
      <c r="S66" s="38">
        <f t="shared" si="3"/>
        <v>45885000</v>
      </c>
      <c r="T66" s="35">
        <v>45308</v>
      </c>
      <c r="U66" s="33">
        <v>100029706</v>
      </c>
      <c r="V66" s="35">
        <v>45308</v>
      </c>
      <c r="W66" s="31" t="s">
        <v>46</v>
      </c>
      <c r="X66" s="35"/>
      <c r="Y66" s="30"/>
      <c r="Z66" s="39">
        <f>+F66/4</f>
        <v>11471250</v>
      </c>
      <c r="AA66" s="30"/>
      <c r="AB66" s="40"/>
      <c r="AC66" s="30"/>
      <c r="AD66" s="40"/>
      <c r="AE66" s="30"/>
      <c r="AF66" s="30"/>
      <c r="AG66" s="30"/>
      <c r="AH66" s="30"/>
      <c r="AI66" s="30"/>
    </row>
    <row r="67" spans="1:35">
      <c r="A67" s="30">
        <v>65</v>
      </c>
      <c r="B67" s="30" t="s">
        <v>35</v>
      </c>
      <c r="C67" s="30" t="s">
        <v>97</v>
      </c>
      <c r="D67" s="55" t="s">
        <v>227</v>
      </c>
      <c r="E67" s="31" t="s">
        <v>38</v>
      </c>
      <c r="F67" s="32">
        <v>7000000</v>
      </c>
      <c r="G67" s="30" t="s">
        <v>228</v>
      </c>
      <c r="H67" s="33">
        <v>28816294</v>
      </c>
      <c r="I67" s="33"/>
      <c r="J67" s="34"/>
      <c r="K67" s="34">
        <v>73</v>
      </c>
      <c r="L67" s="35">
        <v>45295</v>
      </c>
      <c r="M67" s="36">
        <f t="shared" si="2"/>
        <v>7000000</v>
      </c>
      <c r="N67" s="35">
        <v>44212</v>
      </c>
      <c r="O67" s="31" t="s">
        <v>40</v>
      </c>
      <c r="P67" s="37">
        <v>45307</v>
      </c>
      <c r="Q67" s="31">
        <v>1102</v>
      </c>
      <c r="R67" s="30">
        <v>2101020301</v>
      </c>
      <c r="S67" s="38">
        <f t="shared" si="3"/>
        <v>7000000</v>
      </c>
      <c r="T67" s="35">
        <v>45307</v>
      </c>
      <c r="U67" s="33">
        <v>100029677</v>
      </c>
      <c r="V67" s="35">
        <v>44212</v>
      </c>
      <c r="W67" s="31" t="s">
        <v>52</v>
      </c>
      <c r="X67" s="35"/>
      <c r="Y67" s="30"/>
      <c r="Z67" s="39">
        <f>+F67/2</f>
        <v>3500000</v>
      </c>
      <c r="AA67" s="30"/>
      <c r="AB67" s="40"/>
      <c r="AC67" s="30"/>
      <c r="AD67" s="40"/>
      <c r="AE67" s="30"/>
      <c r="AF67" s="30"/>
      <c r="AG67" s="30"/>
      <c r="AH67" s="30"/>
      <c r="AI67" s="30"/>
    </row>
    <row r="68" spans="1:35">
      <c r="A68" s="30">
        <v>66</v>
      </c>
      <c r="B68" s="30" t="s">
        <v>35</v>
      </c>
      <c r="C68" s="30" t="s">
        <v>59</v>
      </c>
      <c r="D68" s="30" t="s">
        <v>229</v>
      </c>
      <c r="E68" s="31" t="s">
        <v>38</v>
      </c>
      <c r="F68" s="32">
        <v>50000000</v>
      </c>
      <c r="G68" s="30" t="s">
        <v>230</v>
      </c>
      <c r="H68" s="33">
        <v>901300741</v>
      </c>
      <c r="I68" s="33"/>
      <c r="J68" s="34">
        <v>5</v>
      </c>
      <c r="K68" s="34">
        <v>76</v>
      </c>
      <c r="L68" s="35">
        <v>45295</v>
      </c>
      <c r="M68" s="36">
        <f t="shared" si="2"/>
        <v>50000000</v>
      </c>
      <c r="N68" s="35">
        <v>45308</v>
      </c>
      <c r="O68" s="31" t="s">
        <v>40</v>
      </c>
      <c r="P68" s="37">
        <v>45308</v>
      </c>
      <c r="Q68" s="31">
        <v>1105</v>
      </c>
      <c r="R68" s="30" t="s">
        <v>231</v>
      </c>
      <c r="S68" s="38">
        <f t="shared" si="3"/>
        <v>50000000</v>
      </c>
      <c r="T68" s="35">
        <v>45310</v>
      </c>
      <c r="U68" s="33" t="s">
        <v>232</v>
      </c>
      <c r="V68" s="35">
        <v>45310</v>
      </c>
      <c r="W68" s="41">
        <v>45657</v>
      </c>
      <c r="X68" s="35">
        <v>45628</v>
      </c>
      <c r="Y68" s="293">
        <v>45657</v>
      </c>
      <c r="Z68" s="39">
        <f>+F68/6</f>
        <v>8333333.333333333</v>
      </c>
      <c r="AA68" s="469">
        <v>10000000</v>
      </c>
      <c r="AB68" s="40"/>
      <c r="AC68" s="30"/>
      <c r="AD68" s="40"/>
      <c r="AE68" s="30"/>
      <c r="AF68" s="30"/>
      <c r="AG68" s="30"/>
      <c r="AH68" s="30"/>
      <c r="AI68" s="30"/>
    </row>
    <row r="69" spans="1:35">
      <c r="A69" s="30">
        <v>67</v>
      </c>
      <c r="B69" s="30" t="s">
        <v>35</v>
      </c>
      <c r="C69" s="30" t="s">
        <v>48</v>
      </c>
      <c r="D69" s="30" t="s">
        <v>233</v>
      </c>
      <c r="E69" s="31" t="s">
        <v>38</v>
      </c>
      <c r="F69" s="32">
        <v>3900000</v>
      </c>
      <c r="G69" s="30" t="s">
        <v>234</v>
      </c>
      <c r="H69" s="33">
        <v>93404246</v>
      </c>
      <c r="I69" s="33"/>
      <c r="J69" s="34">
        <v>8</v>
      </c>
      <c r="K69" s="34">
        <v>75</v>
      </c>
      <c r="L69" s="35">
        <v>45295</v>
      </c>
      <c r="M69" s="36">
        <f t="shared" si="2"/>
        <v>3900000</v>
      </c>
      <c r="N69" s="35">
        <v>45309</v>
      </c>
      <c r="O69" s="31" t="s">
        <v>40</v>
      </c>
      <c r="P69" s="37">
        <v>45309</v>
      </c>
      <c r="Q69" s="31">
        <v>1106</v>
      </c>
      <c r="R69" s="30">
        <v>2101020301</v>
      </c>
      <c r="S69" s="38">
        <f t="shared" si="3"/>
        <v>3900000</v>
      </c>
      <c r="T69" s="35">
        <v>45309</v>
      </c>
      <c r="U69" s="33" t="s">
        <v>235</v>
      </c>
      <c r="V69" s="35">
        <v>45309</v>
      </c>
      <c r="W69" s="31" t="s">
        <v>41</v>
      </c>
      <c r="X69" s="35"/>
      <c r="Y69" s="30"/>
      <c r="Z69" s="39">
        <f t="shared" ref="Z69" si="18">+F69/1</f>
        <v>3900000</v>
      </c>
      <c r="AA69" s="30"/>
      <c r="AB69" s="40"/>
      <c r="AC69" s="30"/>
      <c r="AD69" s="40"/>
      <c r="AE69" s="30"/>
      <c r="AF69" s="30"/>
      <c r="AG69" s="30"/>
      <c r="AH69" s="30"/>
      <c r="AI69" s="30" t="s">
        <v>236</v>
      </c>
    </row>
    <row r="70" spans="1:35">
      <c r="A70" s="30">
        <v>68</v>
      </c>
      <c r="B70" s="30" t="s">
        <v>35</v>
      </c>
      <c r="C70" s="30" t="s">
        <v>59</v>
      </c>
      <c r="D70" s="30" t="s">
        <v>237</v>
      </c>
      <c r="E70" s="31" t="s">
        <v>38</v>
      </c>
      <c r="F70" s="32">
        <v>100000000</v>
      </c>
      <c r="G70" s="30" t="s">
        <v>68</v>
      </c>
      <c r="H70" s="33">
        <v>900504144</v>
      </c>
      <c r="I70" s="33"/>
      <c r="J70" s="34">
        <v>0</v>
      </c>
      <c r="K70" s="34">
        <v>79</v>
      </c>
      <c r="L70" s="35">
        <v>45296</v>
      </c>
      <c r="M70" s="36">
        <f t="shared" si="2"/>
        <v>100000000</v>
      </c>
      <c r="N70" s="35">
        <v>45315</v>
      </c>
      <c r="O70" s="31" t="s">
        <v>40</v>
      </c>
      <c r="P70" s="37">
        <v>45315</v>
      </c>
      <c r="Q70" s="31">
        <v>1107</v>
      </c>
      <c r="R70" s="30">
        <v>21030202</v>
      </c>
      <c r="S70" s="38">
        <f t="shared" si="3"/>
        <v>100000000</v>
      </c>
      <c r="T70" s="35">
        <v>45315</v>
      </c>
      <c r="U70" s="33" t="s">
        <v>238</v>
      </c>
      <c r="V70" s="35">
        <v>45316</v>
      </c>
      <c r="W70" s="31" t="s">
        <v>88</v>
      </c>
      <c r="X70" s="35"/>
      <c r="Y70" s="30"/>
      <c r="Z70" s="39">
        <f>+F70/3</f>
        <v>33333333.333333332</v>
      </c>
      <c r="AA70" s="30"/>
      <c r="AB70" s="40"/>
      <c r="AC70" s="30"/>
      <c r="AD70" s="40"/>
      <c r="AE70" s="30"/>
      <c r="AF70" s="30"/>
      <c r="AG70" s="30"/>
      <c r="AH70" s="30"/>
      <c r="AI70" s="30" t="s">
        <v>239</v>
      </c>
    </row>
    <row r="71" spans="1:35">
      <c r="A71" s="30">
        <v>69</v>
      </c>
      <c r="B71" s="30" t="s">
        <v>35</v>
      </c>
      <c r="C71" s="30" t="s">
        <v>59</v>
      </c>
      <c r="D71" s="30" t="s">
        <v>240</v>
      </c>
      <c r="E71" s="31" t="s">
        <v>38</v>
      </c>
      <c r="F71" s="32">
        <v>10815000</v>
      </c>
      <c r="G71" s="30" t="s">
        <v>241</v>
      </c>
      <c r="H71" s="33">
        <v>1110563718</v>
      </c>
      <c r="I71" s="33"/>
      <c r="J71" s="34">
        <v>5</v>
      </c>
      <c r="K71" s="34">
        <v>65</v>
      </c>
      <c r="L71" s="35">
        <v>45295</v>
      </c>
      <c r="M71" s="36">
        <f t="shared" si="2"/>
        <v>10815000</v>
      </c>
      <c r="N71" s="35">
        <v>45316</v>
      </c>
      <c r="O71" s="31" t="s">
        <v>40</v>
      </c>
      <c r="P71" s="37">
        <v>45317</v>
      </c>
      <c r="Q71" s="31">
        <v>1114</v>
      </c>
      <c r="R71" s="30">
        <v>21030202</v>
      </c>
      <c r="S71" s="38">
        <f t="shared" si="3"/>
        <v>10815000</v>
      </c>
      <c r="T71" s="35">
        <v>45317</v>
      </c>
      <c r="U71" s="33">
        <v>100029999</v>
      </c>
      <c r="V71" s="35">
        <v>45316</v>
      </c>
      <c r="W71" s="31" t="s">
        <v>88</v>
      </c>
      <c r="X71" s="35"/>
      <c r="Y71" s="30"/>
      <c r="Z71" s="39">
        <f t="shared" ref="Z71:Z80" si="19">+F71/3</f>
        <v>3605000</v>
      </c>
      <c r="AA71" s="30"/>
      <c r="AB71" s="40"/>
      <c r="AC71" s="30"/>
      <c r="AD71" s="40"/>
      <c r="AE71" s="30"/>
      <c r="AF71" s="30"/>
      <c r="AG71" s="30"/>
      <c r="AH71" s="30"/>
      <c r="AI71" s="30"/>
    </row>
    <row r="72" spans="1:35">
      <c r="A72" s="30">
        <v>70</v>
      </c>
      <c r="B72" s="30" t="s">
        <v>35</v>
      </c>
      <c r="C72" s="30" t="s">
        <v>59</v>
      </c>
      <c r="D72" s="30" t="s">
        <v>240</v>
      </c>
      <c r="E72" s="31" t="s">
        <v>38</v>
      </c>
      <c r="F72" s="32">
        <v>10815000</v>
      </c>
      <c r="G72" s="30" t="s">
        <v>242</v>
      </c>
      <c r="H72" s="33">
        <v>1110579160</v>
      </c>
      <c r="I72" s="33"/>
      <c r="J72" s="34">
        <v>6</v>
      </c>
      <c r="K72" s="34">
        <v>63</v>
      </c>
      <c r="L72" s="35">
        <v>45295</v>
      </c>
      <c r="M72" s="36">
        <f t="shared" si="2"/>
        <v>10815000</v>
      </c>
      <c r="N72" s="35">
        <v>45316</v>
      </c>
      <c r="O72" s="31" t="s">
        <v>40</v>
      </c>
      <c r="P72" s="37">
        <v>45317</v>
      </c>
      <c r="Q72" s="31">
        <v>1115</v>
      </c>
      <c r="R72" s="30">
        <v>21030202</v>
      </c>
      <c r="S72" s="38">
        <f t="shared" si="3"/>
        <v>10815000</v>
      </c>
      <c r="T72" s="35">
        <v>45316</v>
      </c>
      <c r="U72" s="33">
        <v>100029972</v>
      </c>
      <c r="V72" s="35">
        <v>45316</v>
      </c>
      <c r="W72" s="31" t="s">
        <v>88</v>
      </c>
      <c r="X72" s="35"/>
      <c r="Y72" s="30"/>
      <c r="Z72" s="39">
        <f t="shared" si="19"/>
        <v>3605000</v>
      </c>
      <c r="AA72" s="30"/>
      <c r="AB72" s="40"/>
      <c r="AC72" s="30"/>
      <c r="AD72" s="40"/>
      <c r="AE72" s="30"/>
      <c r="AF72" s="30"/>
      <c r="AG72" s="30"/>
      <c r="AH72" s="30"/>
      <c r="AI72" s="30"/>
    </row>
    <row r="73" spans="1:35">
      <c r="A73" s="30">
        <v>71</v>
      </c>
      <c r="B73" s="30" t="s">
        <v>35</v>
      </c>
      <c r="C73" s="30" t="s">
        <v>59</v>
      </c>
      <c r="D73" s="30" t="s">
        <v>240</v>
      </c>
      <c r="E73" s="31" t="s">
        <v>38</v>
      </c>
      <c r="F73" s="32">
        <v>10815000</v>
      </c>
      <c r="G73" s="30" t="s">
        <v>241</v>
      </c>
      <c r="H73" s="33">
        <v>1110563718</v>
      </c>
      <c r="I73" s="33"/>
      <c r="J73" s="34">
        <v>5</v>
      </c>
      <c r="K73" s="34">
        <v>65</v>
      </c>
      <c r="L73" s="35">
        <v>45295</v>
      </c>
      <c r="M73" s="36">
        <f t="shared" si="2"/>
        <v>10815000</v>
      </c>
      <c r="N73" s="35">
        <v>45316</v>
      </c>
      <c r="O73" s="31" t="s">
        <v>40</v>
      </c>
      <c r="P73" s="37">
        <v>45317</v>
      </c>
      <c r="Q73" s="31">
        <v>1116</v>
      </c>
      <c r="R73" s="30">
        <v>21030202</v>
      </c>
      <c r="S73" s="38">
        <f t="shared" ref="S73" si="20">M73</f>
        <v>10815000</v>
      </c>
      <c r="T73" s="35">
        <v>45316</v>
      </c>
      <c r="U73" s="33" t="s">
        <v>243</v>
      </c>
      <c r="V73" s="35">
        <v>45316</v>
      </c>
      <c r="W73" s="31" t="s">
        <v>88</v>
      </c>
      <c r="X73" s="35"/>
      <c r="Y73" s="30"/>
      <c r="Z73" s="39">
        <f t="shared" si="19"/>
        <v>3605000</v>
      </c>
      <c r="AA73" s="30"/>
      <c r="AB73" s="40"/>
      <c r="AC73" s="30"/>
      <c r="AD73" s="40"/>
      <c r="AE73" s="30"/>
      <c r="AF73" s="30"/>
      <c r="AG73" s="30"/>
      <c r="AH73" s="30"/>
      <c r="AI73" s="30"/>
    </row>
    <row r="74" spans="1:35">
      <c r="A74" s="30">
        <v>72</v>
      </c>
      <c r="B74" s="30" t="s">
        <v>35</v>
      </c>
      <c r="C74" s="30" t="s">
        <v>59</v>
      </c>
      <c r="D74" s="30" t="s">
        <v>244</v>
      </c>
      <c r="E74" s="31" t="s">
        <v>38</v>
      </c>
      <c r="F74" s="32">
        <v>32120000</v>
      </c>
      <c r="G74" s="30" t="s">
        <v>245</v>
      </c>
      <c r="H74" s="33">
        <v>860047163</v>
      </c>
      <c r="I74" s="33"/>
      <c r="J74" s="34">
        <v>5</v>
      </c>
      <c r="K74" s="34">
        <v>80</v>
      </c>
      <c r="L74" s="35">
        <v>45296</v>
      </c>
      <c r="M74" s="36">
        <f t="shared" si="2"/>
        <v>32120000</v>
      </c>
      <c r="N74" s="35">
        <v>45317</v>
      </c>
      <c r="O74" s="31" t="s">
        <v>40</v>
      </c>
      <c r="P74" s="37">
        <v>45321</v>
      </c>
      <c r="Q74" s="31">
        <v>1125</v>
      </c>
      <c r="R74" s="30">
        <v>220102</v>
      </c>
      <c r="S74" s="38">
        <f t="shared" si="3"/>
        <v>32120000</v>
      </c>
      <c r="T74" s="35">
        <v>45320</v>
      </c>
      <c r="U74" s="33" t="s">
        <v>246</v>
      </c>
      <c r="V74" s="35">
        <v>45317</v>
      </c>
      <c r="W74" s="31" t="s">
        <v>46</v>
      </c>
      <c r="X74" s="35"/>
      <c r="Y74" s="30"/>
      <c r="Z74" s="39">
        <f>+F74/4</f>
        <v>8030000</v>
      </c>
      <c r="AA74" s="30"/>
      <c r="AB74" s="40"/>
      <c r="AC74" s="30"/>
      <c r="AD74" s="40"/>
      <c r="AE74" s="30"/>
      <c r="AF74" s="30"/>
      <c r="AG74" s="30"/>
      <c r="AH74" s="30"/>
      <c r="AI74" s="30"/>
    </row>
    <row r="75" spans="1:35">
      <c r="A75" s="30">
        <v>73</v>
      </c>
      <c r="B75" s="30" t="s">
        <v>35</v>
      </c>
      <c r="C75" s="30" t="s">
        <v>59</v>
      </c>
      <c r="D75" s="59" t="s">
        <v>247</v>
      </c>
      <c r="E75" s="31" t="s">
        <v>38</v>
      </c>
      <c r="F75" s="32">
        <v>26585868</v>
      </c>
      <c r="G75" s="30" t="s">
        <v>248</v>
      </c>
      <c r="H75" s="33" t="s">
        <v>249</v>
      </c>
      <c r="I75" s="33"/>
      <c r="J75" s="34">
        <v>3</v>
      </c>
      <c r="K75" s="34">
        <v>68</v>
      </c>
      <c r="L75" s="35">
        <v>45295</v>
      </c>
      <c r="M75" s="36">
        <f t="shared" si="2"/>
        <v>26585868</v>
      </c>
      <c r="N75" s="35">
        <v>45317</v>
      </c>
      <c r="O75" s="31" t="s">
        <v>40</v>
      </c>
      <c r="P75" s="37">
        <v>45321</v>
      </c>
      <c r="Q75" s="31">
        <v>1124</v>
      </c>
      <c r="R75" s="30">
        <v>220102</v>
      </c>
      <c r="S75" s="38">
        <f t="shared" si="3"/>
        <v>26585868</v>
      </c>
      <c r="T75" s="35">
        <v>45322</v>
      </c>
      <c r="U75" s="33" t="s">
        <v>250</v>
      </c>
      <c r="V75" s="35">
        <v>45317</v>
      </c>
      <c r="W75" s="31" t="s">
        <v>46</v>
      </c>
      <c r="X75" s="35">
        <v>45422</v>
      </c>
      <c r="Y75" s="30" t="s">
        <v>41</v>
      </c>
      <c r="Z75" s="39">
        <f>+F75/4</f>
        <v>6646467</v>
      </c>
      <c r="AA75" s="469">
        <v>13292934</v>
      </c>
      <c r="AB75" s="40"/>
      <c r="AC75" s="30"/>
      <c r="AD75" s="40"/>
      <c r="AE75" s="30"/>
      <c r="AF75" s="30"/>
      <c r="AG75" s="30"/>
      <c r="AH75" s="30"/>
      <c r="AI75" s="30"/>
    </row>
    <row r="76" spans="1:35">
      <c r="A76" s="30">
        <v>74</v>
      </c>
      <c r="B76" s="30" t="s">
        <v>35</v>
      </c>
      <c r="C76" s="30" t="s">
        <v>251</v>
      </c>
      <c r="D76" s="30" t="s">
        <v>252</v>
      </c>
      <c r="E76" s="31" t="s">
        <v>38</v>
      </c>
      <c r="F76" s="32">
        <v>17716000</v>
      </c>
      <c r="G76" s="30" t="s">
        <v>253</v>
      </c>
      <c r="H76" s="33">
        <v>38290584</v>
      </c>
      <c r="I76" s="33"/>
      <c r="J76" s="34">
        <v>0</v>
      </c>
      <c r="K76" s="34">
        <v>78</v>
      </c>
      <c r="L76" s="35">
        <v>45296</v>
      </c>
      <c r="M76" s="36">
        <f t="shared" si="2"/>
        <v>17716000</v>
      </c>
      <c r="N76" s="35">
        <v>45320</v>
      </c>
      <c r="O76" s="31" t="s">
        <v>40</v>
      </c>
      <c r="P76" s="37">
        <v>45321</v>
      </c>
      <c r="Q76" s="31">
        <v>1126</v>
      </c>
      <c r="R76" s="30">
        <v>21030202</v>
      </c>
      <c r="S76" s="38">
        <f t="shared" si="3"/>
        <v>17716000</v>
      </c>
      <c r="T76" s="35">
        <v>45320</v>
      </c>
      <c r="U76" s="33">
        <v>100015355</v>
      </c>
      <c r="V76" s="35">
        <v>45321</v>
      </c>
      <c r="W76" s="31" t="s">
        <v>46</v>
      </c>
      <c r="X76" s="35"/>
      <c r="Y76" s="30"/>
      <c r="Z76" s="39">
        <f>+F76/4</f>
        <v>4429000</v>
      </c>
      <c r="AA76" s="30"/>
      <c r="AB76" s="40"/>
      <c r="AC76" s="30"/>
      <c r="AD76" s="40"/>
      <c r="AE76" s="30"/>
      <c r="AF76" s="30"/>
      <c r="AG76" s="30"/>
      <c r="AH76" s="30"/>
      <c r="AI76" s="30"/>
    </row>
    <row r="77" spans="1:35">
      <c r="A77" s="30">
        <v>75</v>
      </c>
      <c r="B77" s="30" t="s">
        <v>254</v>
      </c>
      <c r="C77" s="30" t="s">
        <v>48</v>
      </c>
      <c r="D77" s="55" t="s">
        <v>145</v>
      </c>
      <c r="E77" s="31" t="s">
        <v>38</v>
      </c>
      <c r="F77" s="32">
        <v>29160000</v>
      </c>
      <c r="G77" s="30" t="s">
        <v>146</v>
      </c>
      <c r="H77" s="33">
        <v>14138035</v>
      </c>
      <c r="I77" s="33"/>
      <c r="J77" s="34">
        <v>2</v>
      </c>
      <c r="K77" s="34" t="s">
        <v>255</v>
      </c>
      <c r="L77" s="35">
        <v>45320</v>
      </c>
      <c r="M77" s="36">
        <f t="shared" ref="M77:M140" si="21">F77</f>
        <v>29160000</v>
      </c>
      <c r="N77" s="35">
        <v>44228</v>
      </c>
      <c r="O77" s="31" t="s">
        <v>40</v>
      </c>
      <c r="P77" s="37">
        <v>45323</v>
      </c>
      <c r="Q77" s="31">
        <v>1136</v>
      </c>
      <c r="R77" s="30">
        <v>220401</v>
      </c>
      <c r="S77" s="38">
        <f t="shared" ref="S77:S117" si="22">M77</f>
        <v>29160000</v>
      </c>
      <c r="T77" s="35">
        <v>45323</v>
      </c>
      <c r="U77" s="33" t="s">
        <v>256</v>
      </c>
      <c r="V77" s="35">
        <v>45323</v>
      </c>
      <c r="W77" s="31" t="s">
        <v>52</v>
      </c>
      <c r="X77" s="35">
        <v>45373</v>
      </c>
      <c r="Y77" s="30" t="s">
        <v>121</v>
      </c>
      <c r="Z77" s="39">
        <f>+F77/2</f>
        <v>14580000</v>
      </c>
      <c r="AA77" s="469">
        <v>14580000</v>
      </c>
      <c r="AB77" s="40"/>
      <c r="AC77" s="30"/>
      <c r="AD77" s="40"/>
      <c r="AE77" s="30"/>
      <c r="AF77" s="30"/>
      <c r="AG77" s="30"/>
      <c r="AH77" s="30"/>
      <c r="AI77" s="30"/>
    </row>
    <row r="78" spans="1:35">
      <c r="A78" s="30">
        <v>76</v>
      </c>
      <c r="B78" s="30" t="s">
        <v>254</v>
      </c>
      <c r="C78" s="30" t="s">
        <v>48</v>
      </c>
      <c r="D78" s="30" t="s">
        <v>115</v>
      </c>
      <c r="E78" s="31" t="s">
        <v>38</v>
      </c>
      <c r="F78" s="32">
        <v>11340000</v>
      </c>
      <c r="G78" s="30" t="s">
        <v>116</v>
      </c>
      <c r="H78" s="33">
        <v>38290379</v>
      </c>
      <c r="I78" s="33"/>
      <c r="J78" s="34">
        <v>7</v>
      </c>
      <c r="K78" s="34" t="s">
        <v>257</v>
      </c>
      <c r="L78" s="35">
        <v>45320</v>
      </c>
      <c r="M78" s="36">
        <f t="shared" si="21"/>
        <v>11340000</v>
      </c>
      <c r="N78" s="35">
        <v>44228</v>
      </c>
      <c r="O78" s="31" t="s">
        <v>40</v>
      </c>
      <c r="P78" s="37">
        <v>45323</v>
      </c>
      <c r="Q78" s="31">
        <v>1137</v>
      </c>
      <c r="R78" s="30">
        <v>220401</v>
      </c>
      <c r="S78" s="38">
        <f t="shared" si="22"/>
        <v>11340000</v>
      </c>
      <c r="T78" s="35">
        <v>45327</v>
      </c>
      <c r="U78" s="33" t="s">
        <v>258</v>
      </c>
      <c r="V78" s="35">
        <v>45323</v>
      </c>
      <c r="W78" s="31" t="s">
        <v>52</v>
      </c>
      <c r="X78" s="35">
        <v>45373</v>
      </c>
      <c r="Y78" s="30" t="s">
        <v>121</v>
      </c>
      <c r="Z78" s="39">
        <v>3240000</v>
      </c>
      <c r="AA78" s="30">
        <v>3240000</v>
      </c>
      <c r="AB78" s="40"/>
      <c r="AC78" s="30"/>
      <c r="AD78" s="40"/>
      <c r="AE78" s="30"/>
      <c r="AF78" s="30"/>
      <c r="AG78" s="30"/>
      <c r="AH78" s="30"/>
      <c r="AI78" s="30"/>
    </row>
    <row r="79" spans="1:35">
      <c r="A79" s="30">
        <v>77</v>
      </c>
      <c r="B79" s="30" t="s">
        <v>254</v>
      </c>
      <c r="C79" s="30" t="s">
        <v>48</v>
      </c>
      <c r="D79" s="55" t="s">
        <v>63</v>
      </c>
      <c r="E79" s="31" t="s">
        <v>64</v>
      </c>
      <c r="F79" s="32">
        <v>16200000</v>
      </c>
      <c r="G79" s="30" t="s">
        <v>259</v>
      </c>
      <c r="H79" s="33">
        <v>1232391592</v>
      </c>
      <c r="I79" s="33"/>
      <c r="J79" s="34">
        <v>8</v>
      </c>
      <c r="K79" s="34" t="s">
        <v>260</v>
      </c>
      <c r="L79" s="35">
        <v>45320</v>
      </c>
      <c r="M79" s="36">
        <f t="shared" si="21"/>
        <v>16200000</v>
      </c>
      <c r="N79" s="35">
        <v>45323</v>
      </c>
      <c r="O79" s="31" t="s">
        <v>40</v>
      </c>
      <c r="P79" s="37">
        <v>45323</v>
      </c>
      <c r="Q79" s="31">
        <v>1138</v>
      </c>
      <c r="R79" s="30">
        <v>220401</v>
      </c>
      <c r="S79" s="38">
        <f t="shared" si="22"/>
        <v>16200000</v>
      </c>
      <c r="T79" s="35">
        <v>45323</v>
      </c>
      <c r="U79" s="33" t="s">
        <v>261</v>
      </c>
      <c r="V79" s="35">
        <v>45323</v>
      </c>
      <c r="W79" s="31" t="s">
        <v>52</v>
      </c>
      <c r="X79" s="35">
        <v>45373</v>
      </c>
      <c r="Y79" s="30" t="s">
        <v>121</v>
      </c>
      <c r="Z79" s="39">
        <f>+F79/2</f>
        <v>8100000</v>
      </c>
      <c r="AA79" s="469">
        <v>8100000</v>
      </c>
      <c r="AB79" s="40"/>
      <c r="AC79" s="30"/>
      <c r="AD79" s="40"/>
      <c r="AE79" s="30"/>
      <c r="AF79" s="30"/>
      <c r="AG79" s="30"/>
      <c r="AH79" s="30"/>
      <c r="AI79" s="30"/>
    </row>
    <row r="80" spans="1:35">
      <c r="A80" s="30">
        <v>78</v>
      </c>
      <c r="B80" s="30" t="s">
        <v>254</v>
      </c>
      <c r="C80" s="30" t="s">
        <v>262</v>
      </c>
      <c r="D80" s="30" t="s">
        <v>263</v>
      </c>
      <c r="E80" s="31" t="s">
        <v>38</v>
      </c>
      <c r="F80" s="32">
        <v>11495217</v>
      </c>
      <c r="G80" s="30" t="s">
        <v>264</v>
      </c>
      <c r="H80" s="33">
        <v>65764100</v>
      </c>
      <c r="I80" s="33"/>
      <c r="J80" s="34">
        <v>3</v>
      </c>
      <c r="K80" s="34">
        <v>1131</v>
      </c>
      <c r="L80" s="35">
        <v>45320</v>
      </c>
      <c r="M80" s="36">
        <f t="shared" si="21"/>
        <v>11495217</v>
      </c>
      <c r="N80" s="35">
        <v>45323</v>
      </c>
      <c r="O80" s="31" t="s">
        <v>40</v>
      </c>
      <c r="P80" s="37">
        <v>45323</v>
      </c>
      <c r="Q80" s="31">
        <v>1139</v>
      </c>
      <c r="R80" s="30">
        <v>220401</v>
      </c>
      <c r="S80" s="38">
        <f t="shared" si="22"/>
        <v>11495217</v>
      </c>
      <c r="T80" s="35">
        <v>45324</v>
      </c>
      <c r="U80" s="33" t="s">
        <v>265</v>
      </c>
      <c r="V80" s="35">
        <v>45327</v>
      </c>
      <c r="W80" s="31" t="s">
        <v>88</v>
      </c>
      <c r="X80" s="35">
        <v>45412</v>
      </c>
      <c r="Y80" s="30" t="s">
        <v>106</v>
      </c>
      <c r="Z80" s="39">
        <f t="shared" si="19"/>
        <v>3831739</v>
      </c>
      <c r="AA80" s="30"/>
      <c r="AB80" s="40"/>
      <c r="AC80" s="30"/>
      <c r="AD80" s="40"/>
      <c r="AE80" s="30"/>
      <c r="AF80" s="30"/>
      <c r="AG80" s="30"/>
      <c r="AH80" s="30"/>
      <c r="AI80" s="30"/>
    </row>
    <row r="81" spans="1:35">
      <c r="A81" s="30">
        <v>79</v>
      </c>
      <c r="B81" s="30" t="s">
        <v>254</v>
      </c>
      <c r="C81" s="30" t="s">
        <v>48</v>
      </c>
      <c r="D81" s="55" t="s">
        <v>142</v>
      </c>
      <c r="E81" s="31" t="s">
        <v>38</v>
      </c>
      <c r="F81" s="32">
        <v>16200000</v>
      </c>
      <c r="G81" s="30" t="s">
        <v>266</v>
      </c>
      <c r="H81" s="33">
        <v>1110501425</v>
      </c>
      <c r="I81" s="33"/>
      <c r="J81" s="34">
        <v>7</v>
      </c>
      <c r="K81" s="34" t="s">
        <v>267</v>
      </c>
      <c r="L81" s="35">
        <v>45320</v>
      </c>
      <c r="M81" s="36">
        <f t="shared" si="21"/>
        <v>16200000</v>
      </c>
      <c r="N81" s="35">
        <v>45323</v>
      </c>
      <c r="O81" s="31" t="s">
        <v>40</v>
      </c>
      <c r="P81" s="37">
        <v>45323</v>
      </c>
      <c r="Q81" s="31">
        <v>1140</v>
      </c>
      <c r="R81" s="30">
        <v>220401</v>
      </c>
      <c r="S81" s="38">
        <f t="shared" si="22"/>
        <v>16200000</v>
      </c>
      <c r="T81" s="35">
        <v>45323</v>
      </c>
      <c r="U81" s="33" t="s">
        <v>268</v>
      </c>
      <c r="V81" s="35">
        <v>44228</v>
      </c>
      <c r="W81" s="31" t="s">
        <v>52</v>
      </c>
      <c r="X81" s="35">
        <v>45373</v>
      </c>
      <c r="Y81" s="30" t="s">
        <v>121</v>
      </c>
      <c r="Z81" s="39">
        <v>8100000</v>
      </c>
      <c r="AA81" s="469">
        <v>8100000</v>
      </c>
      <c r="AB81" s="40"/>
      <c r="AC81" s="30"/>
      <c r="AD81" s="40"/>
      <c r="AE81" s="30"/>
      <c r="AF81" s="30"/>
      <c r="AG81" s="30"/>
      <c r="AH81" s="30"/>
      <c r="AI81" s="30"/>
    </row>
    <row r="82" spans="1:35">
      <c r="A82" s="30">
        <v>80</v>
      </c>
      <c r="B82" s="30" t="s">
        <v>254</v>
      </c>
      <c r="C82" s="30" t="s">
        <v>70</v>
      </c>
      <c r="D82" s="55" t="s">
        <v>71</v>
      </c>
      <c r="E82" s="31" t="s">
        <v>64</v>
      </c>
      <c r="F82" s="32">
        <v>12600000</v>
      </c>
      <c r="G82" s="30" t="s">
        <v>72</v>
      </c>
      <c r="H82" s="33">
        <v>65738804</v>
      </c>
      <c r="I82" s="33"/>
      <c r="J82" s="34">
        <v>1</v>
      </c>
      <c r="K82" s="34">
        <v>1135</v>
      </c>
      <c r="L82" s="35">
        <v>45320</v>
      </c>
      <c r="M82" s="36">
        <f t="shared" si="21"/>
        <v>12600000</v>
      </c>
      <c r="N82" s="35">
        <v>45323</v>
      </c>
      <c r="O82" s="31" t="s">
        <v>40</v>
      </c>
      <c r="P82" s="37">
        <v>45323</v>
      </c>
      <c r="Q82" s="31">
        <v>1141</v>
      </c>
      <c r="R82" s="30">
        <v>220401</v>
      </c>
      <c r="S82" s="38">
        <f t="shared" si="22"/>
        <v>12600000</v>
      </c>
      <c r="T82" s="35">
        <v>45323</v>
      </c>
      <c r="U82" s="33" t="s">
        <v>269</v>
      </c>
      <c r="V82" s="35">
        <v>45324</v>
      </c>
      <c r="W82" s="31" t="s">
        <v>88</v>
      </c>
      <c r="X82" s="35">
        <v>45412</v>
      </c>
      <c r="Y82" s="30" t="s">
        <v>106</v>
      </c>
      <c r="Z82" s="39">
        <f>+F82/3</f>
        <v>4200000</v>
      </c>
      <c r="AA82" s="469">
        <v>4200000</v>
      </c>
      <c r="AB82" s="40"/>
      <c r="AC82" s="30"/>
      <c r="AD82" s="40"/>
      <c r="AE82" s="30"/>
      <c r="AF82" s="30"/>
      <c r="AG82" s="30"/>
      <c r="AH82" s="30"/>
      <c r="AI82" s="30"/>
    </row>
    <row r="83" spans="1:35">
      <c r="A83" s="30">
        <v>81</v>
      </c>
      <c r="B83" s="30" t="s">
        <v>254</v>
      </c>
      <c r="C83" s="30" t="s">
        <v>70</v>
      </c>
      <c r="D83" s="55" t="s">
        <v>71</v>
      </c>
      <c r="E83" s="31" t="s">
        <v>64</v>
      </c>
      <c r="F83" s="32">
        <v>12600000</v>
      </c>
      <c r="G83" s="30" t="s">
        <v>74</v>
      </c>
      <c r="H83" s="33">
        <v>1067864079</v>
      </c>
      <c r="I83" s="33"/>
      <c r="J83" s="34">
        <v>3</v>
      </c>
      <c r="K83" s="34">
        <v>1134</v>
      </c>
      <c r="L83" s="35">
        <v>45320</v>
      </c>
      <c r="M83" s="36">
        <f t="shared" si="21"/>
        <v>12600000</v>
      </c>
      <c r="N83" s="35">
        <v>45323</v>
      </c>
      <c r="O83" s="31" t="s">
        <v>40</v>
      </c>
      <c r="P83" s="37">
        <v>45323</v>
      </c>
      <c r="Q83" s="31">
        <v>1142</v>
      </c>
      <c r="R83" s="30">
        <v>220401</v>
      </c>
      <c r="S83" s="38">
        <f t="shared" si="22"/>
        <v>12600000</v>
      </c>
      <c r="T83" s="35">
        <v>45323</v>
      </c>
      <c r="U83" s="33" t="s">
        <v>270</v>
      </c>
      <c r="V83" s="35">
        <v>45324</v>
      </c>
      <c r="W83" s="31" t="s">
        <v>88</v>
      </c>
      <c r="X83" s="35"/>
      <c r="Y83" s="30"/>
      <c r="Z83" s="39">
        <f t="shared" ref="Z83:Z84" si="23">+F83/3</f>
        <v>4200000</v>
      </c>
      <c r="AA83" s="30"/>
      <c r="AB83" s="40"/>
      <c r="AC83" s="30"/>
      <c r="AD83" s="40"/>
      <c r="AE83" s="30"/>
      <c r="AF83" s="30"/>
      <c r="AG83" s="30"/>
      <c r="AH83" s="30"/>
      <c r="AI83" s="30"/>
    </row>
    <row r="84" spans="1:35">
      <c r="A84" s="30">
        <v>82</v>
      </c>
      <c r="B84" s="30" t="s">
        <v>254</v>
      </c>
      <c r="C84" s="30" t="s">
        <v>262</v>
      </c>
      <c r="D84" s="30" t="s">
        <v>202</v>
      </c>
      <c r="E84" s="31" t="s">
        <v>38</v>
      </c>
      <c r="F84" s="32">
        <v>6900000</v>
      </c>
      <c r="G84" s="32" t="s">
        <v>203</v>
      </c>
      <c r="H84" s="33">
        <v>1110530485</v>
      </c>
      <c r="I84" s="33"/>
      <c r="J84" s="34">
        <v>2</v>
      </c>
      <c r="K84" s="34">
        <v>1130</v>
      </c>
      <c r="L84" s="35">
        <v>45320</v>
      </c>
      <c r="M84" s="36">
        <f t="shared" si="21"/>
        <v>6900000</v>
      </c>
      <c r="N84" s="35">
        <v>45323</v>
      </c>
      <c r="O84" s="31" t="s">
        <v>40</v>
      </c>
      <c r="P84" s="37">
        <v>45324</v>
      </c>
      <c r="Q84" s="31">
        <v>1147</v>
      </c>
      <c r="R84" s="30">
        <v>220402</v>
      </c>
      <c r="S84" s="38">
        <f t="shared" si="22"/>
        <v>6900000</v>
      </c>
      <c r="T84" s="35">
        <v>45324</v>
      </c>
      <c r="U84" s="33" t="s">
        <v>271</v>
      </c>
      <c r="V84" s="35">
        <v>45327</v>
      </c>
      <c r="W84" s="31" t="s">
        <v>88</v>
      </c>
      <c r="X84" s="35"/>
      <c r="Y84" s="30"/>
      <c r="Z84" s="39">
        <f t="shared" si="23"/>
        <v>2300000</v>
      </c>
      <c r="AA84" s="30"/>
      <c r="AB84" s="40"/>
      <c r="AC84" s="30"/>
      <c r="AD84" s="40"/>
      <c r="AE84" s="30"/>
      <c r="AF84" s="30"/>
      <c r="AG84" s="30"/>
      <c r="AH84" s="30"/>
      <c r="AI84" s="30"/>
    </row>
    <row r="85" spans="1:35">
      <c r="A85" s="30">
        <v>83</v>
      </c>
      <c r="B85" s="30" t="s">
        <v>254</v>
      </c>
      <c r="C85" s="30" t="s">
        <v>48</v>
      </c>
      <c r="D85" s="55" t="s">
        <v>148</v>
      </c>
      <c r="E85" s="31" t="s">
        <v>38</v>
      </c>
      <c r="F85" s="32">
        <v>19440000</v>
      </c>
      <c r="G85" s="30" t="s">
        <v>149</v>
      </c>
      <c r="H85" s="33">
        <v>14878116</v>
      </c>
      <c r="I85" s="33"/>
      <c r="J85" s="34">
        <v>5</v>
      </c>
      <c r="K85" s="34" t="s">
        <v>272</v>
      </c>
      <c r="L85" s="35">
        <v>45320</v>
      </c>
      <c r="M85" s="36">
        <f t="shared" si="21"/>
        <v>19440000</v>
      </c>
      <c r="N85" s="35">
        <v>45323</v>
      </c>
      <c r="O85" s="31" t="s">
        <v>40</v>
      </c>
      <c r="P85" s="37">
        <v>45323</v>
      </c>
      <c r="Q85" s="31">
        <v>1143</v>
      </c>
      <c r="R85" s="30">
        <v>220401</v>
      </c>
      <c r="S85" s="38">
        <f t="shared" si="22"/>
        <v>19440000</v>
      </c>
      <c r="T85" s="35">
        <v>45323</v>
      </c>
      <c r="U85" s="33" t="s">
        <v>273</v>
      </c>
      <c r="V85" s="35">
        <v>45323</v>
      </c>
      <c r="W85" s="31" t="s">
        <v>274</v>
      </c>
      <c r="X85" s="35">
        <v>45373</v>
      </c>
      <c r="Y85" s="30" t="s">
        <v>121</v>
      </c>
      <c r="Z85" s="39">
        <f>+F85/2</f>
        <v>9720000</v>
      </c>
      <c r="AA85" s="469">
        <v>9720000</v>
      </c>
      <c r="AB85" s="40"/>
      <c r="AC85" s="30"/>
      <c r="AD85" s="40"/>
      <c r="AE85" s="30"/>
      <c r="AF85" s="30"/>
      <c r="AG85" s="30"/>
      <c r="AH85" s="30"/>
      <c r="AI85" s="30"/>
    </row>
    <row r="86" spans="1:35">
      <c r="A86" s="30">
        <v>84</v>
      </c>
      <c r="B86" s="30" t="s">
        <v>254</v>
      </c>
      <c r="C86" s="30" t="s">
        <v>48</v>
      </c>
      <c r="D86" s="30" t="s">
        <v>126</v>
      </c>
      <c r="E86" s="31" t="s">
        <v>38</v>
      </c>
      <c r="F86" s="32">
        <v>19440000</v>
      </c>
      <c r="G86" s="30" t="s">
        <v>127</v>
      </c>
      <c r="H86" s="33">
        <v>14325425</v>
      </c>
      <c r="I86" s="33"/>
      <c r="J86" s="34">
        <v>3</v>
      </c>
      <c r="K86" s="34">
        <v>1142</v>
      </c>
      <c r="L86" s="35">
        <v>45320</v>
      </c>
      <c r="M86" s="36">
        <f t="shared" si="21"/>
        <v>19440000</v>
      </c>
      <c r="N86" s="35">
        <v>45323</v>
      </c>
      <c r="O86" s="31" t="s">
        <v>40</v>
      </c>
      <c r="P86" s="37">
        <v>45323</v>
      </c>
      <c r="Q86" s="31">
        <v>1144</v>
      </c>
      <c r="R86" s="30">
        <v>220401</v>
      </c>
      <c r="S86" s="38">
        <f t="shared" si="22"/>
        <v>19440000</v>
      </c>
      <c r="T86" s="35">
        <v>45323</v>
      </c>
      <c r="U86" s="33" t="s">
        <v>275</v>
      </c>
      <c r="V86" s="35">
        <v>45323</v>
      </c>
      <c r="W86" s="31" t="s">
        <v>52</v>
      </c>
      <c r="X86" s="35">
        <v>45373</v>
      </c>
      <c r="Y86" s="30" t="s">
        <v>276</v>
      </c>
      <c r="Z86" s="39">
        <f t="shared" ref="Z86:Z87" si="24">+F86/2</f>
        <v>9720000</v>
      </c>
      <c r="AA86" s="469">
        <v>9720000</v>
      </c>
      <c r="AB86" s="40"/>
      <c r="AC86" s="30"/>
      <c r="AD86" s="40"/>
      <c r="AE86" s="30"/>
      <c r="AF86" s="30"/>
      <c r="AG86" s="30"/>
      <c r="AH86" s="30"/>
      <c r="AI86" s="30"/>
    </row>
    <row r="87" spans="1:35">
      <c r="A87" s="30">
        <v>85</v>
      </c>
      <c r="B87" s="30" t="s">
        <v>254</v>
      </c>
      <c r="C87" s="30" t="s">
        <v>277</v>
      </c>
      <c r="D87" s="30" t="s">
        <v>278</v>
      </c>
      <c r="E87" s="31" t="s">
        <v>38</v>
      </c>
      <c r="F87" s="32">
        <v>6000000</v>
      </c>
      <c r="G87" s="30" t="s">
        <v>279</v>
      </c>
      <c r="H87" s="33">
        <v>1005754502</v>
      </c>
      <c r="I87" s="33"/>
      <c r="J87" s="34">
        <v>0</v>
      </c>
      <c r="K87" s="34">
        <v>1147</v>
      </c>
      <c r="L87" s="35">
        <v>45320</v>
      </c>
      <c r="M87" s="36">
        <f t="shared" si="21"/>
        <v>6000000</v>
      </c>
      <c r="N87" s="35">
        <v>45323</v>
      </c>
      <c r="O87" s="31" t="s">
        <v>40</v>
      </c>
      <c r="P87" s="37">
        <v>45323</v>
      </c>
      <c r="Q87" s="31">
        <v>1145</v>
      </c>
      <c r="R87" s="30">
        <v>220401</v>
      </c>
      <c r="S87" s="38">
        <f t="shared" si="22"/>
        <v>6000000</v>
      </c>
      <c r="T87" s="35">
        <v>45323</v>
      </c>
      <c r="U87" s="33">
        <v>100030183</v>
      </c>
      <c r="V87" s="35">
        <v>45323</v>
      </c>
      <c r="W87" s="31" t="s">
        <v>88</v>
      </c>
      <c r="X87" s="35">
        <v>45412</v>
      </c>
      <c r="Y87" s="30" t="s">
        <v>41</v>
      </c>
      <c r="Z87" s="39">
        <f t="shared" si="24"/>
        <v>3000000</v>
      </c>
      <c r="AA87" s="469">
        <v>2000000</v>
      </c>
      <c r="AB87" s="40"/>
      <c r="AC87" s="30"/>
      <c r="AD87" s="40"/>
      <c r="AE87" s="30"/>
      <c r="AF87" s="30"/>
      <c r="AG87" s="30"/>
      <c r="AH87" s="30"/>
      <c r="AI87" s="30"/>
    </row>
    <row r="88" spans="1:35">
      <c r="A88" s="30">
        <v>86</v>
      </c>
      <c r="B88" s="30" t="s">
        <v>254</v>
      </c>
      <c r="C88" s="30" t="s">
        <v>157</v>
      </c>
      <c r="D88" s="30" t="s">
        <v>280</v>
      </c>
      <c r="E88" s="31" t="s">
        <v>38</v>
      </c>
      <c r="F88" s="32">
        <v>5850000</v>
      </c>
      <c r="G88" s="30" t="s">
        <v>281</v>
      </c>
      <c r="H88" s="33">
        <v>1110484511</v>
      </c>
      <c r="I88" s="33"/>
      <c r="J88" s="34">
        <v>9</v>
      </c>
      <c r="K88" s="34">
        <v>1153</v>
      </c>
      <c r="L88" s="35">
        <v>45321</v>
      </c>
      <c r="M88" s="36">
        <f t="shared" si="21"/>
        <v>5850000</v>
      </c>
      <c r="N88" s="35">
        <v>45324</v>
      </c>
      <c r="O88" s="31" t="s">
        <v>40</v>
      </c>
      <c r="P88" s="37">
        <v>45324</v>
      </c>
      <c r="Q88" s="31">
        <v>1148</v>
      </c>
      <c r="R88" s="30">
        <v>220402</v>
      </c>
      <c r="S88" s="38">
        <f t="shared" si="22"/>
        <v>5850000</v>
      </c>
      <c r="T88" s="35">
        <v>45324</v>
      </c>
      <c r="U88" s="33">
        <v>100030216</v>
      </c>
      <c r="V88" s="35">
        <v>45324</v>
      </c>
      <c r="W88" s="31" t="s">
        <v>88</v>
      </c>
      <c r="X88" s="35">
        <v>45411</v>
      </c>
      <c r="Y88" s="30" t="s">
        <v>106</v>
      </c>
      <c r="Z88" s="39">
        <f t="shared" ref="Z88:Z92" si="25">+F88/3</f>
        <v>1950000</v>
      </c>
      <c r="AA88" s="469">
        <v>1950000</v>
      </c>
      <c r="AB88" s="40"/>
      <c r="AC88" s="30"/>
      <c r="AD88" s="40"/>
      <c r="AE88" s="30"/>
      <c r="AF88" s="30"/>
      <c r="AG88" s="30"/>
      <c r="AH88" s="30"/>
      <c r="AI88" s="30"/>
    </row>
    <row r="89" spans="1:35">
      <c r="A89" s="30">
        <v>87</v>
      </c>
      <c r="B89" s="30" t="s">
        <v>254</v>
      </c>
      <c r="C89" s="30" t="s">
        <v>282</v>
      </c>
      <c r="D89" s="55" t="s">
        <v>100</v>
      </c>
      <c r="E89" s="31" t="s">
        <v>38</v>
      </c>
      <c r="F89" s="32">
        <v>6600000</v>
      </c>
      <c r="G89" s="30" t="s">
        <v>102</v>
      </c>
      <c r="H89" s="33">
        <v>65767290</v>
      </c>
      <c r="I89" s="33"/>
      <c r="J89" s="34">
        <v>8</v>
      </c>
      <c r="K89" s="34">
        <v>1144</v>
      </c>
      <c r="L89" s="35">
        <v>45320</v>
      </c>
      <c r="M89" s="36">
        <f t="shared" si="21"/>
        <v>6600000</v>
      </c>
      <c r="N89" s="35">
        <v>45327</v>
      </c>
      <c r="O89" s="31" t="s">
        <v>40</v>
      </c>
      <c r="P89" s="37">
        <v>45327</v>
      </c>
      <c r="Q89" s="31">
        <v>1151</v>
      </c>
      <c r="R89" s="30">
        <v>220402</v>
      </c>
      <c r="S89" s="38">
        <f t="shared" si="22"/>
        <v>6600000</v>
      </c>
      <c r="T89" s="35">
        <v>45327</v>
      </c>
      <c r="U89" s="33">
        <v>100030277</v>
      </c>
      <c r="V89" s="35">
        <v>45327</v>
      </c>
      <c r="W89" s="31" t="s">
        <v>88</v>
      </c>
      <c r="X89" s="35"/>
      <c r="Y89" s="30"/>
      <c r="Z89" s="39">
        <f t="shared" si="25"/>
        <v>2200000</v>
      </c>
      <c r="AA89" s="30"/>
      <c r="AB89" s="40"/>
      <c r="AC89" s="30"/>
      <c r="AD89" s="40"/>
      <c r="AE89" s="30"/>
      <c r="AF89" s="30"/>
      <c r="AG89" s="30"/>
      <c r="AH89" s="30"/>
      <c r="AI89" s="30"/>
    </row>
    <row r="90" spans="1:35">
      <c r="A90" s="30">
        <v>88</v>
      </c>
      <c r="B90" s="30" t="s">
        <v>254</v>
      </c>
      <c r="C90" s="30" t="s">
        <v>282</v>
      </c>
      <c r="D90" s="55" t="s">
        <v>100</v>
      </c>
      <c r="E90" s="31" t="s">
        <v>38</v>
      </c>
      <c r="F90" s="32">
        <v>2200000</v>
      </c>
      <c r="G90" s="30" t="s">
        <v>101</v>
      </c>
      <c r="H90" s="33">
        <v>1110518316</v>
      </c>
      <c r="I90" s="33"/>
      <c r="J90" s="34">
        <v>7</v>
      </c>
      <c r="K90" s="34">
        <v>1146</v>
      </c>
      <c r="L90" s="35">
        <v>45320</v>
      </c>
      <c r="M90" s="36">
        <f t="shared" si="21"/>
        <v>2200000</v>
      </c>
      <c r="N90" s="35">
        <v>45327</v>
      </c>
      <c r="O90" s="31" t="s">
        <v>40</v>
      </c>
      <c r="P90" s="37">
        <v>45328</v>
      </c>
      <c r="Q90" s="31">
        <v>1153</v>
      </c>
      <c r="R90" s="30">
        <v>220402</v>
      </c>
      <c r="S90" s="38">
        <f t="shared" si="22"/>
        <v>2200000</v>
      </c>
      <c r="T90" s="35">
        <v>45327</v>
      </c>
      <c r="U90" s="33">
        <v>100030272</v>
      </c>
      <c r="V90" s="35">
        <v>45327</v>
      </c>
      <c r="W90" s="31" t="s">
        <v>88</v>
      </c>
      <c r="X90" s="35"/>
      <c r="Y90" s="30"/>
      <c r="Z90" s="39">
        <f t="shared" si="25"/>
        <v>733333.33333333337</v>
      </c>
      <c r="AA90" s="30"/>
      <c r="AB90" s="40"/>
      <c r="AC90" s="30"/>
      <c r="AD90" s="40"/>
      <c r="AE90" s="30"/>
      <c r="AF90" s="30"/>
      <c r="AG90" s="30"/>
      <c r="AH90" s="30"/>
      <c r="AI90" s="30"/>
    </row>
    <row r="91" spans="1:35">
      <c r="A91" s="30">
        <v>89</v>
      </c>
      <c r="B91" s="30" t="s">
        <v>254</v>
      </c>
      <c r="C91" s="30" t="s">
        <v>48</v>
      </c>
      <c r="D91" s="55" t="s">
        <v>136</v>
      </c>
      <c r="E91" s="31" t="s">
        <v>64</v>
      </c>
      <c r="F91" s="32">
        <v>7905750</v>
      </c>
      <c r="G91" s="30" t="s">
        <v>137</v>
      </c>
      <c r="H91" s="33">
        <v>51987188</v>
      </c>
      <c r="I91" s="33"/>
      <c r="J91" s="34">
        <v>7</v>
      </c>
      <c r="K91" s="34">
        <v>1154</v>
      </c>
      <c r="L91" s="35">
        <v>45321</v>
      </c>
      <c r="M91" s="36">
        <f t="shared" si="21"/>
        <v>7905750</v>
      </c>
      <c r="N91" s="35">
        <v>45327</v>
      </c>
      <c r="O91" s="31" t="s">
        <v>40</v>
      </c>
      <c r="P91" s="37">
        <v>45327</v>
      </c>
      <c r="Q91" s="31">
        <v>1152</v>
      </c>
      <c r="R91" s="30">
        <v>220401</v>
      </c>
      <c r="S91" s="38">
        <f t="shared" si="22"/>
        <v>7905750</v>
      </c>
      <c r="T91" s="35">
        <v>45327</v>
      </c>
      <c r="U91" s="33" t="s">
        <v>283</v>
      </c>
      <c r="V91" s="35">
        <v>45327</v>
      </c>
      <c r="W91" s="31" t="s">
        <v>88</v>
      </c>
      <c r="X91" s="35">
        <v>45412</v>
      </c>
      <c r="Y91" s="30" t="s">
        <v>41</v>
      </c>
      <c r="Z91" s="39">
        <f t="shared" si="25"/>
        <v>2635250</v>
      </c>
      <c r="AA91" s="469">
        <v>2635250</v>
      </c>
      <c r="AB91" s="40"/>
      <c r="AC91" s="30"/>
      <c r="AD91" s="40"/>
      <c r="AE91" s="30"/>
      <c r="AF91" s="30"/>
      <c r="AG91" s="30"/>
      <c r="AH91" s="30"/>
      <c r="AI91" s="30"/>
    </row>
    <row r="92" spans="1:35">
      <c r="A92" s="30">
        <v>90</v>
      </c>
      <c r="B92" s="30" t="s">
        <v>254</v>
      </c>
      <c r="C92" s="30" t="s">
        <v>48</v>
      </c>
      <c r="D92" s="30" t="s">
        <v>165</v>
      </c>
      <c r="E92" s="31" t="s">
        <v>38</v>
      </c>
      <c r="F92" s="32">
        <v>4738000</v>
      </c>
      <c r="G92" s="30" t="s">
        <v>166</v>
      </c>
      <c r="H92" s="33">
        <v>36559111</v>
      </c>
      <c r="I92" s="33"/>
      <c r="J92" s="34">
        <v>0</v>
      </c>
      <c r="K92" s="34">
        <v>1167</v>
      </c>
      <c r="L92" s="35">
        <v>45322</v>
      </c>
      <c r="M92" s="36">
        <f t="shared" si="21"/>
        <v>4738000</v>
      </c>
      <c r="N92" s="35">
        <v>45328</v>
      </c>
      <c r="O92" s="31" t="s">
        <v>40</v>
      </c>
      <c r="P92" s="37">
        <v>45328</v>
      </c>
      <c r="Q92" s="31">
        <v>1154</v>
      </c>
      <c r="R92" s="30">
        <v>220401</v>
      </c>
      <c r="S92" s="38">
        <f t="shared" si="22"/>
        <v>4738000</v>
      </c>
      <c r="T92" s="35">
        <v>45328</v>
      </c>
      <c r="U92" s="33">
        <v>100030302</v>
      </c>
      <c r="V92" s="35">
        <v>45328</v>
      </c>
      <c r="W92" s="31" t="s">
        <v>88</v>
      </c>
      <c r="X92" s="35"/>
      <c r="Y92" s="30"/>
      <c r="Z92" s="39">
        <f t="shared" si="25"/>
        <v>1579333.3333333333</v>
      </c>
      <c r="AA92" s="30"/>
      <c r="AB92" s="40"/>
      <c r="AC92" s="30"/>
      <c r="AD92" s="40"/>
      <c r="AE92" s="30"/>
      <c r="AF92" s="30"/>
      <c r="AG92" s="30"/>
      <c r="AH92" s="30"/>
      <c r="AI92" s="30"/>
    </row>
    <row r="93" spans="1:35">
      <c r="A93" s="30">
        <v>91</v>
      </c>
      <c r="B93" s="30" t="s">
        <v>254</v>
      </c>
      <c r="C93" s="30" t="s">
        <v>284</v>
      </c>
      <c r="D93" s="55" t="s">
        <v>158</v>
      </c>
      <c r="E93" s="31" t="s">
        <v>38</v>
      </c>
      <c r="F93" s="32">
        <v>3600000</v>
      </c>
      <c r="G93" s="30" t="s">
        <v>159</v>
      </c>
      <c r="H93" s="33">
        <v>65755709</v>
      </c>
      <c r="I93" s="33"/>
      <c r="J93" s="34">
        <v>1</v>
      </c>
      <c r="K93" s="34">
        <v>1156</v>
      </c>
      <c r="L93" s="35">
        <v>45322</v>
      </c>
      <c r="M93" s="36">
        <f t="shared" si="21"/>
        <v>3600000</v>
      </c>
      <c r="N93" s="35">
        <v>45328</v>
      </c>
      <c r="O93" s="31" t="s">
        <v>40</v>
      </c>
      <c r="P93" s="37">
        <v>45328</v>
      </c>
      <c r="Q93" s="31">
        <v>1158</v>
      </c>
      <c r="R93" s="30">
        <v>220401</v>
      </c>
      <c r="S93" s="38">
        <f t="shared" si="22"/>
        <v>3600000</v>
      </c>
      <c r="T93" s="35">
        <v>45328</v>
      </c>
      <c r="U93" s="33">
        <v>100030304</v>
      </c>
      <c r="V93" s="35">
        <v>45329</v>
      </c>
      <c r="W93" s="31" t="s">
        <v>88</v>
      </c>
      <c r="X93" s="35">
        <v>45414</v>
      </c>
      <c r="Y93" s="30" t="s">
        <v>41</v>
      </c>
      <c r="Z93" s="39">
        <v>3700000</v>
      </c>
      <c r="AA93" s="469">
        <v>3700000</v>
      </c>
      <c r="AB93" s="40"/>
      <c r="AC93" s="30"/>
      <c r="AD93" s="40"/>
      <c r="AE93" s="30"/>
      <c r="AF93" s="30"/>
      <c r="AG93" s="30"/>
      <c r="AH93" s="30"/>
      <c r="AI93" s="30"/>
    </row>
    <row r="94" spans="1:35">
      <c r="A94" s="30">
        <v>92</v>
      </c>
      <c r="B94" s="30" t="s">
        <v>254</v>
      </c>
      <c r="C94" s="30" t="s">
        <v>53</v>
      </c>
      <c r="D94" s="55" t="s">
        <v>285</v>
      </c>
      <c r="E94" s="31" t="s">
        <v>38</v>
      </c>
      <c r="F94" s="32">
        <v>12900000</v>
      </c>
      <c r="G94" s="30" t="s">
        <v>81</v>
      </c>
      <c r="H94" s="33">
        <v>51607730</v>
      </c>
      <c r="I94" s="33"/>
      <c r="J94" s="34">
        <v>0</v>
      </c>
      <c r="K94" s="34">
        <v>1152</v>
      </c>
      <c r="L94" s="35">
        <v>45321</v>
      </c>
      <c r="M94" s="36">
        <f t="shared" si="21"/>
        <v>12900000</v>
      </c>
      <c r="N94" s="35">
        <v>45328</v>
      </c>
      <c r="O94" s="31" t="s">
        <v>40</v>
      </c>
      <c r="P94" s="37">
        <v>45328</v>
      </c>
      <c r="Q94" s="31">
        <v>1155</v>
      </c>
      <c r="R94" s="30">
        <v>220401</v>
      </c>
      <c r="S94" s="38">
        <f t="shared" si="22"/>
        <v>12900000</v>
      </c>
      <c r="T94" s="35"/>
      <c r="U94" s="33" t="s">
        <v>286</v>
      </c>
      <c r="V94" s="35">
        <v>45329</v>
      </c>
      <c r="W94" s="31" t="s">
        <v>88</v>
      </c>
      <c r="X94" s="35"/>
      <c r="Y94" s="30"/>
      <c r="Z94" s="39">
        <f>+F94/3</f>
        <v>4300000</v>
      </c>
      <c r="AA94" s="30"/>
      <c r="AB94" s="40"/>
      <c r="AC94" s="30"/>
      <c r="AD94" s="40"/>
      <c r="AE94" s="30"/>
      <c r="AF94" s="30"/>
      <c r="AG94" s="30"/>
      <c r="AH94" s="30"/>
      <c r="AI94" s="30"/>
    </row>
    <row r="95" spans="1:35">
      <c r="A95" s="30">
        <v>93</v>
      </c>
      <c r="B95" s="30" t="s">
        <v>254</v>
      </c>
      <c r="C95" s="30" t="s">
        <v>92</v>
      </c>
      <c r="D95" s="55" t="s">
        <v>160</v>
      </c>
      <c r="E95" s="31" t="s">
        <v>38</v>
      </c>
      <c r="F95" s="32">
        <v>11100000</v>
      </c>
      <c r="G95" s="30" t="s">
        <v>161</v>
      </c>
      <c r="H95" s="33">
        <v>1110530186</v>
      </c>
      <c r="I95" s="33"/>
      <c r="J95" s="34">
        <v>5</v>
      </c>
      <c r="K95" s="34">
        <v>1166</v>
      </c>
      <c r="L95" s="35">
        <v>45322</v>
      </c>
      <c r="M95" s="36">
        <f t="shared" si="21"/>
        <v>11100000</v>
      </c>
      <c r="N95" s="35">
        <v>45328</v>
      </c>
      <c r="O95" s="31" t="s">
        <v>40</v>
      </c>
      <c r="P95" s="37">
        <v>45328</v>
      </c>
      <c r="Q95" s="31">
        <v>1156</v>
      </c>
      <c r="R95" s="30">
        <v>220401</v>
      </c>
      <c r="S95" s="38">
        <f t="shared" si="22"/>
        <v>11100000</v>
      </c>
      <c r="T95" s="35">
        <v>45328</v>
      </c>
      <c r="U95" s="33">
        <v>100030298</v>
      </c>
      <c r="V95" s="35">
        <v>45328</v>
      </c>
      <c r="W95" s="31" t="s">
        <v>88</v>
      </c>
      <c r="X95" s="35">
        <v>45414</v>
      </c>
      <c r="Y95" s="30" t="s">
        <v>41</v>
      </c>
      <c r="Z95" s="39">
        <f t="shared" ref="Z95:Z158" si="26">+F95/3</f>
        <v>3700000</v>
      </c>
      <c r="AA95" s="469">
        <v>3700000</v>
      </c>
      <c r="AB95" s="40"/>
      <c r="AC95" s="30"/>
      <c r="AD95" s="40"/>
      <c r="AE95" s="30"/>
      <c r="AF95" s="30"/>
      <c r="AG95" s="30"/>
      <c r="AH95" s="30"/>
      <c r="AI95" s="30"/>
    </row>
    <row r="96" spans="1:35">
      <c r="A96" s="30">
        <v>94</v>
      </c>
      <c r="B96" s="30" t="s">
        <v>254</v>
      </c>
      <c r="C96" s="30" t="s">
        <v>157</v>
      </c>
      <c r="D96" s="30" t="s">
        <v>287</v>
      </c>
      <c r="E96" s="31" t="s">
        <v>38</v>
      </c>
      <c r="F96" s="32">
        <v>12900000</v>
      </c>
      <c r="G96" s="30" t="s">
        <v>288</v>
      </c>
      <c r="H96" s="33">
        <v>1110517268</v>
      </c>
      <c r="I96" s="33"/>
      <c r="J96" s="34">
        <v>7</v>
      </c>
      <c r="K96" s="34">
        <v>1129</v>
      </c>
      <c r="L96" s="35">
        <v>45320</v>
      </c>
      <c r="M96" s="36">
        <f t="shared" si="21"/>
        <v>12900000</v>
      </c>
      <c r="N96" s="35">
        <v>45328</v>
      </c>
      <c r="O96" s="31" t="s">
        <v>40</v>
      </c>
      <c r="P96" s="37">
        <v>45328</v>
      </c>
      <c r="Q96" s="31">
        <v>1157</v>
      </c>
      <c r="R96" s="30">
        <v>220401</v>
      </c>
      <c r="S96" s="38">
        <f t="shared" si="22"/>
        <v>12900000</v>
      </c>
      <c r="T96" s="35">
        <v>45328</v>
      </c>
      <c r="U96" s="33" t="s">
        <v>289</v>
      </c>
      <c r="V96" s="35">
        <v>45328</v>
      </c>
      <c r="W96" s="31" t="s">
        <v>88</v>
      </c>
      <c r="X96" s="35"/>
      <c r="Y96" s="30"/>
      <c r="Z96" s="39">
        <f t="shared" si="26"/>
        <v>4300000</v>
      </c>
      <c r="AA96" s="30"/>
      <c r="AB96" s="40"/>
      <c r="AC96" s="30"/>
      <c r="AD96" s="40"/>
      <c r="AE96" s="30"/>
      <c r="AF96" s="30"/>
      <c r="AG96" s="30"/>
      <c r="AH96" s="30"/>
      <c r="AI96" s="30"/>
    </row>
    <row r="97" spans="1:35">
      <c r="A97" s="30">
        <v>95</v>
      </c>
      <c r="B97" s="30" t="s">
        <v>35</v>
      </c>
      <c r="C97" s="30" t="s">
        <v>251</v>
      </c>
      <c r="D97" s="68" t="s">
        <v>290</v>
      </c>
      <c r="E97" s="31" t="s">
        <v>38</v>
      </c>
      <c r="F97" s="32">
        <v>60000000</v>
      </c>
      <c r="G97" s="30" t="s">
        <v>291</v>
      </c>
      <c r="H97" s="33">
        <v>901361940</v>
      </c>
      <c r="I97" s="33"/>
      <c r="J97" s="34">
        <v>5</v>
      </c>
      <c r="K97" s="34">
        <v>1168</v>
      </c>
      <c r="L97" s="35">
        <v>45322</v>
      </c>
      <c r="M97" s="36">
        <f t="shared" si="21"/>
        <v>60000000</v>
      </c>
      <c r="N97" s="35">
        <v>45330</v>
      </c>
      <c r="O97" s="31" t="s">
        <v>40</v>
      </c>
      <c r="P97" s="37">
        <v>45330</v>
      </c>
      <c r="Q97" s="31">
        <v>1168</v>
      </c>
      <c r="R97" s="30">
        <v>21030203</v>
      </c>
      <c r="S97" s="38">
        <f t="shared" si="22"/>
        <v>60000000</v>
      </c>
      <c r="T97" s="35">
        <v>45330</v>
      </c>
      <c r="U97" s="33" t="s">
        <v>292</v>
      </c>
      <c r="V97" s="35">
        <v>45336</v>
      </c>
      <c r="W97" s="41">
        <v>45657</v>
      </c>
      <c r="X97" s="35">
        <v>45418</v>
      </c>
      <c r="Y97" s="30" t="s">
        <v>41</v>
      </c>
      <c r="Z97" s="39">
        <f>+F97/6</f>
        <v>10000000</v>
      </c>
      <c r="AA97" s="30"/>
      <c r="AB97" s="40"/>
      <c r="AC97" s="30"/>
      <c r="AD97" s="40"/>
      <c r="AE97" s="30"/>
      <c r="AF97" s="30"/>
      <c r="AG97" s="30"/>
      <c r="AH97" s="30"/>
      <c r="AI97" s="30"/>
    </row>
    <row r="98" spans="1:35">
      <c r="A98" s="30">
        <v>96</v>
      </c>
      <c r="B98" s="30" t="s">
        <v>254</v>
      </c>
      <c r="C98" s="30" t="s">
        <v>53</v>
      </c>
      <c r="D98" s="55" t="s">
        <v>293</v>
      </c>
      <c r="E98" s="31" t="s">
        <v>38</v>
      </c>
      <c r="F98" s="32">
        <v>10500000</v>
      </c>
      <c r="G98" s="30" t="s">
        <v>84</v>
      </c>
      <c r="H98" s="33">
        <v>65714127</v>
      </c>
      <c r="I98" s="33"/>
      <c r="J98" s="34">
        <v>8</v>
      </c>
      <c r="K98" s="34">
        <v>1161</v>
      </c>
      <c r="L98" s="35">
        <v>45322</v>
      </c>
      <c r="M98" s="36">
        <f t="shared" si="21"/>
        <v>10500000</v>
      </c>
      <c r="N98" s="35">
        <v>45330</v>
      </c>
      <c r="O98" s="31" t="s">
        <v>40</v>
      </c>
      <c r="P98" s="37">
        <v>45330</v>
      </c>
      <c r="Q98" s="31">
        <v>1169</v>
      </c>
      <c r="R98" s="30">
        <v>220401</v>
      </c>
      <c r="S98" s="38">
        <f t="shared" si="22"/>
        <v>10500000</v>
      </c>
      <c r="T98" s="35">
        <v>45330</v>
      </c>
      <c r="U98" s="33" t="s">
        <v>294</v>
      </c>
      <c r="V98" s="35">
        <v>45330</v>
      </c>
      <c r="W98" s="31" t="s">
        <v>88</v>
      </c>
      <c r="X98" s="35"/>
      <c r="Y98" s="30"/>
      <c r="Z98" s="39">
        <f t="shared" si="26"/>
        <v>3500000</v>
      </c>
      <c r="AA98" s="30"/>
      <c r="AB98" s="40"/>
      <c r="AC98" s="30"/>
      <c r="AD98" s="40"/>
      <c r="AE98" s="30"/>
      <c r="AF98" s="30"/>
      <c r="AG98" s="30"/>
      <c r="AH98" s="30"/>
      <c r="AI98" s="30"/>
    </row>
    <row r="99" spans="1:35">
      <c r="A99" s="30">
        <v>97</v>
      </c>
      <c r="B99" s="30" t="s">
        <v>254</v>
      </c>
      <c r="C99" s="30" t="s">
        <v>53</v>
      </c>
      <c r="D99" s="55" t="s">
        <v>173</v>
      </c>
      <c r="E99" s="31" t="s">
        <v>38</v>
      </c>
      <c r="F99" s="32">
        <v>10500000</v>
      </c>
      <c r="G99" s="30" t="s">
        <v>174</v>
      </c>
      <c r="H99" s="33">
        <v>1110528825</v>
      </c>
      <c r="I99" s="33"/>
      <c r="J99" s="34">
        <v>7</v>
      </c>
      <c r="K99" s="34">
        <v>1162</v>
      </c>
      <c r="L99" s="35">
        <v>45322</v>
      </c>
      <c r="M99" s="36">
        <f t="shared" si="21"/>
        <v>10500000</v>
      </c>
      <c r="N99" s="35">
        <v>45330</v>
      </c>
      <c r="O99" s="31" t="s">
        <v>40</v>
      </c>
      <c r="P99" s="37">
        <v>45330</v>
      </c>
      <c r="Q99" s="31">
        <v>1170</v>
      </c>
      <c r="R99" s="30">
        <v>220401</v>
      </c>
      <c r="S99" s="38">
        <f t="shared" si="22"/>
        <v>10500000</v>
      </c>
      <c r="T99" s="35">
        <v>45330</v>
      </c>
      <c r="U99" s="33" t="s">
        <v>295</v>
      </c>
      <c r="V99" s="35">
        <v>45330</v>
      </c>
      <c r="W99" s="31" t="s">
        <v>88</v>
      </c>
      <c r="X99" s="35"/>
      <c r="Y99" s="30"/>
      <c r="Z99" s="39">
        <f t="shared" si="26"/>
        <v>3500000</v>
      </c>
      <c r="AA99" s="30"/>
      <c r="AB99" s="40"/>
      <c r="AC99" s="30"/>
      <c r="AD99" s="40"/>
      <c r="AE99" s="30"/>
      <c r="AF99" s="30"/>
      <c r="AG99" s="30"/>
      <c r="AH99" s="30"/>
      <c r="AI99" s="30"/>
    </row>
    <row r="100" spans="1:35">
      <c r="A100" s="30">
        <v>98</v>
      </c>
      <c r="B100" s="30" t="s">
        <v>254</v>
      </c>
      <c r="C100" s="30" t="s">
        <v>53</v>
      </c>
      <c r="D100" s="55" t="s">
        <v>131</v>
      </c>
      <c r="E100" s="31" t="s">
        <v>38</v>
      </c>
      <c r="F100" s="32">
        <v>16500000</v>
      </c>
      <c r="G100" s="30" t="s">
        <v>132</v>
      </c>
      <c r="H100" s="33">
        <v>77182070</v>
      </c>
      <c r="I100" s="33"/>
      <c r="J100" s="34">
        <v>6</v>
      </c>
      <c r="K100" s="34">
        <v>1159</v>
      </c>
      <c r="L100" s="35">
        <v>45322</v>
      </c>
      <c r="M100" s="36">
        <f t="shared" si="21"/>
        <v>16500000</v>
      </c>
      <c r="N100" s="35">
        <v>45330</v>
      </c>
      <c r="O100" s="31" t="s">
        <v>40</v>
      </c>
      <c r="P100" s="37">
        <v>45330</v>
      </c>
      <c r="Q100" s="31">
        <v>1171</v>
      </c>
      <c r="R100" s="30">
        <v>220401</v>
      </c>
      <c r="S100" s="38">
        <f t="shared" si="22"/>
        <v>16500000</v>
      </c>
      <c r="T100" s="35">
        <v>45330</v>
      </c>
      <c r="U100" s="33">
        <v>100007231</v>
      </c>
      <c r="V100" s="35">
        <v>45335</v>
      </c>
      <c r="W100" s="31" t="s">
        <v>88</v>
      </c>
      <c r="X100" s="35">
        <v>45422</v>
      </c>
      <c r="Y100" s="30" t="s">
        <v>41</v>
      </c>
      <c r="Z100" s="39">
        <f t="shared" si="26"/>
        <v>5500000</v>
      </c>
      <c r="AA100" s="469">
        <v>5500000</v>
      </c>
      <c r="AB100" s="40"/>
      <c r="AC100" s="30"/>
      <c r="AD100" s="40"/>
      <c r="AE100" s="30"/>
      <c r="AF100" s="30"/>
      <c r="AG100" s="30"/>
      <c r="AH100" s="30"/>
      <c r="AI100" s="30"/>
    </row>
    <row r="101" spans="1:35">
      <c r="A101" s="30">
        <v>99</v>
      </c>
      <c r="B101" s="30" t="s">
        <v>254</v>
      </c>
      <c r="C101" s="30" t="s">
        <v>53</v>
      </c>
      <c r="D101" s="55" t="s">
        <v>54</v>
      </c>
      <c r="E101" s="31" t="s">
        <v>38</v>
      </c>
      <c r="F101" s="32">
        <v>16500000</v>
      </c>
      <c r="G101" s="30" t="s">
        <v>55</v>
      </c>
      <c r="H101" s="33">
        <v>93405160</v>
      </c>
      <c r="I101" s="33"/>
      <c r="J101" s="34">
        <v>8</v>
      </c>
      <c r="K101" s="34">
        <v>1165</v>
      </c>
      <c r="L101" s="35">
        <v>45322</v>
      </c>
      <c r="M101" s="36">
        <f t="shared" si="21"/>
        <v>16500000</v>
      </c>
      <c r="N101" s="35">
        <v>45330</v>
      </c>
      <c r="O101" s="31" t="s">
        <v>296</v>
      </c>
      <c r="P101" s="37">
        <v>45330</v>
      </c>
      <c r="Q101" s="31">
        <v>1172</v>
      </c>
      <c r="R101" s="30">
        <v>220401</v>
      </c>
      <c r="S101" s="38">
        <f t="shared" si="22"/>
        <v>16500000</v>
      </c>
      <c r="T101" s="35">
        <v>45334</v>
      </c>
      <c r="U101" s="33" t="s">
        <v>297</v>
      </c>
      <c r="V101" s="35">
        <v>45335</v>
      </c>
      <c r="W101" s="31" t="s">
        <v>88</v>
      </c>
      <c r="X101" s="35">
        <v>45422</v>
      </c>
      <c r="Y101" s="30" t="s">
        <v>41</v>
      </c>
      <c r="Z101" s="39">
        <f t="shared" si="26"/>
        <v>5500000</v>
      </c>
      <c r="AA101" s="469">
        <v>5500000</v>
      </c>
      <c r="AB101" s="40"/>
      <c r="AC101" s="30"/>
      <c r="AD101" s="40"/>
      <c r="AE101" s="30"/>
      <c r="AF101" s="30"/>
      <c r="AG101" s="30"/>
      <c r="AH101" s="30"/>
      <c r="AI101" s="30"/>
    </row>
    <row r="102" spans="1:35">
      <c r="A102" s="30">
        <v>100</v>
      </c>
      <c r="B102" s="30" t="s">
        <v>254</v>
      </c>
      <c r="C102" s="30" t="s">
        <v>53</v>
      </c>
      <c r="D102" s="55" t="s">
        <v>83</v>
      </c>
      <c r="E102" s="31" t="s">
        <v>38</v>
      </c>
      <c r="F102" s="32">
        <v>10500000</v>
      </c>
      <c r="G102" s="30" t="s">
        <v>124</v>
      </c>
      <c r="H102" s="33">
        <v>1234639176</v>
      </c>
      <c r="I102" s="33"/>
      <c r="J102" s="34">
        <v>1</v>
      </c>
      <c r="K102" s="34">
        <v>1163</v>
      </c>
      <c r="L102" s="35">
        <v>45322</v>
      </c>
      <c r="M102" s="36">
        <f t="shared" si="21"/>
        <v>10500000</v>
      </c>
      <c r="N102" s="35">
        <v>45330</v>
      </c>
      <c r="O102" s="31" t="s">
        <v>40</v>
      </c>
      <c r="P102" s="37">
        <v>45330</v>
      </c>
      <c r="Q102" s="31">
        <v>1173</v>
      </c>
      <c r="R102" s="30">
        <v>220401</v>
      </c>
      <c r="S102" s="38">
        <f t="shared" si="22"/>
        <v>10500000</v>
      </c>
      <c r="T102" s="35">
        <v>45330</v>
      </c>
      <c r="U102" s="33" t="s">
        <v>298</v>
      </c>
      <c r="V102" s="35">
        <v>45330</v>
      </c>
      <c r="W102" s="31" t="s">
        <v>88</v>
      </c>
      <c r="X102" s="35"/>
      <c r="Y102" s="30"/>
      <c r="Z102" s="39">
        <f t="shared" si="26"/>
        <v>3500000</v>
      </c>
      <c r="AA102" s="30"/>
      <c r="AB102" s="40"/>
      <c r="AC102" s="30"/>
      <c r="AD102" s="40"/>
      <c r="AE102" s="30"/>
      <c r="AF102" s="30"/>
      <c r="AG102" s="30"/>
      <c r="AH102" s="30"/>
      <c r="AI102" s="30"/>
    </row>
    <row r="103" spans="1:35">
      <c r="A103" s="30">
        <v>101</v>
      </c>
      <c r="B103" s="30" t="s">
        <v>35</v>
      </c>
      <c r="C103" s="30" t="s">
        <v>42</v>
      </c>
      <c r="D103" s="30" t="s">
        <v>299</v>
      </c>
      <c r="E103" s="31" t="s">
        <v>38</v>
      </c>
      <c r="F103" s="32">
        <v>15000000</v>
      </c>
      <c r="G103" s="30" t="s">
        <v>300</v>
      </c>
      <c r="H103" s="33">
        <v>1110507270</v>
      </c>
      <c r="I103" s="33"/>
      <c r="J103" s="34">
        <v>1</v>
      </c>
      <c r="K103" s="34">
        <v>1172</v>
      </c>
      <c r="L103" s="35">
        <v>45322</v>
      </c>
      <c r="M103" s="36">
        <f t="shared" si="21"/>
        <v>15000000</v>
      </c>
      <c r="N103" s="35">
        <v>45330</v>
      </c>
      <c r="O103" s="31" t="s">
        <v>40</v>
      </c>
      <c r="P103" s="37">
        <v>45330</v>
      </c>
      <c r="Q103" s="31">
        <v>1174</v>
      </c>
      <c r="R103" s="30">
        <v>2101010301</v>
      </c>
      <c r="S103" s="38">
        <f t="shared" si="22"/>
        <v>15000000</v>
      </c>
      <c r="T103" s="35">
        <v>45330</v>
      </c>
      <c r="U103" s="33" t="s">
        <v>301</v>
      </c>
      <c r="V103" s="35">
        <v>45330</v>
      </c>
      <c r="W103" s="31" t="s">
        <v>88</v>
      </c>
      <c r="X103" s="35"/>
      <c r="Y103" s="30"/>
      <c r="Z103" s="39">
        <f t="shared" si="26"/>
        <v>5000000</v>
      </c>
      <c r="AA103" s="30"/>
      <c r="AB103" s="40"/>
      <c r="AC103" s="30"/>
      <c r="AD103" s="40"/>
      <c r="AE103" s="30"/>
      <c r="AF103" s="30"/>
      <c r="AG103" s="30"/>
      <c r="AH103" s="30"/>
      <c r="AI103" s="30"/>
    </row>
    <row r="104" spans="1:35">
      <c r="A104" s="30">
        <v>102</v>
      </c>
      <c r="B104" s="30" t="s">
        <v>254</v>
      </c>
      <c r="C104" s="30" t="s">
        <v>53</v>
      </c>
      <c r="D104" s="59" t="s">
        <v>302</v>
      </c>
      <c r="E104" s="31" t="s">
        <v>38</v>
      </c>
      <c r="F104" s="32">
        <v>10500000</v>
      </c>
      <c r="G104" s="30" t="s">
        <v>303</v>
      </c>
      <c r="H104" s="33">
        <v>1104706658</v>
      </c>
      <c r="I104" s="33"/>
      <c r="J104" s="34">
        <v>5</v>
      </c>
      <c r="K104" s="34">
        <v>1158</v>
      </c>
      <c r="L104" s="35">
        <v>45322</v>
      </c>
      <c r="M104" s="36">
        <f t="shared" si="21"/>
        <v>10500000</v>
      </c>
      <c r="N104" s="35">
        <v>45330</v>
      </c>
      <c r="O104" s="31" t="s">
        <v>40</v>
      </c>
      <c r="P104" s="37">
        <v>45330</v>
      </c>
      <c r="Q104" s="31">
        <v>1175</v>
      </c>
      <c r="R104" s="30">
        <v>220401</v>
      </c>
      <c r="S104" s="38">
        <f t="shared" si="22"/>
        <v>10500000</v>
      </c>
      <c r="T104" s="35">
        <v>45330</v>
      </c>
      <c r="U104" s="33" t="s">
        <v>304</v>
      </c>
      <c r="V104" s="35">
        <v>45330</v>
      </c>
      <c r="W104" s="31" t="s">
        <v>88</v>
      </c>
      <c r="X104" s="35"/>
      <c r="Y104" s="30"/>
      <c r="Z104" s="39">
        <f t="shared" si="26"/>
        <v>3500000</v>
      </c>
      <c r="AA104" s="30"/>
      <c r="AB104" s="40"/>
      <c r="AC104" s="30"/>
      <c r="AD104" s="40"/>
      <c r="AE104" s="30"/>
      <c r="AF104" s="30"/>
      <c r="AG104" s="30"/>
      <c r="AH104" s="30"/>
      <c r="AI104" s="30"/>
    </row>
    <row r="105" spans="1:35">
      <c r="A105" s="30">
        <v>103</v>
      </c>
      <c r="B105" s="30" t="s">
        <v>35</v>
      </c>
      <c r="C105" s="30" t="s">
        <v>59</v>
      </c>
      <c r="D105" s="30" t="s">
        <v>305</v>
      </c>
      <c r="E105" s="31" t="s">
        <v>38</v>
      </c>
      <c r="F105" s="32">
        <v>11600000</v>
      </c>
      <c r="G105" s="30" t="s">
        <v>306</v>
      </c>
      <c r="H105" s="33">
        <v>14297367</v>
      </c>
      <c r="I105" s="33"/>
      <c r="J105" s="34">
        <v>3</v>
      </c>
      <c r="K105" s="34">
        <v>1132</v>
      </c>
      <c r="L105" s="35">
        <v>45320</v>
      </c>
      <c r="M105" s="36">
        <f t="shared" si="21"/>
        <v>11600000</v>
      </c>
      <c r="N105" s="35">
        <v>45330</v>
      </c>
      <c r="O105" s="31" t="s">
        <v>40</v>
      </c>
      <c r="P105" s="37">
        <v>45330</v>
      </c>
      <c r="Q105" s="31">
        <v>1176</v>
      </c>
      <c r="R105" s="30">
        <v>220106</v>
      </c>
      <c r="S105" s="38">
        <f t="shared" si="22"/>
        <v>11600000</v>
      </c>
      <c r="T105" s="35">
        <v>45330</v>
      </c>
      <c r="U105" s="33">
        <v>100030350</v>
      </c>
      <c r="V105" s="35">
        <v>45330</v>
      </c>
      <c r="W105" s="31" t="s">
        <v>46</v>
      </c>
      <c r="X105" s="35"/>
      <c r="Y105" s="30"/>
      <c r="Z105" s="39">
        <f>+F105/4</f>
        <v>2900000</v>
      </c>
      <c r="AA105" s="30"/>
      <c r="AB105" s="40"/>
      <c r="AC105" s="30"/>
      <c r="AD105" s="40"/>
      <c r="AE105" s="30"/>
      <c r="AF105" s="30"/>
      <c r="AG105" s="30"/>
      <c r="AH105" s="30"/>
      <c r="AI105" s="30"/>
    </row>
    <row r="106" spans="1:35">
      <c r="A106" s="30">
        <v>104</v>
      </c>
      <c r="B106" s="30" t="s">
        <v>254</v>
      </c>
      <c r="C106" s="30" t="s">
        <v>48</v>
      </c>
      <c r="D106" s="55" t="s">
        <v>192</v>
      </c>
      <c r="E106" s="31" t="s">
        <v>64</v>
      </c>
      <c r="F106" s="32">
        <v>11400000</v>
      </c>
      <c r="G106" s="30" t="s">
        <v>197</v>
      </c>
      <c r="H106" s="33">
        <v>30398749</v>
      </c>
      <c r="I106" s="33"/>
      <c r="J106" s="34">
        <v>5</v>
      </c>
      <c r="K106" s="34">
        <v>1155</v>
      </c>
      <c r="L106" s="35">
        <v>45322</v>
      </c>
      <c r="M106" s="36">
        <f t="shared" si="21"/>
        <v>11400000</v>
      </c>
      <c r="N106" s="35">
        <v>45331</v>
      </c>
      <c r="O106" s="31" t="s">
        <v>40</v>
      </c>
      <c r="P106" s="37">
        <v>45331</v>
      </c>
      <c r="Q106" s="31">
        <v>1177</v>
      </c>
      <c r="R106" s="30">
        <v>220401</v>
      </c>
      <c r="S106" s="38">
        <f t="shared" si="22"/>
        <v>11400000</v>
      </c>
      <c r="T106" s="35">
        <v>45331</v>
      </c>
      <c r="U106" s="33" t="s">
        <v>307</v>
      </c>
      <c r="V106" s="35">
        <v>45331</v>
      </c>
      <c r="W106" s="31" t="s">
        <v>88</v>
      </c>
      <c r="X106" s="35" t="s">
        <v>308</v>
      </c>
      <c r="Y106" s="30" t="s">
        <v>106</v>
      </c>
      <c r="Z106" s="39">
        <f t="shared" si="26"/>
        <v>3800000</v>
      </c>
      <c r="AA106" s="469">
        <v>3800000</v>
      </c>
      <c r="AB106" s="40"/>
      <c r="AC106" s="30"/>
      <c r="AD106" s="40"/>
      <c r="AE106" s="30"/>
      <c r="AF106" s="30"/>
      <c r="AG106" s="30"/>
      <c r="AH106" s="30"/>
      <c r="AI106" s="30"/>
    </row>
    <row r="107" spans="1:35">
      <c r="A107" s="30">
        <v>105</v>
      </c>
      <c r="B107" s="30" t="s">
        <v>254</v>
      </c>
      <c r="C107" s="30" t="s">
        <v>53</v>
      </c>
      <c r="D107" s="55" t="s">
        <v>83</v>
      </c>
      <c r="E107" s="31" t="s">
        <v>38</v>
      </c>
      <c r="F107" s="32">
        <v>10500000</v>
      </c>
      <c r="G107" s="30" t="s">
        <v>309</v>
      </c>
      <c r="H107" s="33">
        <v>1005848875</v>
      </c>
      <c r="I107" s="33"/>
      <c r="J107" s="34">
        <v>7</v>
      </c>
      <c r="K107" s="34">
        <v>1190</v>
      </c>
      <c r="L107" s="35">
        <v>45322</v>
      </c>
      <c r="M107" s="36">
        <f t="shared" si="21"/>
        <v>10500000</v>
      </c>
      <c r="N107" s="35">
        <v>45331</v>
      </c>
      <c r="O107" s="31" t="s">
        <v>40</v>
      </c>
      <c r="P107" s="37">
        <v>45331</v>
      </c>
      <c r="Q107" s="31">
        <v>1178</v>
      </c>
      <c r="R107" s="30">
        <v>220401</v>
      </c>
      <c r="S107" s="38">
        <f t="shared" si="22"/>
        <v>10500000</v>
      </c>
      <c r="T107" s="35">
        <v>45331</v>
      </c>
      <c r="U107" s="33" t="s">
        <v>310</v>
      </c>
      <c r="V107" s="35">
        <v>45334</v>
      </c>
      <c r="W107" s="31" t="s">
        <v>88</v>
      </c>
      <c r="X107" s="35"/>
      <c r="Y107" s="30"/>
      <c r="Z107" s="39">
        <f t="shared" si="26"/>
        <v>3500000</v>
      </c>
      <c r="AA107" s="30"/>
      <c r="AB107" s="40"/>
      <c r="AC107" s="30"/>
      <c r="AD107" s="40"/>
      <c r="AE107" s="30"/>
      <c r="AF107" s="30"/>
      <c r="AG107" s="30"/>
      <c r="AH107" s="30"/>
      <c r="AI107" s="30"/>
    </row>
    <row r="108" spans="1:35">
      <c r="A108" s="30">
        <v>106</v>
      </c>
      <c r="B108" s="30" t="s">
        <v>254</v>
      </c>
      <c r="C108" s="30" t="s">
        <v>97</v>
      </c>
      <c r="D108" s="30" t="s">
        <v>98</v>
      </c>
      <c r="E108" s="31" t="s">
        <v>38</v>
      </c>
      <c r="F108" s="32">
        <v>6900000</v>
      </c>
      <c r="G108" s="30" t="s">
        <v>99</v>
      </c>
      <c r="H108" s="33">
        <v>1110548224</v>
      </c>
      <c r="I108" s="33"/>
      <c r="J108" s="34"/>
      <c r="K108" s="34">
        <v>1184</v>
      </c>
      <c r="L108" s="35">
        <v>45322</v>
      </c>
      <c r="M108" s="36">
        <f t="shared" si="21"/>
        <v>6900000</v>
      </c>
      <c r="N108" s="35">
        <v>45331</v>
      </c>
      <c r="O108" s="31" t="s">
        <v>40</v>
      </c>
      <c r="P108" s="37">
        <v>45331</v>
      </c>
      <c r="Q108" s="31">
        <v>1179</v>
      </c>
      <c r="R108" s="30">
        <v>220402</v>
      </c>
      <c r="S108" s="38">
        <f t="shared" si="22"/>
        <v>6900000</v>
      </c>
      <c r="T108" s="35">
        <v>45331</v>
      </c>
      <c r="U108" s="33">
        <v>100030361</v>
      </c>
      <c r="V108" s="35">
        <v>45331</v>
      </c>
      <c r="W108" s="31" t="s">
        <v>88</v>
      </c>
      <c r="X108" s="35"/>
      <c r="Y108" s="30"/>
      <c r="Z108" s="39">
        <f t="shared" si="26"/>
        <v>2300000</v>
      </c>
      <c r="AA108" s="30"/>
      <c r="AB108" s="40"/>
      <c r="AC108" s="30"/>
      <c r="AD108" s="40"/>
      <c r="AE108" s="30"/>
      <c r="AF108" s="30"/>
      <c r="AG108" s="30"/>
      <c r="AH108" s="30"/>
      <c r="AI108" s="30"/>
    </row>
    <row r="109" spans="1:35">
      <c r="A109" s="30">
        <v>107</v>
      </c>
      <c r="B109" s="30" t="s">
        <v>35</v>
      </c>
      <c r="C109" s="30" t="s">
        <v>251</v>
      </c>
      <c r="D109" s="59" t="s">
        <v>311</v>
      </c>
      <c r="E109" s="31" t="s">
        <v>38</v>
      </c>
      <c r="F109" s="32">
        <v>260000000</v>
      </c>
      <c r="G109" s="30" t="s">
        <v>312</v>
      </c>
      <c r="H109" s="33">
        <v>901422831</v>
      </c>
      <c r="I109" s="33"/>
      <c r="J109" s="34">
        <v>3</v>
      </c>
      <c r="K109" s="34">
        <v>1127</v>
      </c>
      <c r="L109" s="35">
        <v>45320</v>
      </c>
      <c r="M109" s="36">
        <f t="shared" si="21"/>
        <v>260000000</v>
      </c>
      <c r="N109" s="35">
        <v>45331</v>
      </c>
      <c r="O109" s="31" t="s">
        <v>40</v>
      </c>
      <c r="P109" s="37">
        <v>45334</v>
      </c>
      <c r="Q109" s="31">
        <v>1181</v>
      </c>
      <c r="R109" s="30">
        <v>21030202</v>
      </c>
      <c r="S109" s="38">
        <f t="shared" si="22"/>
        <v>260000000</v>
      </c>
      <c r="T109" s="35">
        <v>45335</v>
      </c>
      <c r="U109" s="33" t="s">
        <v>313</v>
      </c>
      <c r="V109" s="35">
        <v>45342</v>
      </c>
      <c r="W109" s="31" t="s">
        <v>46</v>
      </c>
      <c r="X109" s="35"/>
      <c r="Y109" s="30"/>
      <c r="Z109" s="39">
        <f>+F109/4</f>
        <v>65000000</v>
      </c>
      <c r="AA109" s="30"/>
      <c r="AB109" s="40"/>
      <c r="AC109" s="30"/>
      <c r="AD109" s="40"/>
      <c r="AE109" s="30"/>
      <c r="AF109" s="30"/>
      <c r="AG109" s="30"/>
      <c r="AH109" s="30"/>
      <c r="AI109" s="30"/>
    </row>
    <row r="110" spans="1:35">
      <c r="A110" s="30">
        <v>108</v>
      </c>
      <c r="B110" s="30" t="s">
        <v>254</v>
      </c>
      <c r="C110" s="30" t="s">
        <v>314</v>
      </c>
      <c r="D110" s="30" t="s">
        <v>315</v>
      </c>
      <c r="E110" s="31" t="s">
        <v>38</v>
      </c>
      <c r="F110" s="32">
        <v>10800000</v>
      </c>
      <c r="G110" s="30" t="s">
        <v>316</v>
      </c>
      <c r="H110" s="33">
        <v>16070364</v>
      </c>
      <c r="I110" s="33"/>
      <c r="J110" s="34">
        <v>3</v>
      </c>
      <c r="K110" s="34">
        <v>1191</v>
      </c>
      <c r="L110" s="37" t="s">
        <v>317</v>
      </c>
      <c r="M110" s="36">
        <f t="shared" si="21"/>
        <v>10800000</v>
      </c>
      <c r="N110" s="35">
        <v>45334</v>
      </c>
      <c r="O110" s="31" t="s">
        <v>40</v>
      </c>
      <c r="P110" s="37">
        <v>45334</v>
      </c>
      <c r="Q110" s="31">
        <v>1185</v>
      </c>
      <c r="R110" s="30">
        <v>220401</v>
      </c>
      <c r="S110" s="38">
        <f t="shared" si="22"/>
        <v>10800000</v>
      </c>
      <c r="T110" s="35">
        <v>45334</v>
      </c>
      <c r="U110" s="33">
        <v>100030388</v>
      </c>
      <c r="V110" s="35">
        <v>45334</v>
      </c>
      <c r="W110" s="31" t="s">
        <v>88</v>
      </c>
      <c r="X110" s="35"/>
      <c r="Y110" s="30"/>
      <c r="Z110" s="39">
        <f t="shared" si="26"/>
        <v>3600000</v>
      </c>
      <c r="AA110" s="30"/>
      <c r="AB110" s="40"/>
      <c r="AC110" s="30"/>
      <c r="AD110" s="40"/>
      <c r="AE110" s="30"/>
      <c r="AF110" s="30"/>
      <c r="AG110" s="30"/>
      <c r="AH110" s="30"/>
      <c r="AI110" s="30"/>
    </row>
    <row r="111" spans="1:35">
      <c r="A111" s="30">
        <v>109</v>
      </c>
      <c r="B111" s="30" t="s">
        <v>254</v>
      </c>
      <c r="C111" s="30" t="s">
        <v>210</v>
      </c>
      <c r="D111" s="30" t="s">
        <v>318</v>
      </c>
      <c r="E111" s="31" t="s">
        <v>38</v>
      </c>
      <c r="F111" s="32">
        <v>6600000</v>
      </c>
      <c r="G111" s="30" t="s">
        <v>319</v>
      </c>
      <c r="H111" s="33">
        <v>1110597725</v>
      </c>
      <c r="I111" s="33"/>
      <c r="J111" s="34">
        <v>3</v>
      </c>
      <c r="K111" s="34">
        <v>1140</v>
      </c>
      <c r="L111" s="35">
        <v>45351</v>
      </c>
      <c r="M111" s="36">
        <f t="shared" si="21"/>
        <v>6600000</v>
      </c>
      <c r="N111" s="35">
        <v>45334</v>
      </c>
      <c r="O111" s="31" t="s">
        <v>40</v>
      </c>
      <c r="P111" s="37">
        <v>45336</v>
      </c>
      <c r="Q111" s="31">
        <v>1190</v>
      </c>
      <c r="R111" s="30">
        <v>220401</v>
      </c>
      <c r="S111" s="38">
        <f t="shared" si="22"/>
        <v>6600000</v>
      </c>
      <c r="T111" s="35">
        <v>45336</v>
      </c>
      <c r="U111" s="33">
        <v>100030457</v>
      </c>
      <c r="V111" s="35">
        <v>45336</v>
      </c>
      <c r="W111" s="31" t="s">
        <v>88</v>
      </c>
      <c r="X111" s="35">
        <v>45422</v>
      </c>
      <c r="Y111" s="30" t="s">
        <v>41</v>
      </c>
      <c r="Z111" s="39">
        <f t="shared" si="26"/>
        <v>2200000</v>
      </c>
      <c r="AA111" s="30"/>
      <c r="AB111" s="40"/>
      <c r="AC111" s="30"/>
      <c r="AD111" s="40"/>
      <c r="AE111" s="30"/>
      <c r="AF111" s="30"/>
      <c r="AG111" s="30"/>
      <c r="AH111" s="30"/>
      <c r="AI111" s="30"/>
    </row>
    <row r="112" spans="1:35">
      <c r="A112" s="30">
        <v>110</v>
      </c>
      <c r="B112" s="30" t="s">
        <v>35</v>
      </c>
      <c r="C112" s="30" t="s">
        <v>59</v>
      </c>
      <c r="D112" s="30" t="s">
        <v>320</v>
      </c>
      <c r="E112" s="31" t="s">
        <v>38</v>
      </c>
      <c r="F112" s="32">
        <v>21666666</v>
      </c>
      <c r="G112" s="30" t="s">
        <v>321</v>
      </c>
      <c r="H112" s="33">
        <v>900493821</v>
      </c>
      <c r="I112" s="33"/>
      <c r="J112" s="34">
        <v>1</v>
      </c>
      <c r="K112" s="34">
        <v>74</v>
      </c>
      <c r="L112" s="35">
        <v>45295</v>
      </c>
      <c r="M112" s="36">
        <f t="shared" si="21"/>
        <v>21666666</v>
      </c>
      <c r="N112" s="35">
        <v>45334</v>
      </c>
      <c r="O112" s="31" t="s">
        <v>40</v>
      </c>
      <c r="P112" s="37">
        <v>45334</v>
      </c>
      <c r="Q112" s="31">
        <v>1186</v>
      </c>
      <c r="R112" s="30">
        <v>21030202</v>
      </c>
      <c r="S112" s="38">
        <f t="shared" si="22"/>
        <v>21666666</v>
      </c>
      <c r="T112" s="35">
        <v>45335</v>
      </c>
      <c r="U112" s="33" t="s">
        <v>322</v>
      </c>
      <c r="V112" s="35">
        <v>45334</v>
      </c>
      <c r="W112" s="31" t="s">
        <v>52</v>
      </c>
      <c r="X112" s="35"/>
      <c r="Y112" s="30"/>
      <c r="Z112" s="39">
        <f>+F112/2</f>
        <v>10833333</v>
      </c>
      <c r="AA112" s="30"/>
      <c r="AB112" s="40"/>
      <c r="AC112" s="30"/>
      <c r="AD112" s="40"/>
      <c r="AE112" s="30"/>
      <c r="AF112" s="30"/>
      <c r="AG112" s="30"/>
      <c r="AH112" s="30"/>
      <c r="AI112" s="30"/>
    </row>
    <row r="113" spans="1:35">
      <c r="A113" s="30">
        <v>111</v>
      </c>
      <c r="B113" s="30" t="s">
        <v>254</v>
      </c>
      <c r="C113" s="30" t="s">
        <v>282</v>
      </c>
      <c r="D113" s="55" t="s">
        <v>100</v>
      </c>
      <c r="E113" s="31" t="s">
        <v>38</v>
      </c>
      <c r="F113" s="32">
        <v>5850000</v>
      </c>
      <c r="G113" s="30" t="s">
        <v>122</v>
      </c>
      <c r="H113" s="33">
        <v>1109380186</v>
      </c>
      <c r="I113" s="33"/>
      <c r="J113" s="34">
        <v>7</v>
      </c>
      <c r="K113" s="34">
        <v>1143</v>
      </c>
      <c r="L113" s="35">
        <v>45320</v>
      </c>
      <c r="M113" s="36">
        <f t="shared" si="21"/>
        <v>5850000</v>
      </c>
      <c r="N113" s="35">
        <v>45334</v>
      </c>
      <c r="O113" s="31" t="s">
        <v>40</v>
      </c>
      <c r="P113" s="37">
        <v>45334</v>
      </c>
      <c r="Q113" s="31">
        <v>1187</v>
      </c>
      <c r="R113" s="30">
        <v>220402</v>
      </c>
      <c r="S113" s="38">
        <f t="shared" si="22"/>
        <v>5850000</v>
      </c>
      <c r="T113" s="35">
        <v>45334</v>
      </c>
      <c r="U113" s="33" t="s">
        <v>323</v>
      </c>
      <c r="V113" s="35">
        <v>45334</v>
      </c>
      <c r="W113" s="31" t="s">
        <v>88</v>
      </c>
      <c r="X113" s="35">
        <v>45422</v>
      </c>
      <c r="Y113" s="30" t="s">
        <v>41</v>
      </c>
      <c r="Z113" s="39">
        <f t="shared" si="26"/>
        <v>1950000</v>
      </c>
      <c r="AA113" s="469">
        <v>1950000</v>
      </c>
      <c r="AB113" s="40"/>
      <c r="AC113" s="30"/>
      <c r="AD113" s="40"/>
      <c r="AE113" s="30"/>
      <c r="AF113" s="30"/>
      <c r="AG113" s="30"/>
      <c r="AH113" s="30"/>
      <c r="AI113" s="30"/>
    </row>
    <row r="114" spans="1:35">
      <c r="A114" s="30">
        <v>112</v>
      </c>
      <c r="B114" s="30" t="s">
        <v>254</v>
      </c>
      <c r="C114" s="30" t="s">
        <v>53</v>
      </c>
      <c r="D114" s="55" t="s">
        <v>83</v>
      </c>
      <c r="E114" s="31" t="s">
        <v>38</v>
      </c>
      <c r="F114" s="32">
        <v>10500000</v>
      </c>
      <c r="G114" s="30" t="s">
        <v>324</v>
      </c>
      <c r="H114" s="33">
        <v>65828695</v>
      </c>
      <c r="I114" s="33"/>
      <c r="J114" s="34">
        <v>1</v>
      </c>
      <c r="K114" s="34">
        <v>1160</v>
      </c>
      <c r="L114" s="35">
        <v>45322</v>
      </c>
      <c r="M114" s="36">
        <f t="shared" si="21"/>
        <v>10500000</v>
      </c>
      <c r="N114" s="35">
        <v>45335</v>
      </c>
      <c r="O114" s="31" t="s">
        <v>40</v>
      </c>
      <c r="P114" s="37">
        <v>45336</v>
      </c>
      <c r="Q114" s="31">
        <v>1191</v>
      </c>
      <c r="R114" s="30">
        <v>220401</v>
      </c>
      <c r="S114" s="38">
        <f t="shared" si="22"/>
        <v>10500000</v>
      </c>
      <c r="T114" s="35">
        <v>45336</v>
      </c>
      <c r="U114" s="33" t="s">
        <v>325</v>
      </c>
      <c r="V114" s="35">
        <v>45338</v>
      </c>
      <c r="W114" s="31" t="s">
        <v>88</v>
      </c>
      <c r="X114" s="35">
        <v>45427</v>
      </c>
      <c r="Y114" s="30" t="s">
        <v>326</v>
      </c>
      <c r="Z114" s="39">
        <f t="shared" si="26"/>
        <v>3500000</v>
      </c>
      <c r="AA114" s="469">
        <v>3500000</v>
      </c>
      <c r="AB114" s="40"/>
      <c r="AC114" s="30"/>
      <c r="AD114" s="40"/>
      <c r="AE114" s="30"/>
      <c r="AF114" s="30"/>
      <c r="AG114" s="30"/>
      <c r="AH114" s="30"/>
      <c r="AI114" s="30"/>
    </row>
    <row r="115" spans="1:35">
      <c r="A115" s="30">
        <v>113</v>
      </c>
      <c r="B115" s="30" t="s">
        <v>254</v>
      </c>
      <c r="C115" s="30" t="s">
        <v>53</v>
      </c>
      <c r="D115" s="55" t="s">
        <v>83</v>
      </c>
      <c r="E115" s="31" t="s">
        <v>38</v>
      </c>
      <c r="F115" s="32">
        <v>10500000</v>
      </c>
      <c r="G115" s="30" t="s">
        <v>327</v>
      </c>
      <c r="H115" s="33">
        <v>1018474756</v>
      </c>
      <c r="I115" s="33"/>
      <c r="J115" s="34">
        <v>1</v>
      </c>
      <c r="K115" s="34">
        <v>1164</v>
      </c>
      <c r="L115" s="35">
        <v>45322</v>
      </c>
      <c r="M115" s="36">
        <f t="shared" si="21"/>
        <v>10500000</v>
      </c>
      <c r="N115" s="35">
        <v>45335</v>
      </c>
      <c r="O115" s="31" t="s">
        <v>40</v>
      </c>
      <c r="P115" s="37">
        <v>45336</v>
      </c>
      <c r="Q115" s="31">
        <v>1192</v>
      </c>
      <c r="R115" s="30">
        <v>220401</v>
      </c>
      <c r="S115" s="38">
        <f t="shared" si="22"/>
        <v>10500000</v>
      </c>
      <c r="T115" s="35">
        <v>45335</v>
      </c>
      <c r="U115" s="33" t="s">
        <v>328</v>
      </c>
      <c r="V115" s="35">
        <v>45337</v>
      </c>
      <c r="W115" s="31" t="s">
        <v>88</v>
      </c>
      <c r="X115" s="35"/>
      <c r="Y115" s="30"/>
      <c r="Z115" s="39">
        <f t="shared" si="26"/>
        <v>3500000</v>
      </c>
      <c r="AA115" s="30"/>
      <c r="AB115" s="40"/>
      <c r="AC115" s="30"/>
      <c r="AD115" s="40"/>
      <c r="AE115" s="30"/>
      <c r="AF115" s="30"/>
      <c r="AG115" s="30"/>
      <c r="AH115" s="30"/>
      <c r="AI115" s="30"/>
    </row>
    <row r="116" spans="1:35">
      <c r="A116" s="30">
        <v>114</v>
      </c>
      <c r="B116" s="30" t="s">
        <v>254</v>
      </c>
      <c r="C116" s="30" t="s">
        <v>48</v>
      </c>
      <c r="D116" s="30" t="s">
        <v>219</v>
      </c>
      <c r="E116" s="31" t="s">
        <v>38</v>
      </c>
      <c r="F116" s="32">
        <v>12000000</v>
      </c>
      <c r="G116" s="30" t="s">
        <v>217</v>
      </c>
      <c r="H116" s="33">
        <v>901754975</v>
      </c>
      <c r="I116" s="33"/>
      <c r="J116" s="34">
        <v>1</v>
      </c>
      <c r="K116" s="34">
        <v>1216</v>
      </c>
      <c r="L116" s="35">
        <v>45331</v>
      </c>
      <c r="M116" s="36">
        <f t="shared" si="21"/>
        <v>12000000</v>
      </c>
      <c r="N116" s="35">
        <v>45335</v>
      </c>
      <c r="O116" s="31" t="s">
        <v>40</v>
      </c>
      <c r="P116" s="37">
        <v>45335</v>
      </c>
      <c r="Q116" s="31">
        <v>1188</v>
      </c>
      <c r="R116" s="30">
        <v>2204014</v>
      </c>
      <c r="S116" s="38">
        <f t="shared" si="22"/>
        <v>12000000</v>
      </c>
      <c r="T116" s="35">
        <v>45335</v>
      </c>
      <c r="U116" s="33" t="s">
        <v>329</v>
      </c>
      <c r="V116" s="35">
        <v>45335</v>
      </c>
      <c r="W116" s="31" t="s">
        <v>88</v>
      </c>
      <c r="X116" s="35">
        <v>45422</v>
      </c>
      <c r="Y116" s="293" t="s">
        <v>41</v>
      </c>
      <c r="Z116" s="39">
        <f t="shared" si="26"/>
        <v>4000000</v>
      </c>
      <c r="AA116" s="39">
        <v>4000000</v>
      </c>
      <c r="AB116" s="40"/>
      <c r="AC116" s="30"/>
      <c r="AD116" s="40"/>
      <c r="AE116" s="30"/>
      <c r="AF116" s="30"/>
      <c r="AG116" s="30"/>
      <c r="AH116" s="30"/>
      <c r="AI116" s="30"/>
    </row>
    <row r="117" spans="1:35">
      <c r="A117" s="30">
        <v>115</v>
      </c>
      <c r="B117" s="30" t="s">
        <v>35</v>
      </c>
      <c r="C117" s="30" t="s">
        <v>59</v>
      </c>
      <c r="D117" s="59" t="s">
        <v>330</v>
      </c>
      <c r="E117" s="31" t="s">
        <v>38</v>
      </c>
      <c r="F117" s="32">
        <v>6000000</v>
      </c>
      <c r="G117" s="59" t="s">
        <v>331</v>
      </c>
      <c r="H117" s="61">
        <v>93378151</v>
      </c>
      <c r="I117" s="61"/>
      <c r="J117" s="34">
        <v>5</v>
      </c>
      <c r="K117" s="34">
        <v>77</v>
      </c>
      <c r="L117" s="35">
        <v>45296</v>
      </c>
      <c r="M117" s="36">
        <f t="shared" si="21"/>
        <v>6000000</v>
      </c>
      <c r="N117" s="35">
        <v>45335</v>
      </c>
      <c r="O117" s="31" t="s">
        <v>40</v>
      </c>
      <c r="P117" s="37">
        <v>45336</v>
      </c>
      <c r="Q117" s="31">
        <v>1193</v>
      </c>
      <c r="R117" s="30">
        <v>2102010101</v>
      </c>
      <c r="S117" s="38">
        <f t="shared" si="22"/>
        <v>6000000</v>
      </c>
      <c r="T117" s="35">
        <v>45335</v>
      </c>
      <c r="U117" s="33" t="s">
        <v>332</v>
      </c>
      <c r="V117" s="35">
        <v>45335</v>
      </c>
      <c r="W117" s="31" t="s">
        <v>52</v>
      </c>
      <c r="X117" s="35"/>
      <c r="Y117" s="30"/>
      <c r="Z117" s="39">
        <f>+F117/2</f>
        <v>3000000</v>
      </c>
      <c r="AA117" s="30"/>
      <c r="AB117" s="40"/>
      <c r="AC117" s="30"/>
      <c r="AD117" s="40"/>
      <c r="AE117" s="30"/>
      <c r="AF117" s="30"/>
      <c r="AG117" s="30"/>
      <c r="AH117" s="30"/>
      <c r="AI117" s="30"/>
    </row>
    <row r="118" spans="1:35">
      <c r="A118" s="30">
        <v>116</v>
      </c>
      <c r="B118" s="30" t="s">
        <v>254</v>
      </c>
      <c r="C118" s="30" t="s">
        <v>48</v>
      </c>
      <c r="D118" s="30" t="s">
        <v>216</v>
      </c>
      <c r="E118" s="31" t="s">
        <v>38</v>
      </c>
      <c r="F118" s="32">
        <v>19440000</v>
      </c>
      <c r="G118" s="30" t="s">
        <v>217</v>
      </c>
      <c r="H118" s="33">
        <v>901754975</v>
      </c>
      <c r="I118" s="33"/>
      <c r="J118" s="34">
        <v>1</v>
      </c>
      <c r="K118" s="34">
        <v>1179</v>
      </c>
      <c r="L118" s="35">
        <v>45322</v>
      </c>
      <c r="M118" s="36">
        <f t="shared" ref="M118" si="27">F118</f>
        <v>19440000</v>
      </c>
      <c r="N118" s="35">
        <v>45335</v>
      </c>
      <c r="O118" s="31" t="s">
        <v>40</v>
      </c>
      <c r="P118" s="37">
        <v>45335</v>
      </c>
      <c r="Q118" s="31">
        <v>1189</v>
      </c>
      <c r="R118" s="30">
        <v>220401</v>
      </c>
      <c r="S118" s="38">
        <f t="shared" ref="S118:S153" si="28">M118</f>
        <v>19440000</v>
      </c>
      <c r="T118" s="35">
        <v>45335</v>
      </c>
      <c r="U118" s="33" t="s">
        <v>333</v>
      </c>
      <c r="V118" s="35">
        <v>45335</v>
      </c>
      <c r="W118" s="31" t="s">
        <v>52</v>
      </c>
      <c r="X118" s="35">
        <v>45412</v>
      </c>
      <c r="Y118" s="30" t="s">
        <v>41</v>
      </c>
      <c r="Z118" s="39">
        <f>+F118/2</f>
        <v>9720000</v>
      </c>
      <c r="AA118" s="469">
        <v>9720000</v>
      </c>
      <c r="AB118" s="40"/>
      <c r="AC118" s="30"/>
      <c r="AD118" s="40"/>
      <c r="AE118" s="30"/>
      <c r="AF118" s="30"/>
      <c r="AG118" s="30"/>
      <c r="AH118" s="30"/>
      <c r="AI118" s="30"/>
    </row>
    <row r="119" spans="1:35">
      <c r="A119" s="30">
        <v>117</v>
      </c>
      <c r="B119" s="30" t="s">
        <v>35</v>
      </c>
      <c r="C119" s="30" t="s">
        <v>157</v>
      </c>
      <c r="D119" s="59" t="s">
        <v>334</v>
      </c>
      <c r="E119" s="31" t="s">
        <v>38</v>
      </c>
      <c r="F119" s="32">
        <v>5871000</v>
      </c>
      <c r="G119" s="30" t="s">
        <v>335</v>
      </c>
      <c r="H119" s="33">
        <v>1110486573</v>
      </c>
      <c r="I119" s="33"/>
      <c r="J119" s="34">
        <v>4</v>
      </c>
      <c r="K119" s="34">
        <v>82</v>
      </c>
      <c r="L119" s="35">
        <v>45296</v>
      </c>
      <c r="M119" s="36">
        <f t="shared" si="21"/>
        <v>5871000</v>
      </c>
      <c r="N119" s="35">
        <v>45337</v>
      </c>
      <c r="O119" s="31" t="s">
        <v>40</v>
      </c>
      <c r="P119" s="37">
        <v>45337</v>
      </c>
      <c r="Q119" s="31">
        <v>1199</v>
      </c>
      <c r="R119" s="30">
        <v>21030202</v>
      </c>
      <c r="S119" s="38">
        <f t="shared" si="28"/>
        <v>5871000</v>
      </c>
      <c r="T119" s="35">
        <v>45337</v>
      </c>
      <c r="U119" s="33">
        <v>100030491</v>
      </c>
      <c r="V119" s="35">
        <v>45337</v>
      </c>
      <c r="W119" s="31" t="s">
        <v>88</v>
      </c>
      <c r="X119" s="35"/>
      <c r="Y119" s="30"/>
      <c r="Z119" s="39">
        <f t="shared" si="26"/>
        <v>1957000</v>
      </c>
      <c r="AA119" s="30"/>
      <c r="AB119" s="40"/>
      <c r="AC119" s="30"/>
      <c r="AD119" s="40"/>
      <c r="AE119" s="30"/>
      <c r="AF119" s="30"/>
      <c r="AG119" s="30"/>
      <c r="AH119" s="30"/>
      <c r="AI119" s="30"/>
    </row>
    <row r="120" spans="1:35">
      <c r="A120" s="30">
        <v>118</v>
      </c>
      <c r="B120" s="30" t="s">
        <v>254</v>
      </c>
      <c r="C120" s="30" t="s">
        <v>336</v>
      </c>
      <c r="D120" s="59" t="s">
        <v>337</v>
      </c>
      <c r="E120" s="31" t="s">
        <v>38</v>
      </c>
      <c r="F120" s="32">
        <v>15000000</v>
      </c>
      <c r="G120" s="30" t="s">
        <v>338</v>
      </c>
      <c r="H120" s="33">
        <v>1110536440</v>
      </c>
      <c r="I120" s="33"/>
      <c r="J120" s="34">
        <v>9</v>
      </c>
      <c r="K120" s="34">
        <v>1188</v>
      </c>
      <c r="L120" s="35">
        <v>45322</v>
      </c>
      <c r="M120" s="36">
        <f t="shared" si="21"/>
        <v>15000000</v>
      </c>
      <c r="N120" s="35">
        <v>45337</v>
      </c>
      <c r="O120" s="31" t="s">
        <v>40</v>
      </c>
      <c r="P120" s="37" t="s">
        <v>339</v>
      </c>
      <c r="Q120" s="31">
        <v>1200</v>
      </c>
      <c r="R120" s="30">
        <v>220401</v>
      </c>
      <c r="S120" s="38">
        <f t="shared" si="28"/>
        <v>15000000</v>
      </c>
      <c r="T120" s="35">
        <v>45337</v>
      </c>
      <c r="U120" s="33" t="s">
        <v>340</v>
      </c>
      <c r="V120" s="35">
        <v>45338</v>
      </c>
      <c r="W120" s="31" t="s">
        <v>88</v>
      </c>
      <c r="X120" s="35">
        <v>45427</v>
      </c>
      <c r="Y120" s="30" t="s">
        <v>326</v>
      </c>
      <c r="Z120" s="39">
        <f t="shared" si="26"/>
        <v>5000000</v>
      </c>
      <c r="AA120" s="469">
        <v>5000000</v>
      </c>
      <c r="AB120" s="40"/>
      <c r="AC120" s="30"/>
      <c r="AD120" s="40"/>
      <c r="AE120" s="30"/>
      <c r="AF120" s="30"/>
      <c r="AG120" s="30"/>
      <c r="AH120" s="30"/>
      <c r="AI120" s="30"/>
    </row>
    <row r="121" spans="1:35">
      <c r="A121" s="30">
        <v>119</v>
      </c>
      <c r="B121" s="30" t="s">
        <v>254</v>
      </c>
      <c r="C121" s="30" t="s">
        <v>336</v>
      </c>
      <c r="D121" s="30" t="s">
        <v>341</v>
      </c>
      <c r="E121" s="31" t="s">
        <v>38</v>
      </c>
      <c r="F121" s="32">
        <v>8100000</v>
      </c>
      <c r="G121" s="30" t="s">
        <v>342</v>
      </c>
      <c r="H121" s="33">
        <v>1003820148</v>
      </c>
      <c r="I121" s="33"/>
      <c r="J121" s="34">
        <v>1</v>
      </c>
      <c r="K121" s="34">
        <v>1187</v>
      </c>
      <c r="L121" s="35">
        <v>45322</v>
      </c>
      <c r="M121" s="36">
        <f t="shared" si="21"/>
        <v>8100000</v>
      </c>
      <c r="N121" s="35">
        <v>45337</v>
      </c>
      <c r="O121" s="31" t="s">
        <v>40</v>
      </c>
      <c r="P121" s="37">
        <v>45337</v>
      </c>
      <c r="Q121" s="31">
        <v>1198</v>
      </c>
      <c r="R121" s="30">
        <v>220402</v>
      </c>
      <c r="S121" s="38">
        <f t="shared" si="28"/>
        <v>8100000</v>
      </c>
      <c r="T121" s="35">
        <v>45337</v>
      </c>
      <c r="U121" s="33" t="s">
        <v>343</v>
      </c>
      <c r="V121" s="35">
        <v>45337</v>
      </c>
      <c r="W121" s="31" t="s">
        <v>88</v>
      </c>
      <c r="X121" s="35"/>
      <c r="Y121" s="30"/>
      <c r="Z121" s="39">
        <f t="shared" si="26"/>
        <v>2700000</v>
      </c>
      <c r="AA121" s="30"/>
      <c r="AB121" s="40"/>
      <c r="AC121" s="30"/>
      <c r="AD121" s="40"/>
      <c r="AE121" s="30"/>
      <c r="AF121" s="30"/>
      <c r="AG121" s="30"/>
      <c r="AH121" s="30"/>
      <c r="AI121" s="30"/>
    </row>
    <row r="122" spans="1:35">
      <c r="A122" s="30">
        <v>120</v>
      </c>
      <c r="B122" s="30" t="s">
        <v>254</v>
      </c>
      <c r="C122" s="30" t="s">
        <v>336</v>
      </c>
      <c r="D122" s="30" t="s">
        <v>344</v>
      </c>
      <c r="E122" s="31" t="s">
        <v>38</v>
      </c>
      <c r="F122" s="32">
        <v>6000000</v>
      </c>
      <c r="G122" s="30" t="s">
        <v>345</v>
      </c>
      <c r="H122" s="33">
        <v>1111453139</v>
      </c>
      <c r="I122" s="33"/>
      <c r="J122" s="34">
        <v>2</v>
      </c>
      <c r="K122" s="34">
        <v>1214</v>
      </c>
      <c r="L122" s="35">
        <v>45331</v>
      </c>
      <c r="M122" s="36">
        <f t="shared" si="21"/>
        <v>6000000</v>
      </c>
      <c r="N122" s="35">
        <v>45338</v>
      </c>
      <c r="O122" s="31" t="s">
        <v>40</v>
      </c>
      <c r="P122" s="37">
        <v>45338</v>
      </c>
      <c r="Q122" s="31">
        <v>1201</v>
      </c>
      <c r="R122" s="30">
        <v>220401</v>
      </c>
      <c r="S122" s="38">
        <f t="shared" si="28"/>
        <v>6000000</v>
      </c>
      <c r="T122" s="35">
        <v>45338</v>
      </c>
      <c r="U122" s="33">
        <v>100030529</v>
      </c>
      <c r="V122" s="35">
        <v>45338</v>
      </c>
      <c r="W122" s="31" t="s">
        <v>88</v>
      </c>
      <c r="X122" s="35">
        <v>45427</v>
      </c>
      <c r="Y122" s="30" t="s">
        <v>41</v>
      </c>
      <c r="Z122" s="39">
        <f t="shared" si="26"/>
        <v>2000000</v>
      </c>
      <c r="AA122" s="469">
        <v>2000000</v>
      </c>
      <c r="AB122" s="40"/>
      <c r="AC122" s="30"/>
      <c r="AD122" s="40"/>
      <c r="AE122" s="30"/>
      <c r="AF122" s="30"/>
      <c r="AG122" s="30"/>
      <c r="AH122" s="30"/>
      <c r="AI122" s="30"/>
    </row>
    <row r="123" spans="1:35">
      <c r="A123" s="30">
        <v>121</v>
      </c>
      <c r="B123" s="30" t="s">
        <v>254</v>
      </c>
      <c r="C123" s="30" t="s">
        <v>157</v>
      </c>
      <c r="D123" s="59" t="s">
        <v>346</v>
      </c>
      <c r="E123" s="31" t="s">
        <v>38</v>
      </c>
      <c r="F123" s="32">
        <v>6900000</v>
      </c>
      <c r="G123" s="30" t="s">
        <v>347</v>
      </c>
      <c r="H123" s="33">
        <v>1073250830</v>
      </c>
      <c r="I123" s="33"/>
      <c r="J123" s="34">
        <v>5</v>
      </c>
      <c r="K123" s="34">
        <v>1220</v>
      </c>
      <c r="L123" s="35">
        <v>45331</v>
      </c>
      <c r="M123" s="36">
        <f t="shared" si="21"/>
        <v>6900000</v>
      </c>
      <c r="N123" s="35">
        <v>45338</v>
      </c>
      <c r="O123" s="31" t="s">
        <v>40</v>
      </c>
      <c r="P123" s="72" t="s">
        <v>348</v>
      </c>
      <c r="Q123" s="31"/>
      <c r="R123" s="30"/>
      <c r="S123" s="38">
        <f t="shared" si="28"/>
        <v>6900000</v>
      </c>
      <c r="T123" s="35"/>
      <c r="U123" s="69" t="s">
        <v>348</v>
      </c>
      <c r="V123" s="35"/>
      <c r="W123" s="31" t="s">
        <v>88</v>
      </c>
      <c r="X123" s="35"/>
      <c r="Y123" s="30"/>
      <c r="Z123" s="39">
        <f t="shared" si="26"/>
        <v>2300000</v>
      </c>
      <c r="AA123" s="30"/>
      <c r="AB123" s="40"/>
      <c r="AC123" s="30">
        <v>4</v>
      </c>
      <c r="AD123" s="40">
        <v>6900000</v>
      </c>
      <c r="AE123" s="293">
        <v>45342</v>
      </c>
      <c r="AF123" s="30"/>
      <c r="AG123" s="30"/>
      <c r="AH123" s="30"/>
      <c r="AI123" s="30"/>
    </row>
    <row r="124" spans="1:35">
      <c r="A124" s="30">
        <v>122</v>
      </c>
      <c r="B124" s="30" t="s">
        <v>254</v>
      </c>
      <c r="C124" s="30" t="s">
        <v>210</v>
      </c>
      <c r="D124" s="30" t="s">
        <v>318</v>
      </c>
      <c r="E124" s="31" t="s">
        <v>38</v>
      </c>
      <c r="F124" s="32">
        <v>6600000</v>
      </c>
      <c r="G124" s="30" t="s">
        <v>349</v>
      </c>
      <c r="H124" s="33">
        <v>52741227</v>
      </c>
      <c r="I124" s="33"/>
      <c r="J124" s="34">
        <v>3</v>
      </c>
      <c r="K124" s="34">
        <v>1181</v>
      </c>
      <c r="L124" s="35">
        <v>45322</v>
      </c>
      <c r="M124" s="36">
        <f t="shared" si="21"/>
        <v>6600000</v>
      </c>
      <c r="N124" s="35">
        <v>45338</v>
      </c>
      <c r="O124" s="31" t="s">
        <v>40</v>
      </c>
      <c r="P124" s="37">
        <v>45338</v>
      </c>
      <c r="Q124" s="31">
        <v>1202</v>
      </c>
      <c r="R124" s="30">
        <v>220402</v>
      </c>
      <c r="S124" s="38">
        <f t="shared" si="28"/>
        <v>6600000</v>
      </c>
      <c r="T124" s="35">
        <v>45341</v>
      </c>
      <c r="U124" s="33" t="s">
        <v>350</v>
      </c>
      <c r="V124" s="35">
        <v>45341</v>
      </c>
      <c r="W124" s="31" t="s">
        <v>88</v>
      </c>
      <c r="X124" s="35"/>
      <c r="Y124" s="30"/>
      <c r="Z124" s="39">
        <f t="shared" si="26"/>
        <v>2200000</v>
      </c>
      <c r="AA124" s="30"/>
      <c r="AB124" s="40"/>
      <c r="AC124" s="30"/>
      <c r="AD124" s="40"/>
      <c r="AE124" s="30"/>
      <c r="AF124" s="30"/>
      <c r="AG124" s="30"/>
      <c r="AH124" s="30"/>
      <c r="AI124" s="30"/>
    </row>
    <row r="125" spans="1:35">
      <c r="A125" s="30">
        <v>123</v>
      </c>
      <c r="B125" s="30" t="s">
        <v>254</v>
      </c>
      <c r="C125" s="30" t="s">
        <v>157</v>
      </c>
      <c r="D125" s="59" t="s">
        <v>346</v>
      </c>
      <c r="E125" s="31" t="s">
        <v>38</v>
      </c>
      <c r="F125" s="32">
        <v>6900000</v>
      </c>
      <c r="G125" s="30" t="s">
        <v>351</v>
      </c>
      <c r="H125" s="33">
        <v>1110471181</v>
      </c>
      <c r="I125" s="33"/>
      <c r="J125" s="34">
        <v>5</v>
      </c>
      <c r="K125" s="34">
        <v>1219</v>
      </c>
      <c r="L125" s="35">
        <v>45331</v>
      </c>
      <c r="M125" s="36">
        <f t="shared" si="21"/>
        <v>6900000</v>
      </c>
      <c r="N125" s="35">
        <v>45338</v>
      </c>
      <c r="O125" s="31" t="s">
        <v>40</v>
      </c>
      <c r="P125" s="37">
        <v>45338</v>
      </c>
      <c r="Q125" s="31">
        <v>1203</v>
      </c>
      <c r="R125" s="30">
        <v>220402</v>
      </c>
      <c r="S125" s="38">
        <f t="shared" si="28"/>
        <v>6900000</v>
      </c>
      <c r="T125" s="35">
        <v>45338</v>
      </c>
      <c r="U125" s="33">
        <v>100030516</v>
      </c>
      <c r="V125" s="35">
        <v>45338</v>
      </c>
      <c r="W125" s="31" t="s">
        <v>88</v>
      </c>
      <c r="X125" s="35"/>
      <c r="Y125" s="30"/>
      <c r="Z125" s="39">
        <f t="shared" si="26"/>
        <v>2300000</v>
      </c>
      <c r="AA125" s="30"/>
      <c r="AB125" s="40"/>
      <c r="AC125" s="30"/>
      <c r="AD125" s="40"/>
      <c r="AE125" s="30"/>
      <c r="AF125" s="30"/>
      <c r="AG125" s="30"/>
      <c r="AH125" s="30"/>
      <c r="AI125" s="30"/>
    </row>
    <row r="126" spans="1:35">
      <c r="A126" s="30">
        <v>124</v>
      </c>
      <c r="B126" s="30" t="s">
        <v>254</v>
      </c>
      <c r="C126" s="30" t="s">
        <v>157</v>
      </c>
      <c r="D126" s="59" t="s">
        <v>346</v>
      </c>
      <c r="E126" s="31" t="s">
        <v>38</v>
      </c>
      <c r="F126" s="32">
        <v>6900000</v>
      </c>
      <c r="G126" s="30" t="s">
        <v>352</v>
      </c>
      <c r="H126" s="33">
        <v>1070607891</v>
      </c>
      <c r="I126" s="33"/>
      <c r="J126" s="34">
        <v>8</v>
      </c>
      <c r="K126" s="34">
        <v>1223</v>
      </c>
      <c r="L126" s="35">
        <v>45331</v>
      </c>
      <c r="M126" s="36">
        <f t="shared" si="21"/>
        <v>6900000</v>
      </c>
      <c r="N126" s="35">
        <v>45338</v>
      </c>
      <c r="O126" s="31" t="s">
        <v>353</v>
      </c>
      <c r="P126" s="37">
        <v>45338</v>
      </c>
      <c r="Q126" s="31">
        <v>1204</v>
      </c>
      <c r="R126" s="30">
        <v>220402</v>
      </c>
      <c r="S126" s="38">
        <f t="shared" si="28"/>
        <v>6900000</v>
      </c>
      <c r="T126" s="35">
        <v>45338</v>
      </c>
      <c r="U126" s="33" t="s">
        <v>354</v>
      </c>
      <c r="V126" s="35">
        <v>45338</v>
      </c>
      <c r="W126" s="31" t="s">
        <v>88</v>
      </c>
      <c r="X126" s="35"/>
      <c r="Y126" s="30"/>
      <c r="Z126" s="39">
        <f t="shared" si="26"/>
        <v>2300000</v>
      </c>
      <c r="AA126" s="30"/>
      <c r="AB126" s="40"/>
      <c r="AC126" s="30"/>
      <c r="AD126" s="40"/>
      <c r="AE126" s="30"/>
      <c r="AF126" s="30"/>
      <c r="AG126" s="30"/>
      <c r="AH126" s="30"/>
      <c r="AI126" s="30"/>
    </row>
    <row r="127" spans="1:35">
      <c r="A127" s="30">
        <v>125</v>
      </c>
      <c r="B127" s="30" t="s">
        <v>254</v>
      </c>
      <c r="C127" s="30" t="s">
        <v>157</v>
      </c>
      <c r="D127" s="59" t="s">
        <v>346</v>
      </c>
      <c r="E127" s="31" t="s">
        <v>38</v>
      </c>
      <c r="F127" s="32">
        <v>6900000</v>
      </c>
      <c r="G127" s="30" t="s">
        <v>355</v>
      </c>
      <c r="H127" s="33">
        <v>1110472101</v>
      </c>
      <c r="I127" s="33"/>
      <c r="J127" s="34">
        <v>0</v>
      </c>
      <c r="K127" s="34">
        <v>1221</v>
      </c>
      <c r="L127" s="35">
        <v>45331</v>
      </c>
      <c r="M127" s="36">
        <f t="shared" si="21"/>
        <v>6900000</v>
      </c>
      <c r="N127" s="35">
        <v>45338</v>
      </c>
      <c r="O127" s="31" t="s">
        <v>40</v>
      </c>
      <c r="P127" s="37">
        <v>45338</v>
      </c>
      <c r="Q127" s="31">
        <v>1205</v>
      </c>
      <c r="R127" s="30">
        <v>220402</v>
      </c>
      <c r="S127" s="38">
        <f t="shared" si="28"/>
        <v>6900000</v>
      </c>
      <c r="T127" s="35">
        <v>45338</v>
      </c>
      <c r="U127" s="33">
        <v>100030526</v>
      </c>
      <c r="V127" s="35">
        <v>45338</v>
      </c>
      <c r="W127" s="31" t="s">
        <v>88</v>
      </c>
      <c r="X127" s="35"/>
      <c r="Y127" s="30"/>
      <c r="Z127" s="39">
        <f t="shared" si="26"/>
        <v>2300000</v>
      </c>
      <c r="AA127" s="30"/>
      <c r="AB127" s="40"/>
      <c r="AC127" s="30"/>
      <c r="AD127" s="40"/>
      <c r="AE127" s="30"/>
      <c r="AF127" s="30"/>
      <c r="AG127" s="30"/>
      <c r="AH127" s="30"/>
      <c r="AI127" s="30"/>
    </row>
    <row r="128" spans="1:35">
      <c r="A128" s="30">
        <v>126</v>
      </c>
      <c r="B128" s="30" t="s">
        <v>254</v>
      </c>
      <c r="C128" s="30" t="s">
        <v>157</v>
      </c>
      <c r="D128" s="59" t="s">
        <v>356</v>
      </c>
      <c r="E128" s="31" t="s">
        <v>38</v>
      </c>
      <c r="F128" s="32">
        <v>6900000</v>
      </c>
      <c r="G128" s="30" t="s">
        <v>357</v>
      </c>
      <c r="H128" s="33">
        <v>1110598630</v>
      </c>
      <c r="I128" s="33"/>
      <c r="J128" s="34">
        <v>7</v>
      </c>
      <c r="K128" s="34">
        <v>1222</v>
      </c>
      <c r="L128" s="35">
        <v>45331</v>
      </c>
      <c r="M128" s="36">
        <f t="shared" si="21"/>
        <v>6900000</v>
      </c>
      <c r="N128" s="35">
        <v>45338</v>
      </c>
      <c r="O128" s="31" t="s">
        <v>40</v>
      </c>
      <c r="P128" s="37">
        <v>45341</v>
      </c>
      <c r="Q128" s="31">
        <v>1214</v>
      </c>
      <c r="R128" s="30">
        <v>220402</v>
      </c>
      <c r="S128" s="38">
        <f t="shared" si="28"/>
        <v>6900000</v>
      </c>
      <c r="T128" s="35">
        <v>45341</v>
      </c>
      <c r="U128" s="33">
        <v>100030565</v>
      </c>
      <c r="V128" s="35">
        <v>45341</v>
      </c>
      <c r="W128" s="31" t="s">
        <v>88</v>
      </c>
      <c r="X128" s="35"/>
      <c r="Y128" s="30"/>
      <c r="Z128" s="39">
        <f t="shared" si="26"/>
        <v>2300000</v>
      </c>
      <c r="AA128" s="30"/>
      <c r="AB128" s="40"/>
      <c r="AC128" s="30"/>
      <c r="AD128" s="40"/>
      <c r="AE128" s="30"/>
      <c r="AF128" s="30"/>
      <c r="AG128" s="30"/>
      <c r="AH128" s="30"/>
      <c r="AI128" s="30"/>
    </row>
    <row r="129" spans="1:35">
      <c r="A129" s="30">
        <v>127</v>
      </c>
      <c r="B129" s="30" t="s">
        <v>254</v>
      </c>
      <c r="C129" s="30" t="s">
        <v>157</v>
      </c>
      <c r="D129" s="59" t="s">
        <v>358</v>
      </c>
      <c r="E129" s="31" t="s">
        <v>38</v>
      </c>
      <c r="F129" s="32">
        <v>6900000</v>
      </c>
      <c r="G129" s="30" t="s">
        <v>359</v>
      </c>
      <c r="H129" s="33">
        <v>1144129908</v>
      </c>
      <c r="I129" s="33"/>
      <c r="J129" s="34">
        <v>1</v>
      </c>
      <c r="K129" s="34">
        <v>1224</v>
      </c>
      <c r="L129" s="35">
        <v>45331</v>
      </c>
      <c r="M129" s="36">
        <f t="shared" si="21"/>
        <v>6900000</v>
      </c>
      <c r="N129" s="35">
        <v>45338</v>
      </c>
      <c r="O129" s="31" t="s">
        <v>40</v>
      </c>
      <c r="P129" s="37">
        <v>45338</v>
      </c>
      <c r="Q129" s="31">
        <v>1206</v>
      </c>
      <c r="R129" s="30">
        <v>220402</v>
      </c>
      <c r="S129" s="38">
        <f t="shared" si="28"/>
        <v>6900000</v>
      </c>
      <c r="T129" s="35">
        <v>45338</v>
      </c>
      <c r="U129" s="33" t="s">
        <v>360</v>
      </c>
      <c r="V129" s="35">
        <v>45338</v>
      </c>
      <c r="W129" s="31" t="s">
        <v>88</v>
      </c>
      <c r="X129" s="35"/>
      <c r="Y129" s="30"/>
      <c r="Z129" s="39">
        <f t="shared" si="26"/>
        <v>2300000</v>
      </c>
      <c r="AA129" s="30"/>
      <c r="AB129" s="40"/>
      <c r="AC129" s="30"/>
      <c r="AD129" s="40"/>
      <c r="AE129" s="30"/>
      <c r="AF129" s="30"/>
      <c r="AG129" s="30"/>
      <c r="AH129" s="30"/>
      <c r="AI129" s="30"/>
    </row>
    <row r="130" spans="1:35">
      <c r="A130" s="30">
        <v>128</v>
      </c>
      <c r="B130" s="30" t="s">
        <v>254</v>
      </c>
      <c r="C130" s="30" t="s">
        <v>210</v>
      </c>
      <c r="D130" s="30" t="s">
        <v>318</v>
      </c>
      <c r="E130" s="31" t="s">
        <v>38</v>
      </c>
      <c r="F130" s="32">
        <v>6600000</v>
      </c>
      <c r="G130" s="30" t="s">
        <v>361</v>
      </c>
      <c r="H130" s="33">
        <v>1110526239</v>
      </c>
      <c r="I130" s="33"/>
      <c r="J130" s="34">
        <v>1</v>
      </c>
      <c r="K130" s="34">
        <v>1150</v>
      </c>
      <c r="L130" s="35">
        <v>45321</v>
      </c>
      <c r="M130" s="36">
        <f t="shared" si="21"/>
        <v>6600000</v>
      </c>
      <c r="N130" s="35">
        <v>45338</v>
      </c>
      <c r="O130" s="31" t="s">
        <v>40</v>
      </c>
      <c r="P130" s="37">
        <v>45338</v>
      </c>
      <c r="Q130" s="31">
        <v>1207</v>
      </c>
      <c r="R130" s="30">
        <v>220402</v>
      </c>
      <c r="S130" s="38">
        <f t="shared" si="28"/>
        <v>6600000</v>
      </c>
      <c r="T130" s="35">
        <v>45338</v>
      </c>
      <c r="U130" s="33" t="s">
        <v>362</v>
      </c>
      <c r="V130" s="35">
        <v>45338</v>
      </c>
      <c r="W130" s="31" t="s">
        <v>88</v>
      </c>
      <c r="X130" s="35"/>
      <c r="Y130" s="30"/>
      <c r="Z130" s="39">
        <f t="shared" si="26"/>
        <v>2200000</v>
      </c>
      <c r="AA130" s="30"/>
      <c r="AB130" s="40"/>
      <c r="AC130" s="30"/>
      <c r="AD130" s="40"/>
      <c r="AE130" s="30"/>
      <c r="AF130" s="30"/>
      <c r="AG130" s="30"/>
      <c r="AH130" s="30"/>
      <c r="AI130" s="30"/>
    </row>
    <row r="131" spans="1:35">
      <c r="A131" s="30">
        <v>129</v>
      </c>
      <c r="B131" s="30" t="s">
        <v>254</v>
      </c>
      <c r="C131" s="30" t="s">
        <v>157</v>
      </c>
      <c r="D131" s="30" t="s">
        <v>363</v>
      </c>
      <c r="E131" s="31" t="s">
        <v>38</v>
      </c>
      <c r="F131" s="32">
        <v>15000000</v>
      </c>
      <c r="G131" s="30" t="s">
        <v>364</v>
      </c>
      <c r="H131" s="33">
        <v>28799762</v>
      </c>
      <c r="I131" s="33"/>
      <c r="J131" s="34">
        <v>5</v>
      </c>
      <c r="K131" s="34">
        <v>1128</v>
      </c>
      <c r="L131" s="35">
        <v>45320</v>
      </c>
      <c r="M131" s="36">
        <f t="shared" si="21"/>
        <v>15000000</v>
      </c>
      <c r="N131" s="35">
        <v>45338</v>
      </c>
      <c r="O131" s="31" t="s">
        <v>40</v>
      </c>
      <c r="P131" s="37">
        <v>45338</v>
      </c>
      <c r="Q131" s="31">
        <v>1208</v>
      </c>
      <c r="R131" s="30">
        <v>220402</v>
      </c>
      <c r="S131" s="38">
        <f t="shared" si="28"/>
        <v>15000000</v>
      </c>
      <c r="T131" s="35">
        <v>45338</v>
      </c>
      <c r="U131" s="33" t="s">
        <v>365</v>
      </c>
      <c r="V131" s="35">
        <v>45338</v>
      </c>
      <c r="W131" s="31" t="s">
        <v>88</v>
      </c>
      <c r="X131" s="35"/>
      <c r="Y131" s="30"/>
      <c r="Z131" s="39">
        <f t="shared" si="26"/>
        <v>5000000</v>
      </c>
      <c r="AA131" s="30"/>
      <c r="AB131" s="40"/>
      <c r="AC131" s="30"/>
      <c r="AD131" s="40"/>
      <c r="AE131" s="30"/>
      <c r="AF131" s="30"/>
      <c r="AG131" s="30"/>
      <c r="AH131" s="30"/>
      <c r="AI131" s="30"/>
    </row>
    <row r="132" spans="1:35">
      <c r="A132" s="30">
        <v>130</v>
      </c>
      <c r="B132" s="30" t="s">
        <v>254</v>
      </c>
      <c r="C132" s="30" t="s">
        <v>366</v>
      </c>
      <c r="D132" s="59" t="s">
        <v>346</v>
      </c>
      <c r="E132" s="31" t="s">
        <v>38</v>
      </c>
      <c r="F132" s="32">
        <v>6900000</v>
      </c>
      <c r="G132" s="30" t="s">
        <v>367</v>
      </c>
      <c r="H132" s="33">
        <v>1109380383</v>
      </c>
      <c r="I132" s="33"/>
      <c r="J132" s="34">
        <v>1</v>
      </c>
      <c r="K132" s="34">
        <v>1218</v>
      </c>
      <c r="L132" s="35">
        <v>45331</v>
      </c>
      <c r="M132" s="36">
        <f t="shared" si="21"/>
        <v>6900000</v>
      </c>
      <c r="N132" s="35">
        <v>45338</v>
      </c>
      <c r="O132" s="31" t="s">
        <v>40</v>
      </c>
      <c r="P132" s="37">
        <v>45338</v>
      </c>
      <c r="Q132" s="31">
        <v>1209</v>
      </c>
      <c r="R132" s="30">
        <v>220402</v>
      </c>
      <c r="S132" s="38">
        <f t="shared" si="28"/>
        <v>6900000</v>
      </c>
      <c r="T132" s="35">
        <v>45338</v>
      </c>
      <c r="U132" s="33">
        <v>100030530</v>
      </c>
      <c r="V132" s="35">
        <v>45338</v>
      </c>
      <c r="W132" s="31" t="s">
        <v>88</v>
      </c>
      <c r="X132" s="35"/>
      <c r="Y132" s="30"/>
      <c r="Z132" s="39">
        <f t="shared" si="26"/>
        <v>2300000</v>
      </c>
      <c r="AA132" s="30"/>
      <c r="AB132" s="40"/>
      <c r="AC132" s="30"/>
      <c r="AD132" s="40"/>
      <c r="AE132" s="30"/>
      <c r="AF132" s="30"/>
      <c r="AG132" s="30"/>
      <c r="AH132" s="30"/>
      <c r="AI132" s="30"/>
    </row>
    <row r="133" spans="1:35">
      <c r="A133" s="30">
        <v>131</v>
      </c>
      <c r="B133" s="30" t="s">
        <v>254</v>
      </c>
      <c r="C133" s="30" t="s">
        <v>262</v>
      </c>
      <c r="D133" s="30" t="s">
        <v>368</v>
      </c>
      <c r="E133" s="31" t="s">
        <v>38</v>
      </c>
      <c r="F133" s="32">
        <v>12000000</v>
      </c>
      <c r="G133" s="30" t="s">
        <v>369</v>
      </c>
      <c r="H133" s="33">
        <v>1054562128</v>
      </c>
      <c r="I133" s="33"/>
      <c r="J133" s="34">
        <v>2</v>
      </c>
      <c r="K133" s="34">
        <v>1183</v>
      </c>
      <c r="L133" s="35">
        <v>45322</v>
      </c>
      <c r="M133" s="36">
        <f t="shared" si="21"/>
        <v>12000000</v>
      </c>
      <c r="N133" s="35">
        <v>45342</v>
      </c>
      <c r="O133" s="31" t="s">
        <v>40</v>
      </c>
      <c r="P133" s="37">
        <v>45342</v>
      </c>
      <c r="Q133" s="31">
        <v>1218</v>
      </c>
      <c r="R133" s="30">
        <v>220401</v>
      </c>
      <c r="S133" s="38">
        <f t="shared" si="28"/>
        <v>12000000</v>
      </c>
      <c r="T133" s="35">
        <v>45342</v>
      </c>
      <c r="U133" s="33" t="s">
        <v>370</v>
      </c>
      <c r="V133" s="35">
        <v>45342</v>
      </c>
      <c r="W133" s="31" t="s">
        <v>371</v>
      </c>
      <c r="X133" s="35"/>
      <c r="Y133" s="30"/>
      <c r="Z133" s="39">
        <f t="shared" si="26"/>
        <v>4000000</v>
      </c>
      <c r="AA133" s="30"/>
      <c r="AB133" s="40"/>
      <c r="AC133" s="30"/>
      <c r="AD133" s="40"/>
      <c r="AE133" s="30"/>
      <c r="AF133" s="30"/>
      <c r="AG133" s="30"/>
      <c r="AH133" s="30"/>
      <c r="AI133" s="30"/>
    </row>
    <row r="134" spans="1:35">
      <c r="A134" s="30">
        <v>132</v>
      </c>
      <c r="B134" s="30" t="s">
        <v>35</v>
      </c>
      <c r="C134" s="30" t="s">
        <v>251</v>
      </c>
      <c r="D134" s="59" t="s">
        <v>372</v>
      </c>
      <c r="E134" s="31" t="s">
        <v>38</v>
      </c>
      <c r="F134" s="32">
        <v>9270000</v>
      </c>
      <c r="G134" s="30" t="s">
        <v>373</v>
      </c>
      <c r="H134" s="33">
        <v>93060622</v>
      </c>
      <c r="I134" s="33"/>
      <c r="J134" s="34">
        <v>6</v>
      </c>
      <c r="K134" s="34">
        <v>1225</v>
      </c>
      <c r="L134" s="35">
        <v>45331</v>
      </c>
      <c r="M134" s="36">
        <f t="shared" si="21"/>
        <v>9270000</v>
      </c>
      <c r="N134" s="35">
        <v>45342</v>
      </c>
      <c r="O134" s="31" t="s">
        <v>40</v>
      </c>
      <c r="P134" s="37">
        <v>45342</v>
      </c>
      <c r="Q134" s="31">
        <v>1219</v>
      </c>
      <c r="R134" s="30">
        <v>21030204</v>
      </c>
      <c r="S134" s="38">
        <f t="shared" si="28"/>
        <v>9270000</v>
      </c>
      <c r="T134" s="35">
        <v>45342</v>
      </c>
      <c r="U134" s="33" t="s">
        <v>374</v>
      </c>
      <c r="V134" s="35">
        <v>45344</v>
      </c>
      <c r="W134" s="31" t="s">
        <v>88</v>
      </c>
      <c r="X134" s="35"/>
      <c r="Y134" s="30"/>
      <c r="Z134" s="39">
        <f t="shared" si="26"/>
        <v>3090000</v>
      </c>
      <c r="AA134" s="30"/>
      <c r="AB134" s="40"/>
      <c r="AC134" s="30"/>
      <c r="AD134" s="40"/>
      <c r="AE134" s="30"/>
      <c r="AF134" s="30"/>
      <c r="AG134" s="30"/>
      <c r="AH134" s="30"/>
      <c r="AI134" s="30"/>
    </row>
    <row r="135" spans="1:35">
      <c r="A135" s="30">
        <v>133</v>
      </c>
      <c r="B135" s="30" t="s">
        <v>254</v>
      </c>
      <c r="C135" s="30" t="s">
        <v>48</v>
      </c>
      <c r="D135" s="30" t="s">
        <v>375</v>
      </c>
      <c r="E135" s="31" t="s">
        <v>38</v>
      </c>
      <c r="F135" s="32">
        <v>11700000</v>
      </c>
      <c r="G135" s="30" t="s">
        <v>234</v>
      </c>
      <c r="H135" s="33">
        <v>93404246</v>
      </c>
      <c r="I135" s="33"/>
      <c r="J135" s="34">
        <v>8</v>
      </c>
      <c r="K135" s="34">
        <v>1237</v>
      </c>
      <c r="L135" s="35">
        <v>45335</v>
      </c>
      <c r="M135" s="36">
        <f t="shared" si="21"/>
        <v>11700000</v>
      </c>
      <c r="N135" s="35">
        <v>45343</v>
      </c>
      <c r="O135" s="31" t="s">
        <v>40</v>
      </c>
      <c r="P135" s="37">
        <v>45343</v>
      </c>
      <c r="Q135" s="31">
        <v>1220</v>
      </c>
      <c r="R135" s="30">
        <v>210401</v>
      </c>
      <c r="S135" s="38">
        <f t="shared" si="28"/>
        <v>11700000</v>
      </c>
      <c r="T135" s="35">
        <v>45343</v>
      </c>
      <c r="U135" s="33">
        <v>100030623</v>
      </c>
      <c r="V135" s="35">
        <v>45343</v>
      </c>
      <c r="W135" s="31" t="s">
        <v>88</v>
      </c>
      <c r="X135" s="35"/>
      <c r="Y135" s="30"/>
      <c r="Z135" s="39">
        <f t="shared" si="26"/>
        <v>3900000</v>
      </c>
      <c r="AA135" s="30"/>
      <c r="AB135" s="40"/>
      <c r="AC135" s="30"/>
      <c r="AD135" s="40"/>
      <c r="AE135" s="30"/>
      <c r="AF135" s="30"/>
      <c r="AG135" s="30"/>
      <c r="AH135" s="30"/>
      <c r="AI135" s="30"/>
    </row>
    <row r="136" spans="1:35">
      <c r="A136" s="30">
        <v>134</v>
      </c>
      <c r="B136" s="30" t="s">
        <v>35</v>
      </c>
      <c r="C136" s="30" t="s">
        <v>157</v>
      </c>
      <c r="D136" s="59" t="s">
        <v>167</v>
      </c>
      <c r="E136" s="31" t="s">
        <v>38</v>
      </c>
      <c r="F136" s="32">
        <v>12900000</v>
      </c>
      <c r="G136" s="30" t="s">
        <v>168</v>
      </c>
      <c r="H136" s="33">
        <v>52274383</v>
      </c>
      <c r="I136" s="33"/>
      <c r="J136" s="34">
        <v>0</v>
      </c>
      <c r="K136" s="34">
        <v>1185</v>
      </c>
      <c r="L136" s="35">
        <v>45322</v>
      </c>
      <c r="M136" s="36">
        <f t="shared" si="21"/>
        <v>12900000</v>
      </c>
      <c r="N136" s="35">
        <v>45343</v>
      </c>
      <c r="O136" s="31" t="s">
        <v>40</v>
      </c>
      <c r="P136" s="37">
        <v>45343</v>
      </c>
      <c r="Q136" s="31">
        <v>1221</v>
      </c>
      <c r="R136" s="30">
        <v>2101010301</v>
      </c>
      <c r="S136" s="38">
        <f t="shared" si="28"/>
        <v>12900000</v>
      </c>
      <c r="T136" s="35">
        <v>45343</v>
      </c>
      <c r="U136" s="33" t="s">
        <v>376</v>
      </c>
      <c r="V136" s="35">
        <v>45343</v>
      </c>
      <c r="W136" s="31" t="s">
        <v>88</v>
      </c>
      <c r="X136" s="35"/>
      <c r="Y136" s="30"/>
      <c r="Z136" s="39">
        <f t="shared" si="26"/>
        <v>4300000</v>
      </c>
      <c r="AA136" s="30"/>
      <c r="AB136" s="40"/>
      <c r="AC136" s="30"/>
      <c r="AD136" s="40"/>
      <c r="AE136" s="30"/>
      <c r="AF136" s="30"/>
      <c r="AG136" s="30"/>
      <c r="AH136" s="30"/>
      <c r="AI136" s="30"/>
    </row>
    <row r="137" spans="1:35">
      <c r="A137" s="30">
        <v>135</v>
      </c>
      <c r="B137" s="30" t="s">
        <v>254</v>
      </c>
      <c r="C137" s="30" t="s">
        <v>336</v>
      </c>
      <c r="D137" s="30" t="s">
        <v>377</v>
      </c>
      <c r="E137" s="31" t="s">
        <v>38</v>
      </c>
      <c r="F137" s="32">
        <v>6600000</v>
      </c>
      <c r="G137" s="30" t="s">
        <v>378</v>
      </c>
      <c r="H137" s="33">
        <v>1110507022</v>
      </c>
      <c r="I137" s="33"/>
      <c r="J137" s="34">
        <v>1</v>
      </c>
      <c r="K137" s="34">
        <v>1211</v>
      </c>
      <c r="L137" s="35">
        <v>45331</v>
      </c>
      <c r="M137" s="36">
        <f t="shared" si="21"/>
        <v>6600000</v>
      </c>
      <c r="N137" s="35">
        <v>45343</v>
      </c>
      <c r="O137" s="31" t="s">
        <v>40</v>
      </c>
      <c r="P137" s="37">
        <v>45343</v>
      </c>
      <c r="Q137" s="31">
        <v>1222</v>
      </c>
      <c r="R137" s="30">
        <v>220402</v>
      </c>
      <c r="S137" s="38">
        <f t="shared" si="28"/>
        <v>6600000</v>
      </c>
      <c r="T137" s="35">
        <v>45343</v>
      </c>
      <c r="U137" s="33">
        <v>100030642</v>
      </c>
      <c r="V137" s="35">
        <v>45343</v>
      </c>
      <c r="W137" s="31" t="s">
        <v>88</v>
      </c>
      <c r="X137" s="35"/>
      <c r="Y137" s="30"/>
      <c r="Z137" s="39">
        <f t="shared" si="26"/>
        <v>2200000</v>
      </c>
      <c r="AA137" s="30"/>
      <c r="AB137" s="40"/>
      <c r="AC137" s="30"/>
      <c r="AD137" s="40"/>
      <c r="AE137" s="30"/>
      <c r="AF137" s="30"/>
      <c r="AG137" s="30"/>
      <c r="AH137" s="30"/>
      <c r="AI137" s="30"/>
    </row>
    <row r="138" spans="1:35">
      <c r="A138" s="30">
        <v>136</v>
      </c>
      <c r="B138" s="30" t="s">
        <v>254</v>
      </c>
      <c r="C138" s="30" t="s">
        <v>336</v>
      </c>
      <c r="D138" s="30" t="s">
        <v>377</v>
      </c>
      <c r="E138" s="31" t="s">
        <v>38</v>
      </c>
      <c r="F138" s="32">
        <v>6600000</v>
      </c>
      <c r="G138" s="30" t="s">
        <v>379</v>
      </c>
      <c r="H138" s="33">
        <v>1110443794</v>
      </c>
      <c r="I138" s="33"/>
      <c r="J138" s="34">
        <v>0</v>
      </c>
      <c r="K138" s="34">
        <v>1213</v>
      </c>
      <c r="L138" s="35">
        <v>45331</v>
      </c>
      <c r="M138" s="36">
        <f t="shared" si="21"/>
        <v>6600000</v>
      </c>
      <c r="N138" s="35">
        <v>45343</v>
      </c>
      <c r="O138" s="31" t="s">
        <v>40</v>
      </c>
      <c r="P138" s="37">
        <v>45343</v>
      </c>
      <c r="Q138" s="31">
        <v>1223</v>
      </c>
      <c r="R138" s="30">
        <v>220402</v>
      </c>
      <c r="S138" s="38">
        <f t="shared" si="28"/>
        <v>6600000</v>
      </c>
      <c r="T138" s="35">
        <v>45343</v>
      </c>
      <c r="U138" s="33" t="s">
        <v>380</v>
      </c>
      <c r="V138" s="35">
        <v>45343</v>
      </c>
      <c r="W138" s="31" t="s">
        <v>88</v>
      </c>
      <c r="X138" s="35"/>
      <c r="Y138" s="30"/>
      <c r="Z138" s="39">
        <f t="shared" si="26"/>
        <v>2200000</v>
      </c>
      <c r="AA138" s="30"/>
      <c r="AB138" s="40"/>
      <c r="AC138" s="30"/>
      <c r="AD138" s="40"/>
      <c r="AE138" s="30"/>
      <c r="AF138" s="30"/>
      <c r="AG138" s="30"/>
      <c r="AH138" s="30"/>
      <c r="AI138" s="30"/>
    </row>
    <row r="139" spans="1:35">
      <c r="A139" s="30">
        <v>137</v>
      </c>
      <c r="B139" s="30" t="s">
        <v>254</v>
      </c>
      <c r="C139" s="30" t="s">
        <v>336</v>
      </c>
      <c r="D139" s="30" t="s">
        <v>377</v>
      </c>
      <c r="E139" s="31" t="s">
        <v>38</v>
      </c>
      <c r="F139" s="32">
        <v>6600000</v>
      </c>
      <c r="G139" s="30" t="s">
        <v>381</v>
      </c>
      <c r="H139" s="33">
        <v>1110498747</v>
      </c>
      <c r="I139" s="33"/>
      <c r="J139" s="34">
        <v>0</v>
      </c>
      <c r="K139" s="34">
        <v>1215</v>
      </c>
      <c r="L139" s="35">
        <v>45331</v>
      </c>
      <c r="M139" s="36">
        <f t="shared" si="21"/>
        <v>6600000</v>
      </c>
      <c r="N139" s="35">
        <v>45343</v>
      </c>
      <c r="O139" s="31" t="s">
        <v>40</v>
      </c>
      <c r="P139" s="37">
        <v>45343</v>
      </c>
      <c r="Q139" s="31">
        <v>1224</v>
      </c>
      <c r="R139" s="30">
        <v>220402</v>
      </c>
      <c r="S139" s="38">
        <f t="shared" si="28"/>
        <v>6600000</v>
      </c>
      <c r="T139" s="35">
        <v>45352</v>
      </c>
      <c r="U139" s="33" t="s">
        <v>382</v>
      </c>
      <c r="V139" s="35">
        <v>45352</v>
      </c>
      <c r="W139" s="31" t="s">
        <v>88</v>
      </c>
      <c r="X139" s="35"/>
      <c r="Y139" s="30"/>
      <c r="Z139" s="39">
        <f t="shared" si="26"/>
        <v>2200000</v>
      </c>
      <c r="AA139" s="30"/>
      <c r="AB139" s="40"/>
      <c r="AC139" s="30"/>
      <c r="AD139" s="40"/>
      <c r="AE139" s="30"/>
      <c r="AF139" s="30"/>
      <c r="AG139" s="30"/>
      <c r="AH139" s="30"/>
      <c r="AI139" s="30"/>
    </row>
    <row r="140" spans="1:35">
      <c r="A140" s="30">
        <v>138</v>
      </c>
      <c r="B140" s="30" t="s">
        <v>254</v>
      </c>
      <c r="C140" s="30" t="s">
        <v>336</v>
      </c>
      <c r="D140" s="59" t="s">
        <v>383</v>
      </c>
      <c r="E140" s="31" t="s">
        <v>38</v>
      </c>
      <c r="F140" s="32">
        <v>8100000</v>
      </c>
      <c r="G140" s="30" t="s">
        <v>384</v>
      </c>
      <c r="H140" s="33">
        <v>1110489791</v>
      </c>
      <c r="I140" s="33"/>
      <c r="J140" s="34"/>
      <c r="K140" s="34">
        <v>1151</v>
      </c>
      <c r="L140" s="35">
        <v>45321</v>
      </c>
      <c r="M140" s="36">
        <f t="shared" si="21"/>
        <v>8100000</v>
      </c>
      <c r="N140" s="35">
        <v>45343</v>
      </c>
      <c r="O140" s="31" t="s">
        <v>40</v>
      </c>
      <c r="P140" s="37">
        <v>45343</v>
      </c>
      <c r="Q140" s="31">
        <v>1225</v>
      </c>
      <c r="R140" s="30">
        <v>220402</v>
      </c>
      <c r="S140" s="38">
        <f t="shared" si="28"/>
        <v>8100000</v>
      </c>
      <c r="T140" s="35">
        <v>45312</v>
      </c>
      <c r="U140" s="33" t="s">
        <v>385</v>
      </c>
      <c r="V140" s="35">
        <v>45343</v>
      </c>
      <c r="W140" s="31" t="s">
        <v>88</v>
      </c>
      <c r="X140" s="35"/>
      <c r="Y140" s="30"/>
      <c r="Z140" s="39">
        <f t="shared" si="26"/>
        <v>2700000</v>
      </c>
      <c r="AA140" s="30"/>
      <c r="AB140" s="40"/>
      <c r="AC140" s="30"/>
      <c r="AD140" s="40"/>
      <c r="AE140" s="30"/>
      <c r="AF140" s="30"/>
      <c r="AG140" s="30"/>
      <c r="AH140" s="30"/>
      <c r="AI140" s="30"/>
    </row>
    <row r="141" spans="1:35">
      <c r="A141" s="30">
        <v>139</v>
      </c>
      <c r="B141" s="30" t="s">
        <v>254</v>
      </c>
      <c r="C141" s="30" t="s">
        <v>314</v>
      </c>
      <c r="D141" s="30" t="s">
        <v>386</v>
      </c>
      <c r="E141" s="31" t="s">
        <v>38</v>
      </c>
      <c r="F141" s="32">
        <v>6600000</v>
      </c>
      <c r="G141" s="30" t="s">
        <v>387</v>
      </c>
      <c r="H141" s="33">
        <v>1005720298</v>
      </c>
      <c r="I141" s="33"/>
      <c r="J141" s="34">
        <v>6</v>
      </c>
      <c r="K141" s="34">
        <v>1268</v>
      </c>
      <c r="L141" s="35">
        <v>45341</v>
      </c>
      <c r="M141" s="36">
        <f t="shared" ref="M141:M153" si="29">F141</f>
        <v>6600000</v>
      </c>
      <c r="N141" s="35">
        <v>45344</v>
      </c>
      <c r="O141" s="31" t="s">
        <v>40</v>
      </c>
      <c r="P141" s="37">
        <v>45344</v>
      </c>
      <c r="Q141" s="31">
        <v>1226</v>
      </c>
      <c r="R141" s="30">
        <v>220402</v>
      </c>
      <c r="S141" s="38">
        <f t="shared" si="28"/>
        <v>6600000</v>
      </c>
      <c r="T141" s="35">
        <v>45344</v>
      </c>
      <c r="U141" s="33">
        <v>100030663</v>
      </c>
      <c r="V141" s="35">
        <v>45344</v>
      </c>
      <c r="W141" s="31" t="s">
        <v>88</v>
      </c>
      <c r="X141" s="35"/>
      <c r="Y141" s="30"/>
      <c r="Z141" s="39">
        <f t="shared" si="26"/>
        <v>2200000</v>
      </c>
      <c r="AA141" s="30"/>
      <c r="AB141" s="40"/>
      <c r="AC141" s="30"/>
      <c r="AD141" s="40"/>
      <c r="AE141" s="30"/>
      <c r="AF141" s="30"/>
      <c r="AG141" s="30"/>
      <c r="AH141" s="30"/>
      <c r="AI141" s="30"/>
    </row>
    <row r="142" spans="1:35">
      <c r="A142" s="30">
        <v>140</v>
      </c>
      <c r="B142" s="30" t="s">
        <v>254</v>
      </c>
      <c r="C142" s="30" t="s">
        <v>314</v>
      </c>
      <c r="D142" s="30" t="s">
        <v>386</v>
      </c>
      <c r="E142" s="31" t="s">
        <v>38</v>
      </c>
      <c r="F142" s="32">
        <v>6600000</v>
      </c>
      <c r="G142" s="30" t="s">
        <v>388</v>
      </c>
      <c r="H142" s="33">
        <v>37724534</v>
      </c>
      <c r="I142" s="33"/>
      <c r="J142" s="34">
        <v>3</v>
      </c>
      <c r="K142" s="34">
        <v>1266</v>
      </c>
      <c r="L142" s="35">
        <v>45341</v>
      </c>
      <c r="M142" s="36">
        <f t="shared" si="29"/>
        <v>6600000</v>
      </c>
      <c r="N142" s="35">
        <v>45344</v>
      </c>
      <c r="O142" s="31" t="s">
        <v>40</v>
      </c>
      <c r="P142" s="37">
        <v>45344</v>
      </c>
      <c r="Q142" s="31">
        <v>1227</v>
      </c>
      <c r="R142" s="30">
        <v>220402</v>
      </c>
      <c r="S142" s="38">
        <f t="shared" si="28"/>
        <v>6600000</v>
      </c>
      <c r="T142" s="35">
        <v>45344</v>
      </c>
      <c r="U142" s="33">
        <v>100030665</v>
      </c>
      <c r="V142" s="35">
        <v>45344</v>
      </c>
      <c r="W142" s="31" t="s">
        <v>88</v>
      </c>
      <c r="X142" s="35"/>
      <c r="Y142" s="30"/>
      <c r="Z142" s="39">
        <f t="shared" si="26"/>
        <v>2200000</v>
      </c>
      <c r="AA142" s="30"/>
      <c r="AB142" s="40"/>
      <c r="AC142" s="30"/>
      <c r="AD142" s="40"/>
      <c r="AE142" s="30"/>
      <c r="AF142" s="30"/>
      <c r="AG142" s="30"/>
      <c r="AH142" s="30"/>
      <c r="AI142" s="30"/>
    </row>
    <row r="143" spans="1:35">
      <c r="A143" s="30">
        <v>141</v>
      </c>
      <c r="B143" s="30" t="s">
        <v>254</v>
      </c>
      <c r="C143" s="30" t="s">
        <v>157</v>
      </c>
      <c r="D143" s="30" t="s">
        <v>389</v>
      </c>
      <c r="E143" s="31" t="s">
        <v>38</v>
      </c>
      <c r="F143" s="32">
        <v>5850000</v>
      </c>
      <c r="G143" s="30" t="s">
        <v>390</v>
      </c>
      <c r="H143" s="33">
        <v>1001577478</v>
      </c>
      <c r="I143" s="33"/>
      <c r="J143" s="34">
        <v>8</v>
      </c>
      <c r="K143" s="34">
        <v>1256</v>
      </c>
      <c r="L143" s="35">
        <v>45335</v>
      </c>
      <c r="M143" s="36">
        <f t="shared" si="29"/>
        <v>5850000</v>
      </c>
      <c r="N143" s="35">
        <v>45344</v>
      </c>
      <c r="O143" s="31" t="s">
        <v>40</v>
      </c>
      <c r="P143" s="37">
        <v>45344</v>
      </c>
      <c r="Q143" s="31">
        <v>1228</v>
      </c>
      <c r="R143" s="30">
        <v>220402</v>
      </c>
      <c r="S143" s="38">
        <f t="shared" si="28"/>
        <v>5850000</v>
      </c>
      <c r="T143" s="35">
        <v>45346</v>
      </c>
      <c r="U143" s="33">
        <v>100030685</v>
      </c>
      <c r="V143" s="35" t="s">
        <v>391</v>
      </c>
      <c r="W143" s="31" t="s">
        <v>88</v>
      </c>
      <c r="X143" s="35"/>
      <c r="Y143" s="30"/>
      <c r="Z143" s="39">
        <f t="shared" si="26"/>
        <v>1950000</v>
      </c>
      <c r="AA143" s="30"/>
      <c r="AB143" s="40"/>
      <c r="AC143" s="30"/>
      <c r="AD143" s="40"/>
      <c r="AE143" s="30"/>
      <c r="AF143" s="30"/>
      <c r="AG143" s="30"/>
      <c r="AH143" s="30"/>
      <c r="AI143" s="30"/>
    </row>
    <row r="144" spans="1:35">
      <c r="A144" s="30">
        <v>142</v>
      </c>
      <c r="B144" s="30" t="s">
        <v>254</v>
      </c>
      <c r="C144" s="30" t="s">
        <v>157</v>
      </c>
      <c r="D144" s="59" t="s">
        <v>392</v>
      </c>
      <c r="E144" s="31" t="s">
        <v>38</v>
      </c>
      <c r="F144" s="32">
        <v>6900000</v>
      </c>
      <c r="G144" s="30" t="s">
        <v>393</v>
      </c>
      <c r="H144" s="33">
        <v>65777854</v>
      </c>
      <c r="I144" s="33"/>
      <c r="J144" s="34">
        <v>4</v>
      </c>
      <c r="K144" s="34">
        <v>1272</v>
      </c>
      <c r="L144" s="35">
        <v>45341</v>
      </c>
      <c r="M144" s="36">
        <f t="shared" si="29"/>
        <v>6900000</v>
      </c>
      <c r="N144" s="35">
        <v>45344</v>
      </c>
      <c r="O144" s="31" t="s">
        <v>40</v>
      </c>
      <c r="P144" s="37">
        <v>45344</v>
      </c>
      <c r="Q144" s="31">
        <v>1229</v>
      </c>
      <c r="R144" s="30">
        <v>220402</v>
      </c>
      <c r="S144" s="38">
        <f t="shared" si="28"/>
        <v>6900000</v>
      </c>
      <c r="T144" s="35">
        <v>44614</v>
      </c>
      <c r="U144" s="33">
        <v>100030666</v>
      </c>
      <c r="V144" s="35">
        <v>45344</v>
      </c>
      <c r="W144" s="31" t="s">
        <v>88</v>
      </c>
      <c r="X144" s="35"/>
      <c r="Y144" s="30"/>
      <c r="Z144" s="39">
        <f t="shared" si="26"/>
        <v>2300000</v>
      </c>
      <c r="AA144" s="30"/>
      <c r="AB144" s="40"/>
      <c r="AC144" s="30"/>
      <c r="AD144" s="40"/>
      <c r="AE144" s="30"/>
      <c r="AF144" s="30"/>
      <c r="AG144" s="30"/>
      <c r="AH144" s="30"/>
      <c r="AI144" s="30"/>
    </row>
    <row r="145" spans="1:35">
      <c r="A145" s="30">
        <v>143</v>
      </c>
      <c r="B145" s="30" t="s">
        <v>254</v>
      </c>
      <c r="C145" s="30" t="s">
        <v>157</v>
      </c>
      <c r="D145" s="59" t="s">
        <v>392</v>
      </c>
      <c r="E145" s="31" t="s">
        <v>38</v>
      </c>
      <c r="F145" s="32">
        <v>6900000</v>
      </c>
      <c r="G145" s="30" t="s">
        <v>394</v>
      </c>
      <c r="H145" s="33">
        <v>1234643097</v>
      </c>
      <c r="I145" s="33"/>
      <c r="J145" s="34">
        <v>3</v>
      </c>
      <c r="K145" s="34">
        <v>1253</v>
      </c>
      <c r="L145" s="35">
        <v>45341</v>
      </c>
      <c r="M145" s="36">
        <f t="shared" ref="M145:M149" si="30">F145</f>
        <v>6900000</v>
      </c>
      <c r="N145" s="35">
        <v>45344</v>
      </c>
      <c r="O145" s="31" t="s">
        <v>40</v>
      </c>
      <c r="P145" s="37">
        <v>45344</v>
      </c>
      <c r="Q145" s="31">
        <v>1230</v>
      </c>
      <c r="R145" s="30">
        <v>220402</v>
      </c>
      <c r="S145" s="38">
        <f t="shared" ref="S145:S149" si="31">M145</f>
        <v>6900000</v>
      </c>
      <c r="T145" s="35">
        <v>45344</v>
      </c>
      <c r="U145" s="33">
        <v>100030667</v>
      </c>
      <c r="V145" s="35">
        <v>45344</v>
      </c>
      <c r="W145" s="31" t="s">
        <v>88</v>
      </c>
      <c r="X145" s="35"/>
      <c r="Y145" s="30"/>
      <c r="Z145" s="39">
        <f t="shared" si="26"/>
        <v>2300000</v>
      </c>
      <c r="AA145" s="30"/>
      <c r="AB145" s="40"/>
      <c r="AC145" s="30"/>
      <c r="AD145" s="40"/>
      <c r="AE145" s="30"/>
      <c r="AF145" s="30"/>
      <c r="AG145" s="30"/>
      <c r="AH145" s="30"/>
      <c r="AI145" s="30"/>
    </row>
    <row r="146" spans="1:35">
      <c r="A146" s="30">
        <v>144</v>
      </c>
      <c r="B146" s="30" t="s">
        <v>254</v>
      </c>
      <c r="C146" s="30" t="s">
        <v>157</v>
      </c>
      <c r="D146" s="59" t="s">
        <v>392</v>
      </c>
      <c r="E146" s="31" t="s">
        <v>38</v>
      </c>
      <c r="F146" s="32">
        <v>6900000</v>
      </c>
      <c r="G146" s="30" t="s">
        <v>395</v>
      </c>
      <c r="H146" s="33">
        <v>1008308527</v>
      </c>
      <c r="I146" s="33"/>
      <c r="J146" s="34">
        <v>4</v>
      </c>
      <c r="K146" s="34">
        <v>1252</v>
      </c>
      <c r="L146" s="35">
        <v>45341</v>
      </c>
      <c r="M146" s="36">
        <f t="shared" si="30"/>
        <v>6900000</v>
      </c>
      <c r="N146" s="35">
        <v>45344</v>
      </c>
      <c r="O146" s="31" t="s">
        <v>40</v>
      </c>
      <c r="P146" s="37">
        <v>45344</v>
      </c>
      <c r="Q146" s="31">
        <v>1231</v>
      </c>
      <c r="R146" s="30">
        <v>220402</v>
      </c>
      <c r="S146" s="38">
        <f t="shared" si="31"/>
        <v>6900000</v>
      </c>
      <c r="T146" s="35">
        <v>45344</v>
      </c>
      <c r="U146" s="33">
        <v>100030669</v>
      </c>
      <c r="V146" s="35">
        <v>45344</v>
      </c>
      <c r="W146" s="31" t="s">
        <v>88</v>
      </c>
      <c r="X146" s="35"/>
      <c r="Y146" s="30"/>
      <c r="Z146" s="39">
        <f t="shared" si="26"/>
        <v>2300000</v>
      </c>
      <c r="AA146" s="30"/>
      <c r="AB146" s="40"/>
      <c r="AC146" s="30"/>
      <c r="AD146" s="40"/>
      <c r="AE146" s="30"/>
      <c r="AF146" s="30"/>
      <c r="AG146" s="30"/>
      <c r="AH146" s="30"/>
      <c r="AI146" s="30"/>
    </row>
    <row r="147" spans="1:35">
      <c r="A147" s="30">
        <v>145</v>
      </c>
      <c r="B147" s="30" t="s">
        <v>254</v>
      </c>
      <c r="C147" s="30" t="s">
        <v>157</v>
      </c>
      <c r="D147" s="59" t="s">
        <v>392</v>
      </c>
      <c r="E147" s="31" t="s">
        <v>38</v>
      </c>
      <c r="F147" s="32">
        <v>6900000</v>
      </c>
      <c r="G147" s="30" t="s">
        <v>396</v>
      </c>
      <c r="H147" s="33">
        <v>1110060962</v>
      </c>
      <c r="I147" s="33"/>
      <c r="J147" s="34">
        <v>7</v>
      </c>
      <c r="K147" s="34">
        <v>1254</v>
      </c>
      <c r="L147" s="35">
        <v>45341</v>
      </c>
      <c r="M147" s="36">
        <f t="shared" si="30"/>
        <v>6900000</v>
      </c>
      <c r="N147" s="35">
        <v>45344</v>
      </c>
      <c r="O147" s="31" t="s">
        <v>40</v>
      </c>
      <c r="P147" s="37">
        <v>45344</v>
      </c>
      <c r="Q147" s="31">
        <v>1232</v>
      </c>
      <c r="R147" s="30">
        <v>220402</v>
      </c>
      <c r="S147" s="38">
        <f t="shared" si="31"/>
        <v>6900000</v>
      </c>
      <c r="T147" s="35">
        <v>45344</v>
      </c>
      <c r="U147" s="33">
        <v>100030673</v>
      </c>
      <c r="V147" s="35">
        <v>45344</v>
      </c>
      <c r="W147" s="31" t="s">
        <v>88</v>
      </c>
      <c r="X147" s="35"/>
      <c r="Y147" s="30"/>
      <c r="Z147" s="39">
        <f t="shared" si="26"/>
        <v>2300000</v>
      </c>
      <c r="AA147" s="30"/>
      <c r="AB147" s="40"/>
      <c r="AC147" s="30"/>
      <c r="AD147" s="40"/>
      <c r="AE147" s="30"/>
      <c r="AF147" s="30"/>
      <c r="AG147" s="30"/>
      <c r="AH147" s="30"/>
      <c r="AI147" s="30"/>
    </row>
    <row r="148" spans="1:35">
      <c r="A148" s="30">
        <v>146</v>
      </c>
      <c r="B148" s="30" t="s">
        <v>254</v>
      </c>
      <c r="C148" s="30" t="s">
        <v>157</v>
      </c>
      <c r="D148" s="59" t="s">
        <v>392</v>
      </c>
      <c r="E148" s="31" t="s">
        <v>38</v>
      </c>
      <c r="F148" s="32">
        <v>6900000</v>
      </c>
      <c r="G148" s="30" t="s">
        <v>397</v>
      </c>
      <c r="H148" s="33">
        <v>33994070</v>
      </c>
      <c r="I148" s="33"/>
      <c r="J148" s="34">
        <v>0</v>
      </c>
      <c r="K148" s="34">
        <v>1247</v>
      </c>
      <c r="L148" s="35">
        <v>45341</v>
      </c>
      <c r="M148" s="36">
        <f t="shared" si="30"/>
        <v>6900000</v>
      </c>
      <c r="N148" s="35">
        <v>45344</v>
      </c>
      <c r="O148" s="31" t="s">
        <v>40</v>
      </c>
      <c r="P148" s="37">
        <v>45344</v>
      </c>
      <c r="Q148" s="31">
        <v>1233</v>
      </c>
      <c r="R148" s="30">
        <v>220402</v>
      </c>
      <c r="S148" s="38">
        <f t="shared" si="31"/>
        <v>6900000</v>
      </c>
      <c r="T148" s="35">
        <v>45345</v>
      </c>
      <c r="U148" s="33" t="s">
        <v>398</v>
      </c>
      <c r="V148" s="35">
        <v>45345</v>
      </c>
      <c r="W148" s="31" t="s">
        <v>88</v>
      </c>
      <c r="X148" s="35"/>
      <c r="Y148" s="30"/>
      <c r="Z148" s="39">
        <f t="shared" si="26"/>
        <v>2300000</v>
      </c>
      <c r="AA148" s="30"/>
      <c r="AB148" s="40"/>
      <c r="AC148" s="30"/>
      <c r="AD148" s="40"/>
      <c r="AE148" s="30"/>
      <c r="AF148" s="30"/>
      <c r="AG148" s="30"/>
      <c r="AH148" s="30"/>
      <c r="AI148" s="30"/>
    </row>
    <row r="149" spans="1:35">
      <c r="A149" s="30">
        <v>147</v>
      </c>
      <c r="B149" s="30" t="s">
        <v>254</v>
      </c>
      <c r="C149" s="30" t="s">
        <v>157</v>
      </c>
      <c r="D149" s="59" t="s">
        <v>392</v>
      </c>
      <c r="E149" s="31" t="s">
        <v>38</v>
      </c>
      <c r="F149" s="32">
        <v>6900000</v>
      </c>
      <c r="G149" s="30" t="s">
        <v>399</v>
      </c>
      <c r="H149" s="33">
        <v>28914677</v>
      </c>
      <c r="I149" s="33"/>
      <c r="J149" s="34">
        <v>0</v>
      </c>
      <c r="K149" s="34">
        <v>1235</v>
      </c>
      <c r="L149" s="35">
        <v>45341</v>
      </c>
      <c r="M149" s="36">
        <f t="shared" si="30"/>
        <v>6900000</v>
      </c>
      <c r="N149" s="35">
        <v>45344</v>
      </c>
      <c r="O149" s="31" t="s">
        <v>40</v>
      </c>
      <c r="P149" s="37">
        <v>45344</v>
      </c>
      <c r="Q149" s="31">
        <v>1234</v>
      </c>
      <c r="R149" s="30">
        <v>220402</v>
      </c>
      <c r="S149" s="38">
        <f t="shared" si="31"/>
        <v>6900000</v>
      </c>
      <c r="T149" s="35">
        <v>45344</v>
      </c>
      <c r="U149" s="33" t="s">
        <v>400</v>
      </c>
      <c r="V149" s="35">
        <v>45344</v>
      </c>
      <c r="W149" s="31" t="s">
        <v>88</v>
      </c>
      <c r="X149" s="35"/>
      <c r="Y149" s="30"/>
      <c r="Z149" s="39">
        <f t="shared" si="26"/>
        <v>2300000</v>
      </c>
      <c r="AA149" s="30"/>
      <c r="AB149" s="40"/>
      <c r="AC149" s="30"/>
      <c r="AD149" s="40"/>
      <c r="AE149" s="30"/>
      <c r="AF149" s="30"/>
      <c r="AG149" s="30"/>
      <c r="AH149" s="30"/>
      <c r="AI149" s="30"/>
    </row>
    <row r="150" spans="1:35">
      <c r="A150" s="30">
        <v>148</v>
      </c>
      <c r="B150" s="30" t="s">
        <v>254</v>
      </c>
      <c r="C150" s="30" t="s">
        <v>157</v>
      </c>
      <c r="D150" s="59" t="s">
        <v>401</v>
      </c>
      <c r="E150" s="31" t="s">
        <v>38</v>
      </c>
      <c r="F150" s="32">
        <v>12900000</v>
      </c>
      <c r="G150" s="30" t="s">
        <v>402</v>
      </c>
      <c r="H150" s="33">
        <v>1109385778</v>
      </c>
      <c r="I150" s="33"/>
      <c r="J150" s="34">
        <v>1</v>
      </c>
      <c r="K150" s="34">
        <v>1236</v>
      </c>
      <c r="L150" s="35">
        <v>45335</v>
      </c>
      <c r="M150" s="36">
        <f t="shared" si="29"/>
        <v>12900000</v>
      </c>
      <c r="N150" s="35">
        <v>45344</v>
      </c>
      <c r="O150" s="31" t="s">
        <v>40</v>
      </c>
      <c r="P150" s="37">
        <v>45344</v>
      </c>
      <c r="Q150" s="31">
        <v>1235</v>
      </c>
      <c r="R150" s="30">
        <v>220401</v>
      </c>
      <c r="S150" s="38">
        <f t="shared" si="28"/>
        <v>12900000</v>
      </c>
      <c r="T150" s="35">
        <v>45346</v>
      </c>
      <c r="U150" s="33" t="s">
        <v>403</v>
      </c>
      <c r="V150" s="35">
        <v>45344</v>
      </c>
      <c r="W150" s="31" t="s">
        <v>88</v>
      </c>
      <c r="X150" s="35"/>
      <c r="Y150" s="30"/>
      <c r="Z150" s="39">
        <f t="shared" si="26"/>
        <v>4300000</v>
      </c>
      <c r="AA150" s="30"/>
      <c r="AB150" s="40"/>
      <c r="AC150" s="30"/>
      <c r="AD150" s="40"/>
      <c r="AE150" s="30"/>
      <c r="AF150" s="30"/>
      <c r="AG150" s="30"/>
      <c r="AH150" s="30"/>
      <c r="AI150" s="30"/>
    </row>
    <row r="151" spans="1:35">
      <c r="A151" s="30">
        <v>149</v>
      </c>
      <c r="B151" s="30" t="s">
        <v>254</v>
      </c>
      <c r="C151" s="30" t="s">
        <v>157</v>
      </c>
      <c r="D151" s="59" t="s">
        <v>401</v>
      </c>
      <c r="E151" s="31" t="s">
        <v>38</v>
      </c>
      <c r="F151" s="32">
        <v>12900000</v>
      </c>
      <c r="G151" s="30" t="s">
        <v>404</v>
      </c>
      <c r="H151" s="33">
        <v>52871768</v>
      </c>
      <c r="I151" s="33"/>
      <c r="J151" s="34">
        <v>3</v>
      </c>
      <c r="K151" s="34">
        <v>1241</v>
      </c>
      <c r="L151" s="35">
        <v>45335</v>
      </c>
      <c r="M151" s="36">
        <f t="shared" ref="M151:M152" si="32">F151</f>
        <v>12900000</v>
      </c>
      <c r="N151" s="35">
        <v>45344</v>
      </c>
      <c r="O151" s="31" t="s">
        <v>40</v>
      </c>
      <c r="P151" s="37">
        <v>45344</v>
      </c>
      <c r="Q151" s="31">
        <v>1236</v>
      </c>
      <c r="R151" s="30">
        <v>220401</v>
      </c>
      <c r="S151" s="38">
        <f t="shared" ref="S151:S152" si="33">M151</f>
        <v>12900000</v>
      </c>
      <c r="T151" s="35" t="s">
        <v>405</v>
      </c>
      <c r="U151" s="33" t="s">
        <v>406</v>
      </c>
      <c r="V151" s="35">
        <v>45344</v>
      </c>
      <c r="W151" s="31" t="s">
        <v>88</v>
      </c>
      <c r="X151" s="35"/>
      <c r="Y151" s="30"/>
      <c r="Z151" s="39">
        <f t="shared" si="26"/>
        <v>4300000</v>
      </c>
      <c r="AA151" s="30"/>
      <c r="AB151" s="40"/>
      <c r="AC151" s="30"/>
      <c r="AD151" s="40"/>
      <c r="AE151" s="30"/>
      <c r="AF151" s="30"/>
      <c r="AG151" s="30"/>
      <c r="AH151" s="30"/>
      <c r="AI151" s="30"/>
    </row>
    <row r="152" spans="1:35">
      <c r="A152" s="30">
        <v>150</v>
      </c>
      <c r="B152" s="30" t="s">
        <v>254</v>
      </c>
      <c r="C152" s="30" t="s">
        <v>157</v>
      </c>
      <c r="D152" s="59" t="s">
        <v>401</v>
      </c>
      <c r="E152" s="31" t="s">
        <v>38</v>
      </c>
      <c r="F152" s="32">
        <v>12900000</v>
      </c>
      <c r="G152" s="30" t="s">
        <v>407</v>
      </c>
      <c r="H152" s="33">
        <v>1110524922</v>
      </c>
      <c r="I152" s="33"/>
      <c r="J152" s="34">
        <v>5</v>
      </c>
      <c r="K152" s="34">
        <v>1239</v>
      </c>
      <c r="L152" s="35">
        <v>45335</v>
      </c>
      <c r="M152" s="36">
        <f t="shared" si="32"/>
        <v>12900000</v>
      </c>
      <c r="N152" s="35">
        <v>45344</v>
      </c>
      <c r="O152" s="31" t="s">
        <v>40</v>
      </c>
      <c r="P152" s="37">
        <v>45344</v>
      </c>
      <c r="Q152" s="31">
        <v>1237</v>
      </c>
      <c r="R152" s="30">
        <v>220401</v>
      </c>
      <c r="S152" s="38">
        <f t="shared" si="33"/>
        <v>12900000</v>
      </c>
      <c r="T152" s="35">
        <v>45344</v>
      </c>
      <c r="U152" s="33" t="s">
        <v>408</v>
      </c>
      <c r="V152" s="35">
        <v>45344</v>
      </c>
      <c r="W152" s="31" t="s">
        <v>88</v>
      </c>
      <c r="X152" s="35"/>
      <c r="Y152" s="30"/>
      <c r="Z152" s="39">
        <f t="shared" si="26"/>
        <v>4300000</v>
      </c>
      <c r="AA152" s="30"/>
      <c r="AB152" s="40"/>
      <c r="AC152" s="30"/>
      <c r="AD152" s="40"/>
      <c r="AE152" s="30"/>
      <c r="AF152" s="30"/>
      <c r="AG152" s="30"/>
      <c r="AH152" s="30"/>
      <c r="AI152" s="30"/>
    </row>
    <row r="153" spans="1:35">
      <c r="A153" s="30">
        <v>151</v>
      </c>
      <c r="B153" s="30" t="s">
        <v>254</v>
      </c>
      <c r="C153" s="30" t="s">
        <v>409</v>
      </c>
      <c r="D153" s="59" t="s">
        <v>410</v>
      </c>
      <c r="E153" s="31" t="s">
        <v>38</v>
      </c>
      <c r="F153" s="32">
        <v>21000000</v>
      </c>
      <c r="G153" s="30" t="s">
        <v>411</v>
      </c>
      <c r="H153" s="33">
        <v>2231353</v>
      </c>
      <c r="I153" s="33"/>
      <c r="J153" s="34">
        <v>3</v>
      </c>
      <c r="K153" s="34">
        <v>1234</v>
      </c>
      <c r="L153" s="35">
        <v>45335</v>
      </c>
      <c r="M153" s="36">
        <f t="shared" si="29"/>
        <v>21000000</v>
      </c>
      <c r="N153" s="35">
        <v>45344</v>
      </c>
      <c r="O153" s="31" t="s">
        <v>40</v>
      </c>
      <c r="P153" s="37">
        <v>45344</v>
      </c>
      <c r="Q153" s="31">
        <v>1238</v>
      </c>
      <c r="R153" s="30">
        <v>220401</v>
      </c>
      <c r="S153" s="38">
        <f t="shared" si="28"/>
        <v>21000000</v>
      </c>
      <c r="T153" s="35">
        <v>45344</v>
      </c>
      <c r="U153" s="33" t="s">
        <v>412</v>
      </c>
      <c r="V153" s="35">
        <v>45348</v>
      </c>
      <c r="W153" s="31" t="s">
        <v>88</v>
      </c>
      <c r="X153" s="35"/>
      <c r="Y153" s="30"/>
      <c r="Z153" s="39">
        <f t="shared" si="26"/>
        <v>7000000</v>
      </c>
      <c r="AA153" s="30"/>
      <c r="AB153" s="40"/>
      <c r="AC153" s="30"/>
      <c r="AD153" s="40"/>
      <c r="AE153" s="30"/>
      <c r="AF153" s="30"/>
      <c r="AG153" s="30"/>
      <c r="AH153" s="30"/>
      <c r="AI153" s="30"/>
    </row>
    <row r="154" spans="1:35">
      <c r="A154" s="30">
        <v>152</v>
      </c>
      <c r="B154" s="30" t="s">
        <v>254</v>
      </c>
      <c r="C154" s="30" t="s">
        <v>409</v>
      </c>
      <c r="D154" s="59" t="s">
        <v>410</v>
      </c>
      <c r="E154" s="31" t="s">
        <v>38</v>
      </c>
      <c r="F154" s="32">
        <v>21000000</v>
      </c>
      <c r="G154" s="30" t="s">
        <v>413</v>
      </c>
      <c r="H154" s="33">
        <v>80821939</v>
      </c>
      <c r="I154" s="33"/>
      <c r="J154" s="34">
        <v>4</v>
      </c>
      <c r="K154" s="34">
        <v>1231</v>
      </c>
      <c r="L154" s="35">
        <v>45335</v>
      </c>
      <c r="M154" s="36">
        <f t="shared" ref="M154:M155" si="34">F154</f>
        <v>21000000</v>
      </c>
      <c r="N154" s="35">
        <v>45344</v>
      </c>
      <c r="O154" s="31" t="s">
        <v>40</v>
      </c>
      <c r="P154" s="37">
        <v>45344</v>
      </c>
      <c r="Q154" s="31">
        <v>1239</v>
      </c>
      <c r="R154" s="30">
        <v>220401</v>
      </c>
      <c r="S154" s="38">
        <f t="shared" ref="S154:S155" si="35">M154</f>
        <v>21000000</v>
      </c>
      <c r="T154" s="35">
        <v>45344</v>
      </c>
      <c r="U154" s="33" t="s">
        <v>414</v>
      </c>
      <c r="V154" s="35">
        <v>45348</v>
      </c>
      <c r="W154" s="31" t="s">
        <v>88</v>
      </c>
      <c r="X154" s="35"/>
      <c r="Y154" s="30"/>
      <c r="Z154" s="39">
        <f t="shared" si="26"/>
        <v>7000000</v>
      </c>
      <c r="AA154" s="30"/>
      <c r="AB154" s="40"/>
      <c r="AC154" s="30"/>
      <c r="AD154" s="40"/>
      <c r="AE154" s="30"/>
      <c r="AF154" s="30"/>
      <c r="AG154" s="30"/>
      <c r="AH154" s="30"/>
      <c r="AI154" s="30"/>
    </row>
    <row r="155" spans="1:35">
      <c r="A155" s="30">
        <v>153</v>
      </c>
      <c r="B155" s="30" t="s">
        <v>254</v>
      </c>
      <c r="C155" s="30" t="s">
        <v>409</v>
      </c>
      <c r="D155" s="59" t="s">
        <v>410</v>
      </c>
      <c r="E155" s="31" t="s">
        <v>38</v>
      </c>
      <c r="F155" s="32">
        <v>21000000</v>
      </c>
      <c r="G155" s="30" t="s">
        <v>415</v>
      </c>
      <c r="H155" s="33">
        <v>1110551813</v>
      </c>
      <c r="I155" s="33"/>
      <c r="J155" s="34">
        <v>5</v>
      </c>
      <c r="K155" s="34">
        <v>1232</v>
      </c>
      <c r="L155" s="35">
        <v>45335</v>
      </c>
      <c r="M155" s="36">
        <f t="shared" si="34"/>
        <v>21000000</v>
      </c>
      <c r="N155" s="35">
        <v>45344</v>
      </c>
      <c r="O155" s="31" t="s">
        <v>40</v>
      </c>
      <c r="P155" s="37">
        <v>45344</v>
      </c>
      <c r="Q155" s="31">
        <v>1240</v>
      </c>
      <c r="R155" s="30">
        <v>220401</v>
      </c>
      <c r="S155" s="38">
        <f t="shared" si="35"/>
        <v>21000000</v>
      </c>
      <c r="T155" s="35"/>
      <c r="U155" s="33" t="s">
        <v>416</v>
      </c>
      <c r="V155" s="35">
        <v>45348</v>
      </c>
      <c r="W155" s="31" t="s">
        <v>88</v>
      </c>
      <c r="X155" s="35"/>
      <c r="Y155" s="30"/>
      <c r="Z155" s="39">
        <f t="shared" si="26"/>
        <v>7000000</v>
      </c>
      <c r="AA155" s="30"/>
      <c r="AB155" s="40"/>
      <c r="AC155" s="30"/>
      <c r="AD155" s="40"/>
      <c r="AE155" s="30"/>
      <c r="AF155" s="30"/>
      <c r="AG155" s="30"/>
      <c r="AH155" s="30"/>
      <c r="AI155" s="30"/>
    </row>
    <row r="156" spans="1:35">
      <c r="A156" s="30">
        <v>154</v>
      </c>
      <c r="B156" s="30" t="s">
        <v>254</v>
      </c>
      <c r="C156" s="30" t="s">
        <v>409</v>
      </c>
      <c r="D156" s="59" t="s">
        <v>417</v>
      </c>
      <c r="E156" s="31" t="s">
        <v>38</v>
      </c>
      <c r="F156" s="32">
        <v>10500000</v>
      </c>
      <c r="G156" s="30" t="s">
        <v>418</v>
      </c>
      <c r="H156" s="33">
        <v>1053849833</v>
      </c>
      <c r="I156" s="33"/>
      <c r="J156" s="34">
        <v>7</v>
      </c>
      <c r="K156" s="34">
        <v>1246</v>
      </c>
      <c r="L156" s="35">
        <v>45335</v>
      </c>
      <c r="M156" s="36">
        <f t="shared" ref="M156" si="36">F156</f>
        <v>10500000</v>
      </c>
      <c r="N156" s="35">
        <v>45344</v>
      </c>
      <c r="O156" s="31" t="s">
        <v>40</v>
      </c>
      <c r="P156" s="37">
        <v>45344</v>
      </c>
      <c r="Q156" s="31">
        <v>1241</v>
      </c>
      <c r="R156" s="30">
        <v>220401</v>
      </c>
      <c r="S156" s="38">
        <f t="shared" ref="S156" si="37">M156</f>
        <v>10500000</v>
      </c>
      <c r="T156" s="35">
        <v>45344</v>
      </c>
      <c r="U156" s="33" t="s">
        <v>419</v>
      </c>
      <c r="V156" s="35">
        <v>44615</v>
      </c>
      <c r="W156" s="31" t="s">
        <v>88</v>
      </c>
      <c r="X156" s="35">
        <v>45435</v>
      </c>
      <c r="Y156" s="30" t="s">
        <v>326</v>
      </c>
      <c r="Z156" s="39">
        <f t="shared" si="26"/>
        <v>3500000</v>
      </c>
      <c r="AA156" s="469">
        <v>3500000</v>
      </c>
      <c r="AB156" s="40"/>
      <c r="AC156" s="30"/>
      <c r="AD156" s="40"/>
      <c r="AE156" s="30"/>
      <c r="AF156" s="30"/>
      <c r="AG156" s="30"/>
      <c r="AH156" s="30"/>
      <c r="AI156" s="30"/>
    </row>
    <row r="157" spans="1:35">
      <c r="A157" s="30">
        <v>155</v>
      </c>
      <c r="B157" s="30" t="s">
        <v>254</v>
      </c>
      <c r="C157" s="30" t="s">
        <v>409</v>
      </c>
      <c r="D157" s="59" t="s">
        <v>420</v>
      </c>
      <c r="E157" s="31" t="s">
        <v>38</v>
      </c>
      <c r="F157" s="32">
        <v>11400000</v>
      </c>
      <c r="G157" s="30" t="s">
        <v>421</v>
      </c>
      <c r="H157" s="33">
        <v>1005773776</v>
      </c>
      <c r="I157" s="33"/>
      <c r="J157" s="34">
        <v>2</v>
      </c>
      <c r="K157" s="34">
        <v>1250</v>
      </c>
      <c r="L157" s="35">
        <v>45335</v>
      </c>
      <c r="M157" s="36">
        <f t="shared" ref="M157:M164" si="38">F157</f>
        <v>11400000</v>
      </c>
      <c r="N157" s="35">
        <v>45344</v>
      </c>
      <c r="O157" s="31" t="s">
        <v>40</v>
      </c>
      <c r="P157" s="37">
        <v>45344</v>
      </c>
      <c r="Q157" s="31">
        <v>1242</v>
      </c>
      <c r="R157" s="30">
        <v>220401</v>
      </c>
      <c r="S157" s="38">
        <f t="shared" ref="S157:S207" si="39">M157</f>
        <v>11400000</v>
      </c>
      <c r="T157" s="35">
        <v>45344</v>
      </c>
      <c r="U157" s="33" t="s">
        <v>422</v>
      </c>
      <c r="V157" s="35">
        <v>45348</v>
      </c>
      <c r="W157" s="31" t="s">
        <v>88</v>
      </c>
      <c r="X157" s="35"/>
      <c r="Y157" s="30"/>
      <c r="Z157" s="39">
        <f t="shared" si="26"/>
        <v>3800000</v>
      </c>
      <c r="AA157" s="30"/>
      <c r="AB157" s="40"/>
      <c r="AC157" s="30"/>
      <c r="AD157" s="40"/>
      <c r="AE157" s="30"/>
      <c r="AF157" s="30"/>
      <c r="AG157" s="30"/>
      <c r="AH157" s="30"/>
      <c r="AI157" s="30"/>
    </row>
    <row r="158" spans="1:35">
      <c r="A158" s="30">
        <v>156</v>
      </c>
      <c r="B158" s="30" t="s">
        <v>254</v>
      </c>
      <c r="C158" s="30" t="s">
        <v>157</v>
      </c>
      <c r="D158" s="59" t="s">
        <v>392</v>
      </c>
      <c r="E158" s="31" t="s">
        <v>38</v>
      </c>
      <c r="F158" s="32">
        <v>6900000</v>
      </c>
      <c r="G158" s="30" t="s">
        <v>423</v>
      </c>
      <c r="H158" s="33">
        <v>1001300540</v>
      </c>
      <c r="I158" s="33"/>
      <c r="J158" s="34">
        <v>8</v>
      </c>
      <c r="K158" s="34">
        <v>1242</v>
      </c>
      <c r="L158" s="35">
        <v>45335</v>
      </c>
      <c r="M158" s="36">
        <f t="shared" si="38"/>
        <v>6900000</v>
      </c>
      <c r="N158" s="35">
        <v>45345</v>
      </c>
      <c r="O158" s="31" t="s">
        <v>40</v>
      </c>
      <c r="P158" s="37">
        <v>45348</v>
      </c>
      <c r="Q158" s="31">
        <v>1247</v>
      </c>
      <c r="R158" s="30">
        <v>220402</v>
      </c>
      <c r="S158" s="38">
        <f t="shared" si="39"/>
        <v>6900000</v>
      </c>
      <c r="T158" s="35">
        <v>45345</v>
      </c>
      <c r="U158" s="33" t="s">
        <v>424</v>
      </c>
      <c r="V158" s="35">
        <v>45348</v>
      </c>
      <c r="W158" s="31" t="s">
        <v>88</v>
      </c>
      <c r="X158" s="35"/>
      <c r="Y158" s="30"/>
      <c r="Z158" s="39">
        <f t="shared" si="26"/>
        <v>2300000</v>
      </c>
      <c r="AA158" s="30"/>
      <c r="AB158" s="40"/>
      <c r="AC158" s="30"/>
      <c r="AD158" s="40"/>
      <c r="AE158" s="30"/>
      <c r="AF158" s="30"/>
      <c r="AG158" s="30"/>
      <c r="AH158" s="30"/>
      <c r="AI158" s="30"/>
    </row>
    <row r="159" spans="1:35">
      <c r="A159" s="30">
        <v>157</v>
      </c>
      <c r="B159" s="30" t="s">
        <v>254</v>
      </c>
      <c r="C159" s="30" t="s">
        <v>409</v>
      </c>
      <c r="D159" s="59" t="s">
        <v>420</v>
      </c>
      <c r="E159" s="31" t="s">
        <v>38</v>
      </c>
      <c r="F159" s="32">
        <v>11400000</v>
      </c>
      <c r="G159" s="30" t="s">
        <v>425</v>
      </c>
      <c r="H159" s="33">
        <v>1110556682</v>
      </c>
      <c r="I159" s="33"/>
      <c r="J159" s="34">
        <v>1</v>
      </c>
      <c r="K159" s="34">
        <v>1251</v>
      </c>
      <c r="L159" s="35">
        <v>45335</v>
      </c>
      <c r="M159" s="36">
        <f t="shared" si="38"/>
        <v>11400000</v>
      </c>
      <c r="N159" s="35">
        <v>45345</v>
      </c>
      <c r="O159" s="31" t="s">
        <v>40</v>
      </c>
      <c r="P159" s="37">
        <v>45348</v>
      </c>
      <c r="Q159" s="31">
        <v>1248</v>
      </c>
      <c r="R159" s="30">
        <v>220401</v>
      </c>
      <c r="S159" s="38">
        <f t="shared" si="39"/>
        <v>11400000</v>
      </c>
      <c r="T159" s="35">
        <v>45348</v>
      </c>
      <c r="U159" s="33" t="s">
        <v>426</v>
      </c>
      <c r="V159" s="35">
        <v>45351</v>
      </c>
      <c r="W159" s="31" t="s">
        <v>88</v>
      </c>
      <c r="X159" s="35"/>
      <c r="Y159" s="30"/>
      <c r="Z159" s="39">
        <f t="shared" ref="Z159:Z186" si="40">+F159/3</f>
        <v>3800000</v>
      </c>
      <c r="AA159" s="30"/>
      <c r="AB159" s="40"/>
      <c r="AC159" s="30"/>
      <c r="AD159" s="40"/>
      <c r="AE159" s="30"/>
      <c r="AF159" s="30"/>
      <c r="AG159" s="30"/>
      <c r="AH159" s="30"/>
      <c r="AI159" s="30"/>
    </row>
    <row r="160" spans="1:35">
      <c r="A160" s="30">
        <v>158</v>
      </c>
      <c r="B160" s="30" t="s">
        <v>254</v>
      </c>
      <c r="C160" s="30" t="s">
        <v>157</v>
      </c>
      <c r="D160" s="59" t="s">
        <v>346</v>
      </c>
      <c r="E160" s="31" t="s">
        <v>38</v>
      </c>
      <c r="F160" s="32">
        <v>6900000</v>
      </c>
      <c r="G160" s="30" t="s">
        <v>427</v>
      </c>
      <c r="H160" s="33">
        <v>1110487620</v>
      </c>
      <c r="I160" s="33"/>
      <c r="J160" s="34">
        <v>7</v>
      </c>
      <c r="K160" s="34">
        <v>1257</v>
      </c>
      <c r="L160" s="35">
        <v>45335</v>
      </c>
      <c r="M160" s="36">
        <f t="shared" si="38"/>
        <v>6900000</v>
      </c>
      <c r="N160" s="35">
        <v>45345</v>
      </c>
      <c r="O160" s="31" t="s">
        <v>40</v>
      </c>
      <c r="P160" s="37">
        <v>45345</v>
      </c>
      <c r="Q160" s="31">
        <v>1246</v>
      </c>
      <c r="R160" s="30">
        <v>220402</v>
      </c>
      <c r="S160" s="38">
        <f t="shared" si="39"/>
        <v>6900000</v>
      </c>
      <c r="T160" s="35">
        <v>45348</v>
      </c>
      <c r="U160" s="33">
        <v>100030736</v>
      </c>
      <c r="V160" s="35">
        <v>45348</v>
      </c>
      <c r="W160" s="31" t="s">
        <v>88</v>
      </c>
      <c r="X160" s="35">
        <v>45436</v>
      </c>
      <c r="Y160" s="30" t="s">
        <v>41</v>
      </c>
      <c r="Z160" s="39">
        <f t="shared" si="40"/>
        <v>2300000</v>
      </c>
      <c r="AA160" s="471">
        <v>2300</v>
      </c>
      <c r="AB160" s="40"/>
      <c r="AC160" s="30"/>
      <c r="AD160" s="40"/>
      <c r="AE160" s="30"/>
      <c r="AF160" s="30"/>
      <c r="AG160" s="30"/>
      <c r="AH160" s="30"/>
      <c r="AI160" s="30"/>
    </row>
    <row r="161" spans="1:35">
      <c r="A161" s="30">
        <v>159</v>
      </c>
      <c r="B161" s="30" t="s">
        <v>254</v>
      </c>
      <c r="C161" s="30" t="s">
        <v>409</v>
      </c>
      <c r="D161" s="59" t="s">
        <v>428</v>
      </c>
      <c r="E161" s="31" t="s">
        <v>38</v>
      </c>
      <c r="F161" s="32">
        <v>16500000</v>
      </c>
      <c r="G161" s="30" t="s">
        <v>57</v>
      </c>
      <c r="H161" s="33">
        <v>72224422</v>
      </c>
      <c r="I161" s="33"/>
      <c r="J161" s="34">
        <v>9</v>
      </c>
      <c r="K161" s="34">
        <v>1238</v>
      </c>
      <c r="L161" s="35">
        <v>45335</v>
      </c>
      <c r="M161" s="36">
        <f t="shared" si="38"/>
        <v>16500000</v>
      </c>
      <c r="N161" s="35">
        <v>45345</v>
      </c>
      <c r="O161" s="31" t="s">
        <v>40</v>
      </c>
      <c r="P161" s="37">
        <v>45348</v>
      </c>
      <c r="Q161" s="31">
        <v>1249</v>
      </c>
      <c r="R161" s="30">
        <v>220401</v>
      </c>
      <c r="S161" s="38">
        <f t="shared" si="39"/>
        <v>16500000</v>
      </c>
      <c r="T161" s="35">
        <v>45349</v>
      </c>
      <c r="U161" s="33" t="s">
        <v>429</v>
      </c>
      <c r="V161" s="35">
        <v>45352</v>
      </c>
      <c r="W161" s="31" t="s">
        <v>88</v>
      </c>
      <c r="X161" s="35"/>
      <c r="Y161" s="30"/>
      <c r="Z161" s="39">
        <f t="shared" si="40"/>
        <v>5500000</v>
      </c>
      <c r="AA161" s="30"/>
      <c r="AB161" s="40"/>
      <c r="AC161" s="30"/>
      <c r="AD161" s="40"/>
      <c r="AE161" s="30"/>
      <c r="AF161" s="30"/>
      <c r="AG161" s="30"/>
      <c r="AH161" s="30"/>
      <c r="AI161" s="30"/>
    </row>
    <row r="162" spans="1:35">
      <c r="A162" s="30">
        <v>160</v>
      </c>
      <c r="B162" s="30" t="s">
        <v>254</v>
      </c>
      <c r="C162" s="30" t="s">
        <v>157</v>
      </c>
      <c r="D162" s="59" t="s">
        <v>392</v>
      </c>
      <c r="E162" s="31" t="s">
        <v>38</v>
      </c>
      <c r="F162" s="32">
        <v>6900000</v>
      </c>
      <c r="G162" s="30" t="s">
        <v>430</v>
      </c>
      <c r="H162" s="33">
        <v>1110453084</v>
      </c>
      <c r="I162" s="33"/>
      <c r="J162" s="34">
        <v>2</v>
      </c>
      <c r="K162" s="34">
        <v>1283</v>
      </c>
      <c r="L162" s="35">
        <v>45341</v>
      </c>
      <c r="M162" s="36">
        <f t="shared" si="38"/>
        <v>6900000</v>
      </c>
      <c r="N162" s="35">
        <v>45345</v>
      </c>
      <c r="O162" s="31" t="s">
        <v>40</v>
      </c>
      <c r="P162" s="37">
        <v>45348</v>
      </c>
      <c r="Q162" s="31">
        <v>1250</v>
      </c>
      <c r="R162" s="30">
        <v>220402</v>
      </c>
      <c r="S162" s="38">
        <f t="shared" si="39"/>
        <v>6900000</v>
      </c>
      <c r="T162" s="35">
        <v>45348</v>
      </c>
      <c r="U162" s="33">
        <v>100030737</v>
      </c>
      <c r="V162" s="35">
        <v>45348</v>
      </c>
      <c r="W162" s="31" t="s">
        <v>88</v>
      </c>
      <c r="X162" s="35"/>
      <c r="Y162" s="30"/>
      <c r="Z162" s="39">
        <f t="shared" si="40"/>
        <v>2300000</v>
      </c>
      <c r="AA162" s="30"/>
      <c r="AB162" s="40"/>
      <c r="AC162" s="30"/>
      <c r="AD162" s="40"/>
      <c r="AE162" s="30"/>
      <c r="AF162" s="30"/>
      <c r="AG162" s="30"/>
      <c r="AH162" s="30"/>
      <c r="AI162" s="30"/>
    </row>
    <row r="163" spans="1:35">
      <c r="A163" s="30">
        <v>161</v>
      </c>
      <c r="B163" s="30" t="s">
        <v>254</v>
      </c>
      <c r="C163" s="30" t="s">
        <v>431</v>
      </c>
      <c r="D163" s="59" t="s">
        <v>432</v>
      </c>
      <c r="E163" s="31" t="s">
        <v>38</v>
      </c>
      <c r="F163" s="32">
        <v>6300000</v>
      </c>
      <c r="G163" s="30" t="s">
        <v>433</v>
      </c>
      <c r="H163" s="33">
        <v>1007884109</v>
      </c>
      <c r="I163" s="33"/>
      <c r="J163" s="34">
        <v>3</v>
      </c>
      <c r="K163" s="34">
        <v>1277</v>
      </c>
      <c r="L163" s="35">
        <v>45341</v>
      </c>
      <c r="M163" s="36">
        <f t="shared" si="38"/>
        <v>6300000</v>
      </c>
      <c r="N163" s="35">
        <v>45349</v>
      </c>
      <c r="O163" s="31" t="s">
        <v>40</v>
      </c>
      <c r="P163" s="37">
        <v>45349</v>
      </c>
      <c r="Q163" s="31">
        <v>1255</v>
      </c>
      <c r="R163" s="30">
        <v>220402</v>
      </c>
      <c r="S163" s="38">
        <f t="shared" si="39"/>
        <v>6300000</v>
      </c>
      <c r="T163" s="35">
        <v>45350</v>
      </c>
      <c r="U163" s="33" t="s">
        <v>434</v>
      </c>
      <c r="V163" s="35">
        <v>45350</v>
      </c>
      <c r="W163" s="31" t="s">
        <v>88</v>
      </c>
      <c r="X163" s="35"/>
      <c r="Y163" s="30"/>
      <c r="Z163" s="39">
        <f t="shared" si="40"/>
        <v>2100000</v>
      </c>
      <c r="AA163" s="30"/>
      <c r="AB163" s="40"/>
      <c r="AC163" s="30"/>
      <c r="AD163" s="40"/>
      <c r="AE163" s="30"/>
      <c r="AF163" s="30"/>
      <c r="AG163" s="30"/>
      <c r="AH163" s="30"/>
      <c r="AI163" s="30"/>
    </row>
    <row r="164" spans="1:35">
      <c r="A164" s="30">
        <v>162</v>
      </c>
      <c r="B164" s="30" t="s">
        <v>254</v>
      </c>
      <c r="C164" s="30" t="s">
        <v>262</v>
      </c>
      <c r="D164" s="30" t="s">
        <v>368</v>
      </c>
      <c r="E164" s="31" t="s">
        <v>38</v>
      </c>
      <c r="F164" s="32">
        <v>12000000</v>
      </c>
      <c r="G164" s="30" t="s">
        <v>435</v>
      </c>
      <c r="H164" s="33">
        <v>1110536114</v>
      </c>
      <c r="I164" s="33"/>
      <c r="J164" s="34">
        <v>2</v>
      </c>
      <c r="K164" s="34">
        <v>1267</v>
      </c>
      <c r="L164" s="35">
        <v>45341</v>
      </c>
      <c r="M164" s="36">
        <f t="shared" si="38"/>
        <v>12000000</v>
      </c>
      <c r="N164" s="35">
        <v>45349</v>
      </c>
      <c r="O164" s="31" t="s">
        <v>40</v>
      </c>
      <c r="P164" s="37">
        <v>45349</v>
      </c>
      <c r="Q164" s="31">
        <v>1256</v>
      </c>
      <c r="R164" s="30">
        <v>220401</v>
      </c>
      <c r="S164" s="38">
        <f t="shared" si="39"/>
        <v>12000000</v>
      </c>
      <c r="T164" s="35">
        <v>45349</v>
      </c>
      <c r="U164" s="33" t="s">
        <v>436</v>
      </c>
      <c r="V164" s="35">
        <v>45349</v>
      </c>
      <c r="W164" s="31" t="s">
        <v>88</v>
      </c>
      <c r="X164" s="35"/>
      <c r="Y164" s="30"/>
      <c r="Z164" s="39">
        <f t="shared" si="40"/>
        <v>4000000</v>
      </c>
      <c r="AA164" s="30"/>
      <c r="AB164" s="40"/>
      <c r="AC164" s="30"/>
      <c r="AD164" s="40"/>
      <c r="AE164" s="30"/>
      <c r="AF164" s="30"/>
      <c r="AG164" s="30"/>
      <c r="AH164" s="30"/>
      <c r="AI164" s="30"/>
    </row>
    <row r="165" spans="1:35">
      <c r="A165" s="30">
        <v>163</v>
      </c>
      <c r="B165" s="30" t="s">
        <v>254</v>
      </c>
      <c r="C165" s="30" t="s">
        <v>262</v>
      </c>
      <c r="D165" s="30" t="s">
        <v>368</v>
      </c>
      <c r="E165" s="31" t="s">
        <v>38</v>
      </c>
      <c r="F165" s="32">
        <v>12000000</v>
      </c>
      <c r="G165" s="30" t="s">
        <v>437</v>
      </c>
      <c r="H165" s="33">
        <v>28559183</v>
      </c>
      <c r="I165" s="33"/>
      <c r="J165" s="34">
        <v>1</v>
      </c>
      <c r="K165" s="34">
        <v>1276</v>
      </c>
      <c r="L165" s="35">
        <v>45341</v>
      </c>
      <c r="M165" s="36">
        <f t="shared" ref="M165:M167" si="41">F165</f>
        <v>12000000</v>
      </c>
      <c r="N165" s="35">
        <v>45349</v>
      </c>
      <c r="O165" s="31" t="s">
        <v>40</v>
      </c>
      <c r="P165" s="37">
        <v>45349</v>
      </c>
      <c r="Q165" s="31">
        <v>1257</v>
      </c>
      <c r="R165" s="30">
        <v>220401</v>
      </c>
      <c r="S165" s="38">
        <f t="shared" ref="S165:S167" si="42">M165</f>
        <v>12000000</v>
      </c>
      <c r="T165" s="35">
        <v>45349</v>
      </c>
      <c r="U165" s="33" t="s">
        <v>438</v>
      </c>
      <c r="V165" s="35">
        <v>45349</v>
      </c>
      <c r="W165" s="31" t="s">
        <v>88</v>
      </c>
      <c r="X165" s="35"/>
      <c r="Y165" s="30"/>
      <c r="Z165" s="39">
        <f t="shared" si="40"/>
        <v>4000000</v>
      </c>
      <c r="AA165" s="30"/>
      <c r="AB165" s="40"/>
      <c r="AC165" s="30"/>
      <c r="AD165" s="40"/>
      <c r="AE165" s="30"/>
      <c r="AF165" s="30"/>
      <c r="AG165" s="30"/>
      <c r="AH165" s="30"/>
      <c r="AI165" s="30"/>
    </row>
    <row r="166" spans="1:35">
      <c r="A166" s="30">
        <v>164</v>
      </c>
      <c r="B166" s="30" t="s">
        <v>254</v>
      </c>
      <c r="C166" s="30" t="s">
        <v>157</v>
      </c>
      <c r="D166" s="59" t="s">
        <v>439</v>
      </c>
      <c r="E166" s="31" t="s">
        <v>38</v>
      </c>
      <c r="F166" s="32">
        <v>6900000</v>
      </c>
      <c r="G166" s="30" t="s">
        <v>440</v>
      </c>
      <c r="H166" s="33">
        <v>28548840</v>
      </c>
      <c r="I166" s="33"/>
      <c r="J166" s="34">
        <v>5</v>
      </c>
      <c r="K166" s="34">
        <v>1248</v>
      </c>
      <c r="L166" s="35">
        <v>45335</v>
      </c>
      <c r="M166" s="36">
        <f t="shared" si="41"/>
        <v>6900000</v>
      </c>
      <c r="N166" s="35">
        <v>45349</v>
      </c>
      <c r="O166" s="31" t="s">
        <v>40</v>
      </c>
      <c r="P166" s="37">
        <v>45349</v>
      </c>
      <c r="Q166" s="31">
        <v>1258</v>
      </c>
      <c r="R166" s="30">
        <v>220402</v>
      </c>
      <c r="S166" s="38">
        <f t="shared" si="42"/>
        <v>6900000</v>
      </c>
      <c r="T166" s="35">
        <v>45349</v>
      </c>
      <c r="U166" s="33" t="s">
        <v>441</v>
      </c>
      <c r="V166" s="35">
        <v>45349</v>
      </c>
      <c r="W166" s="31" t="s">
        <v>88</v>
      </c>
      <c r="X166" s="35"/>
      <c r="Y166" s="30"/>
      <c r="Z166" s="39">
        <f t="shared" si="40"/>
        <v>2300000</v>
      </c>
      <c r="AA166" s="30"/>
      <c r="AB166" s="40"/>
      <c r="AC166" s="30"/>
      <c r="AD166" s="40"/>
      <c r="AE166" s="30"/>
      <c r="AF166" s="30"/>
      <c r="AG166" s="30"/>
      <c r="AH166" s="30"/>
      <c r="AI166" s="30"/>
    </row>
    <row r="167" spans="1:35">
      <c r="A167" s="30">
        <v>165</v>
      </c>
      <c r="B167" s="30" t="s">
        <v>254</v>
      </c>
      <c r="C167" s="30" t="s">
        <v>157</v>
      </c>
      <c r="D167" s="59" t="s">
        <v>392</v>
      </c>
      <c r="E167" s="31" t="s">
        <v>38</v>
      </c>
      <c r="F167" s="32">
        <v>6900000</v>
      </c>
      <c r="G167" s="30" t="s">
        <v>442</v>
      </c>
      <c r="H167" s="33">
        <v>1234645968</v>
      </c>
      <c r="I167" s="33"/>
      <c r="J167" s="34">
        <v>2</v>
      </c>
      <c r="K167" s="34">
        <v>1245</v>
      </c>
      <c r="L167" s="35">
        <v>45335</v>
      </c>
      <c r="M167" s="36">
        <f t="shared" si="41"/>
        <v>6900000</v>
      </c>
      <c r="N167" s="35">
        <v>45349</v>
      </c>
      <c r="O167" s="31" t="s">
        <v>40</v>
      </c>
      <c r="P167" s="37">
        <v>45349</v>
      </c>
      <c r="Q167" s="31">
        <v>1259</v>
      </c>
      <c r="R167" s="30">
        <v>220402</v>
      </c>
      <c r="S167" s="38">
        <f t="shared" si="42"/>
        <v>6900000</v>
      </c>
      <c r="T167" s="35">
        <v>45349</v>
      </c>
      <c r="U167" s="33" t="s">
        <v>443</v>
      </c>
      <c r="V167" s="35">
        <v>45350</v>
      </c>
      <c r="W167" s="31" t="s">
        <v>88</v>
      </c>
      <c r="X167" s="35"/>
      <c r="Y167" s="30"/>
      <c r="Z167" s="39">
        <f t="shared" si="40"/>
        <v>2300000</v>
      </c>
      <c r="AA167" s="30"/>
      <c r="AB167" s="40"/>
      <c r="AC167" s="30"/>
      <c r="AD167" s="40"/>
      <c r="AE167" s="30"/>
      <c r="AF167" s="30"/>
      <c r="AG167" s="30"/>
      <c r="AH167" s="30"/>
      <c r="AI167" s="30"/>
    </row>
    <row r="168" spans="1:35">
      <c r="A168" s="30">
        <v>166</v>
      </c>
      <c r="B168" s="30" t="s">
        <v>254</v>
      </c>
      <c r="C168" s="30" t="s">
        <v>157</v>
      </c>
      <c r="D168" s="59" t="s">
        <v>392</v>
      </c>
      <c r="E168" s="31" t="s">
        <v>38</v>
      </c>
      <c r="F168" s="32">
        <v>6900000</v>
      </c>
      <c r="G168" s="30" t="s">
        <v>444</v>
      </c>
      <c r="H168" s="33">
        <v>520492545</v>
      </c>
      <c r="I168" s="33"/>
      <c r="J168" s="34">
        <v>5</v>
      </c>
      <c r="K168" s="34">
        <v>1274</v>
      </c>
      <c r="L168" s="35">
        <v>45341</v>
      </c>
      <c r="M168" s="36">
        <f t="shared" ref="M168:M207" si="43">F168</f>
        <v>6900000</v>
      </c>
      <c r="N168" s="35">
        <v>45349</v>
      </c>
      <c r="O168" s="31" t="s">
        <v>40</v>
      </c>
      <c r="P168" s="37">
        <v>45349</v>
      </c>
      <c r="Q168" s="31">
        <v>1260</v>
      </c>
      <c r="R168" s="30">
        <v>220402</v>
      </c>
      <c r="S168" s="38">
        <f t="shared" ref="S168:S169" si="44">M168</f>
        <v>6900000</v>
      </c>
      <c r="T168" s="35">
        <v>45349</v>
      </c>
      <c r="U168" s="33" t="s">
        <v>445</v>
      </c>
      <c r="V168" s="35">
        <v>45349</v>
      </c>
      <c r="W168" s="31" t="s">
        <v>88</v>
      </c>
      <c r="X168" s="35"/>
      <c r="Y168" s="30"/>
      <c r="Z168" s="39">
        <f t="shared" si="40"/>
        <v>2300000</v>
      </c>
      <c r="AA168" s="30"/>
      <c r="AB168" s="40"/>
      <c r="AC168" s="30"/>
      <c r="AD168" s="40"/>
      <c r="AE168" s="30"/>
      <c r="AF168" s="30"/>
      <c r="AG168" s="30"/>
      <c r="AH168" s="30"/>
      <c r="AI168" s="30"/>
    </row>
    <row r="169" spans="1:35">
      <c r="A169" s="30">
        <v>167</v>
      </c>
      <c r="B169" s="30" t="s">
        <v>254</v>
      </c>
      <c r="C169" s="30" t="s">
        <v>336</v>
      </c>
      <c r="D169" s="59" t="s">
        <v>383</v>
      </c>
      <c r="E169" s="31" t="s">
        <v>38</v>
      </c>
      <c r="F169" s="32">
        <v>8100000</v>
      </c>
      <c r="G169" s="30" t="s">
        <v>446</v>
      </c>
      <c r="H169" s="33">
        <v>1004417147</v>
      </c>
      <c r="I169" s="33"/>
      <c r="J169" s="34">
        <v>0</v>
      </c>
      <c r="K169" s="34">
        <v>1186</v>
      </c>
      <c r="L169" s="35" t="s">
        <v>317</v>
      </c>
      <c r="M169" s="36">
        <f t="shared" si="43"/>
        <v>8100000</v>
      </c>
      <c r="N169" s="35">
        <v>45349</v>
      </c>
      <c r="O169" s="31" t="s">
        <v>40</v>
      </c>
      <c r="P169" s="37">
        <v>45349</v>
      </c>
      <c r="Q169" s="31">
        <v>1261</v>
      </c>
      <c r="R169" s="30">
        <v>220402</v>
      </c>
      <c r="S169" s="38">
        <f t="shared" si="44"/>
        <v>8100000</v>
      </c>
      <c r="T169" s="35">
        <v>45349</v>
      </c>
      <c r="U169" s="33" t="s">
        <v>447</v>
      </c>
      <c r="V169" s="35">
        <v>45352</v>
      </c>
      <c r="W169" s="31" t="s">
        <v>88</v>
      </c>
      <c r="X169" s="35"/>
      <c r="Y169" s="30"/>
      <c r="Z169" s="39">
        <f t="shared" si="40"/>
        <v>2700000</v>
      </c>
      <c r="AA169" s="30"/>
      <c r="AB169" s="40"/>
      <c r="AC169" s="30"/>
      <c r="AD169" s="40"/>
      <c r="AE169" s="30"/>
      <c r="AF169" s="30"/>
      <c r="AG169" s="30"/>
      <c r="AH169" s="30"/>
      <c r="AI169" s="30"/>
    </row>
    <row r="170" spans="1:35">
      <c r="A170" s="30">
        <v>168</v>
      </c>
      <c r="B170" s="30" t="s">
        <v>254</v>
      </c>
      <c r="C170" s="30" t="s">
        <v>262</v>
      </c>
      <c r="D170" s="59" t="s">
        <v>448</v>
      </c>
      <c r="E170" s="31" t="s">
        <v>38</v>
      </c>
      <c r="F170" s="32">
        <v>6000000</v>
      </c>
      <c r="G170" s="30" t="s">
        <v>449</v>
      </c>
      <c r="H170" s="33">
        <v>1110448973</v>
      </c>
      <c r="I170" s="33"/>
      <c r="J170" s="34">
        <v>5</v>
      </c>
      <c r="K170" s="34">
        <v>1189</v>
      </c>
      <c r="L170" s="35" t="s">
        <v>317</v>
      </c>
      <c r="M170" s="36">
        <f t="shared" si="43"/>
        <v>6000000</v>
      </c>
      <c r="N170" s="35">
        <v>45349</v>
      </c>
      <c r="O170" s="31" t="s">
        <v>40</v>
      </c>
      <c r="P170" s="37">
        <v>45349</v>
      </c>
      <c r="Q170" s="31">
        <v>1262</v>
      </c>
      <c r="R170" s="30">
        <v>220402</v>
      </c>
      <c r="S170" s="38">
        <f t="shared" si="39"/>
        <v>6000000</v>
      </c>
      <c r="T170" s="35">
        <v>45349</v>
      </c>
      <c r="U170" s="33" t="s">
        <v>450</v>
      </c>
      <c r="V170" s="35">
        <v>45349</v>
      </c>
      <c r="W170" s="31" t="s">
        <v>88</v>
      </c>
      <c r="X170" s="35"/>
      <c r="Y170" s="30"/>
      <c r="Z170" s="39">
        <f t="shared" si="40"/>
        <v>2000000</v>
      </c>
      <c r="AA170" s="30"/>
      <c r="AB170" s="40"/>
      <c r="AC170" s="30"/>
      <c r="AD170" s="40"/>
      <c r="AE170" s="30"/>
      <c r="AF170" s="30"/>
      <c r="AG170" s="30"/>
      <c r="AH170" s="30"/>
      <c r="AI170" s="30"/>
    </row>
    <row r="171" spans="1:35">
      <c r="A171" s="30">
        <v>169</v>
      </c>
      <c r="B171" s="30" t="s">
        <v>254</v>
      </c>
      <c r="C171" s="30" t="s">
        <v>431</v>
      </c>
      <c r="D171" s="59" t="s">
        <v>432</v>
      </c>
      <c r="E171" s="31" t="s">
        <v>38</v>
      </c>
      <c r="F171" s="32">
        <v>6300000</v>
      </c>
      <c r="G171" s="30" t="s">
        <v>451</v>
      </c>
      <c r="H171" s="33">
        <v>1110487432</v>
      </c>
      <c r="I171" s="33"/>
      <c r="J171" s="34">
        <v>9</v>
      </c>
      <c r="K171" s="34">
        <v>1279</v>
      </c>
      <c r="L171" s="35">
        <v>45341</v>
      </c>
      <c r="M171" s="36">
        <f t="shared" si="43"/>
        <v>6300000</v>
      </c>
      <c r="N171" s="35">
        <v>45349</v>
      </c>
      <c r="O171" s="31" t="s">
        <v>40</v>
      </c>
      <c r="P171" s="37">
        <v>45349</v>
      </c>
      <c r="Q171" s="31">
        <v>1263</v>
      </c>
      <c r="R171" s="30">
        <v>220402</v>
      </c>
      <c r="S171" s="38">
        <f t="shared" ref="S171" si="45">M171</f>
        <v>6300000</v>
      </c>
      <c r="T171" s="35">
        <v>45349</v>
      </c>
      <c r="U171" s="33">
        <v>100030795</v>
      </c>
      <c r="V171" s="35">
        <v>45350</v>
      </c>
      <c r="W171" s="31" t="s">
        <v>88</v>
      </c>
      <c r="X171" s="35"/>
      <c r="Y171" s="30"/>
      <c r="Z171" s="39">
        <f t="shared" si="40"/>
        <v>2100000</v>
      </c>
      <c r="AA171" s="30"/>
      <c r="AB171" s="40"/>
      <c r="AC171" s="30"/>
      <c r="AD171" s="40"/>
      <c r="AE171" s="30"/>
      <c r="AF171" s="30"/>
      <c r="AG171" s="30"/>
      <c r="AH171" s="30"/>
      <c r="AI171" s="30"/>
    </row>
    <row r="172" spans="1:35">
      <c r="A172" s="30">
        <v>170</v>
      </c>
      <c r="B172" s="30" t="s">
        <v>254</v>
      </c>
      <c r="C172" s="30" t="s">
        <v>431</v>
      </c>
      <c r="D172" s="59" t="s">
        <v>452</v>
      </c>
      <c r="E172" s="31" t="s">
        <v>38</v>
      </c>
      <c r="F172" s="32">
        <v>6300000</v>
      </c>
      <c r="G172" s="30" t="s">
        <v>453</v>
      </c>
      <c r="H172" s="33">
        <v>110530798</v>
      </c>
      <c r="I172" s="33"/>
      <c r="J172" s="34">
        <v>2</v>
      </c>
      <c r="K172" s="34">
        <v>1278</v>
      </c>
      <c r="L172" s="35">
        <v>45341</v>
      </c>
      <c r="M172" s="36">
        <f t="shared" ref="M172" si="46">F172</f>
        <v>6300000</v>
      </c>
      <c r="N172" s="35">
        <v>45349</v>
      </c>
      <c r="O172" s="31" t="s">
        <v>40</v>
      </c>
      <c r="P172" s="37">
        <v>45349</v>
      </c>
      <c r="Q172" s="31">
        <v>1264</v>
      </c>
      <c r="R172" s="30">
        <v>220402</v>
      </c>
      <c r="S172" s="38">
        <f t="shared" ref="S172" si="47">M172</f>
        <v>6300000</v>
      </c>
      <c r="T172" s="35">
        <v>45349</v>
      </c>
      <c r="U172" s="33">
        <v>100030797</v>
      </c>
      <c r="V172" s="35">
        <v>45350</v>
      </c>
      <c r="W172" s="31" t="s">
        <v>88</v>
      </c>
      <c r="X172" s="35"/>
      <c r="Y172" s="30"/>
      <c r="Z172" s="39">
        <f t="shared" si="40"/>
        <v>2100000</v>
      </c>
      <c r="AA172" s="30"/>
      <c r="AB172" s="40"/>
      <c r="AC172" s="30"/>
      <c r="AD172" s="40"/>
      <c r="AE172" s="30"/>
      <c r="AF172" s="30"/>
      <c r="AG172" s="30"/>
      <c r="AH172" s="30"/>
      <c r="AI172" s="30"/>
    </row>
    <row r="173" spans="1:35">
      <c r="A173" s="30">
        <v>171</v>
      </c>
      <c r="B173" s="30" t="s">
        <v>35</v>
      </c>
      <c r="C173" s="30" t="s">
        <v>157</v>
      </c>
      <c r="D173" s="59" t="s">
        <v>454</v>
      </c>
      <c r="E173" s="31" t="s">
        <v>38</v>
      </c>
      <c r="F173" s="32">
        <v>16440000</v>
      </c>
      <c r="G173" s="30" t="s">
        <v>455</v>
      </c>
      <c r="H173" s="33">
        <v>1110493913</v>
      </c>
      <c r="I173" s="33"/>
      <c r="J173" s="34">
        <v>4</v>
      </c>
      <c r="K173" s="34">
        <v>1270</v>
      </c>
      <c r="L173" s="35">
        <v>45341</v>
      </c>
      <c r="M173" s="36">
        <f t="shared" si="43"/>
        <v>16440000</v>
      </c>
      <c r="N173" s="35">
        <v>45349</v>
      </c>
      <c r="O173" s="31" t="s">
        <v>40</v>
      </c>
      <c r="P173" s="37">
        <v>45349</v>
      </c>
      <c r="Q173" s="31">
        <v>1265</v>
      </c>
      <c r="R173" s="30">
        <v>2101020302</v>
      </c>
      <c r="S173" s="38">
        <f t="shared" si="39"/>
        <v>16440000</v>
      </c>
      <c r="T173" s="35">
        <v>45350</v>
      </c>
      <c r="U173" s="33" t="s">
        <v>456</v>
      </c>
      <c r="V173" s="35">
        <v>45350</v>
      </c>
      <c r="W173" s="31" t="s">
        <v>457</v>
      </c>
      <c r="X173" s="35"/>
      <c r="Y173" s="30"/>
      <c r="Z173" s="39">
        <f t="shared" si="40"/>
        <v>5480000</v>
      </c>
      <c r="AA173" s="30"/>
      <c r="AB173" s="40"/>
      <c r="AC173" s="30"/>
      <c r="AD173" s="40"/>
      <c r="AE173" s="30"/>
      <c r="AF173" s="30"/>
      <c r="AG173" s="30"/>
      <c r="AH173" s="30"/>
      <c r="AI173" s="30"/>
    </row>
    <row r="174" spans="1:35">
      <c r="A174" s="30">
        <v>172</v>
      </c>
      <c r="B174" s="30" t="s">
        <v>254</v>
      </c>
      <c r="C174" s="30" t="s">
        <v>157</v>
      </c>
      <c r="D174" s="59" t="s">
        <v>458</v>
      </c>
      <c r="E174" s="31" t="s">
        <v>38</v>
      </c>
      <c r="F174" s="32">
        <v>6300000</v>
      </c>
      <c r="G174" s="30" t="s">
        <v>459</v>
      </c>
      <c r="H174" s="33">
        <v>38143501</v>
      </c>
      <c r="I174" s="33"/>
      <c r="J174" s="34">
        <v>0</v>
      </c>
      <c r="K174" s="34">
        <v>1284</v>
      </c>
      <c r="L174" s="35">
        <v>45341</v>
      </c>
      <c r="M174" s="36">
        <f t="shared" si="43"/>
        <v>6300000</v>
      </c>
      <c r="N174" s="35">
        <v>45349</v>
      </c>
      <c r="O174" s="31" t="s">
        <v>353</v>
      </c>
      <c r="P174" s="37">
        <v>45351</v>
      </c>
      <c r="Q174" s="31">
        <v>1277</v>
      </c>
      <c r="R174" s="30">
        <v>220402</v>
      </c>
      <c r="S174" s="38">
        <f t="shared" si="39"/>
        <v>6300000</v>
      </c>
      <c r="T174" s="35">
        <v>45352</v>
      </c>
      <c r="U174" s="33" t="s">
        <v>460</v>
      </c>
      <c r="V174" s="35">
        <v>45352</v>
      </c>
      <c r="W174" s="31" t="s">
        <v>88</v>
      </c>
      <c r="X174" s="35"/>
      <c r="Y174" s="30"/>
      <c r="Z174" s="39">
        <f t="shared" si="40"/>
        <v>2100000</v>
      </c>
      <c r="AA174" s="30"/>
      <c r="AB174" s="40"/>
      <c r="AC174" s="30"/>
      <c r="AD174" s="40"/>
      <c r="AE174" s="30"/>
      <c r="AF174" s="30"/>
      <c r="AG174" s="30"/>
      <c r="AH174" s="30"/>
      <c r="AI174" s="30"/>
    </row>
    <row r="175" spans="1:35">
      <c r="A175" s="30">
        <v>173</v>
      </c>
      <c r="B175" s="30" t="s">
        <v>254</v>
      </c>
      <c r="C175" s="30" t="s">
        <v>409</v>
      </c>
      <c r="D175" s="59" t="s">
        <v>410</v>
      </c>
      <c r="E175" s="31" t="s">
        <v>38</v>
      </c>
      <c r="F175" s="32">
        <v>21000000</v>
      </c>
      <c r="G175" s="30" t="s">
        <v>461</v>
      </c>
      <c r="H175" s="33">
        <v>1110528669</v>
      </c>
      <c r="I175" s="33"/>
      <c r="J175" s="34">
        <v>4</v>
      </c>
      <c r="K175" s="34">
        <v>1281</v>
      </c>
      <c r="L175" s="35">
        <v>45341</v>
      </c>
      <c r="M175" s="36">
        <f t="shared" si="43"/>
        <v>21000000</v>
      </c>
      <c r="N175" s="35">
        <v>45349</v>
      </c>
      <c r="O175" s="31" t="s">
        <v>40</v>
      </c>
      <c r="P175" s="37">
        <v>45350</v>
      </c>
      <c r="Q175" s="31">
        <v>1269</v>
      </c>
      <c r="R175" s="30">
        <v>220401</v>
      </c>
      <c r="S175" s="38">
        <f t="shared" si="39"/>
        <v>21000000</v>
      </c>
      <c r="T175" s="35">
        <v>45349</v>
      </c>
      <c r="U175" s="33" t="s">
        <v>462</v>
      </c>
      <c r="V175" s="35">
        <v>45351</v>
      </c>
      <c r="W175" s="31" t="s">
        <v>88</v>
      </c>
      <c r="X175" s="35"/>
      <c r="Y175" s="30"/>
      <c r="Z175" s="39">
        <f t="shared" si="40"/>
        <v>7000000</v>
      </c>
      <c r="AA175" s="30"/>
      <c r="AB175" s="40"/>
      <c r="AC175" s="30"/>
      <c r="AD175" s="40"/>
      <c r="AE175" s="30"/>
      <c r="AF175" s="30"/>
      <c r="AG175" s="30"/>
      <c r="AH175" s="30"/>
      <c r="AI175" s="30"/>
    </row>
    <row r="176" spans="1:35">
      <c r="A176" s="30">
        <v>174</v>
      </c>
      <c r="B176" s="30" t="s">
        <v>35</v>
      </c>
      <c r="C176" s="30" t="s">
        <v>157</v>
      </c>
      <c r="D176" s="59" t="s">
        <v>463</v>
      </c>
      <c r="E176" s="31" t="s">
        <v>38</v>
      </c>
      <c r="F176" s="32">
        <v>43200000</v>
      </c>
      <c r="G176" s="30" t="s">
        <v>464</v>
      </c>
      <c r="H176" s="33">
        <v>1110478445</v>
      </c>
      <c r="I176" s="33"/>
      <c r="J176" s="34">
        <v>6</v>
      </c>
      <c r="K176" s="34">
        <v>1271</v>
      </c>
      <c r="L176" s="35">
        <v>45341</v>
      </c>
      <c r="M176" s="36">
        <f t="shared" si="43"/>
        <v>43200000</v>
      </c>
      <c r="N176" s="35">
        <v>45349</v>
      </c>
      <c r="O176" s="31" t="s">
        <v>40</v>
      </c>
      <c r="P176" s="37">
        <v>45349</v>
      </c>
      <c r="Q176" s="31">
        <v>1266</v>
      </c>
      <c r="R176" s="30">
        <v>2101020301</v>
      </c>
      <c r="S176" s="38">
        <f t="shared" si="39"/>
        <v>43200000</v>
      </c>
      <c r="T176" s="35" t="s">
        <v>465</v>
      </c>
      <c r="U176" s="33" t="s">
        <v>465</v>
      </c>
      <c r="V176" s="35">
        <v>45349</v>
      </c>
      <c r="W176" s="31" t="s">
        <v>466</v>
      </c>
      <c r="X176" s="35"/>
      <c r="Y176" s="30"/>
      <c r="Z176" s="39">
        <f>+F176/8</f>
        <v>5400000</v>
      </c>
      <c r="AA176" s="30"/>
      <c r="AB176" s="40"/>
      <c r="AC176" s="30"/>
      <c r="AD176" s="40"/>
      <c r="AE176" s="30"/>
      <c r="AF176" s="30"/>
      <c r="AG176" s="30"/>
      <c r="AH176" s="30"/>
      <c r="AI176" s="30"/>
    </row>
    <row r="177" spans="1:35">
      <c r="A177" s="30">
        <v>175</v>
      </c>
      <c r="B177" s="30" t="s">
        <v>254</v>
      </c>
      <c r="C177" s="30" t="s">
        <v>157</v>
      </c>
      <c r="D177" s="59" t="s">
        <v>401</v>
      </c>
      <c r="E177" s="31" t="s">
        <v>38</v>
      </c>
      <c r="F177" s="32">
        <v>12900000</v>
      </c>
      <c r="G177" s="30" t="s">
        <v>467</v>
      </c>
      <c r="H177" s="33">
        <v>1110531277</v>
      </c>
      <c r="I177" s="33"/>
      <c r="J177" s="34">
        <v>1</v>
      </c>
      <c r="K177" s="34">
        <v>1240</v>
      </c>
      <c r="L177" s="35">
        <v>45335</v>
      </c>
      <c r="M177" s="36">
        <f t="shared" si="43"/>
        <v>12900000</v>
      </c>
      <c r="N177" s="35">
        <v>45349</v>
      </c>
      <c r="O177" s="31" t="s">
        <v>40</v>
      </c>
      <c r="P177" s="37">
        <v>45349</v>
      </c>
      <c r="Q177" s="31">
        <v>1267</v>
      </c>
      <c r="R177" s="30">
        <v>220401</v>
      </c>
      <c r="S177" s="38">
        <f t="shared" si="39"/>
        <v>12900000</v>
      </c>
      <c r="T177" s="35">
        <v>45349</v>
      </c>
      <c r="U177" s="33" t="s">
        <v>468</v>
      </c>
      <c r="V177" s="35">
        <v>45349</v>
      </c>
      <c r="W177" s="31" t="s">
        <v>88</v>
      </c>
      <c r="X177" s="35"/>
      <c r="Y177" s="30"/>
      <c r="Z177" s="39">
        <f t="shared" si="40"/>
        <v>4300000</v>
      </c>
      <c r="AA177" s="30"/>
      <c r="AB177" s="40"/>
      <c r="AC177" s="30"/>
      <c r="AD177" s="40"/>
      <c r="AE177" s="30"/>
      <c r="AF177" s="30"/>
      <c r="AG177" s="30"/>
      <c r="AH177" s="30"/>
      <c r="AI177" s="30"/>
    </row>
    <row r="178" spans="1:35">
      <c r="A178" s="30">
        <v>176</v>
      </c>
      <c r="B178" s="30" t="s">
        <v>254</v>
      </c>
      <c r="C178" s="30" t="s">
        <v>157</v>
      </c>
      <c r="D178" s="59" t="s">
        <v>469</v>
      </c>
      <c r="E178" s="31" t="s">
        <v>38</v>
      </c>
      <c r="F178" s="32">
        <v>6900000</v>
      </c>
      <c r="G178" s="30" t="s">
        <v>470</v>
      </c>
      <c r="H178" s="33">
        <v>1105780237</v>
      </c>
      <c r="I178" s="33"/>
      <c r="J178" s="34">
        <v>6</v>
      </c>
      <c r="K178" s="34">
        <v>1255</v>
      </c>
      <c r="L178" s="35">
        <v>45335</v>
      </c>
      <c r="M178" s="36">
        <f t="shared" si="43"/>
        <v>6900000</v>
      </c>
      <c r="N178" s="35">
        <v>45349</v>
      </c>
      <c r="O178" s="31" t="s">
        <v>40</v>
      </c>
      <c r="P178" s="37">
        <v>45349</v>
      </c>
      <c r="Q178" s="31">
        <v>1268</v>
      </c>
      <c r="R178" s="30">
        <v>220402</v>
      </c>
      <c r="S178" s="38">
        <f t="shared" si="39"/>
        <v>6900000</v>
      </c>
      <c r="T178" s="35">
        <v>45349</v>
      </c>
      <c r="U178" s="33" t="s">
        <v>471</v>
      </c>
      <c r="V178" s="35">
        <v>45350</v>
      </c>
      <c r="W178" s="31" t="s">
        <v>88</v>
      </c>
      <c r="X178" s="35"/>
      <c r="Y178" s="30"/>
      <c r="Z178" s="39">
        <f t="shared" si="40"/>
        <v>2300000</v>
      </c>
      <c r="AA178" s="30"/>
      <c r="AB178" s="40"/>
      <c r="AC178" s="30"/>
      <c r="AD178" s="40"/>
      <c r="AE178" s="30"/>
      <c r="AF178" s="30"/>
      <c r="AG178" s="30"/>
      <c r="AH178" s="30"/>
      <c r="AI178" s="30"/>
    </row>
    <row r="179" spans="1:35">
      <c r="A179" s="30">
        <v>177</v>
      </c>
      <c r="B179" s="30" t="s">
        <v>254</v>
      </c>
      <c r="C179" s="30" t="s">
        <v>282</v>
      </c>
      <c r="D179" s="55" t="s">
        <v>100</v>
      </c>
      <c r="E179" s="31" t="s">
        <v>38</v>
      </c>
      <c r="F179" s="32">
        <v>5850000</v>
      </c>
      <c r="G179" s="30" t="s">
        <v>472</v>
      </c>
      <c r="H179" s="33">
        <v>1006130203</v>
      </c>
      <c r="I179" s="33"/>
      <c r="J179" s="34">
        <v>9</v>
      </c>
      <c r="K179" s="34">
        <v>1280</v>
      </c>
      <c r="L179" s="35">
        <v>45341</v>
      </c>
      <c r="M179" s="36">
        <f t="shared" si="43"/>
        <v>5850000</v>
      </c>
      <c r="N179" s="35">
        <v>45349</v>
      </c>
      <c r="O179" s="31" t="s">
        <v>40</v>
      </c>
      <c r="P179" s="37">
        <v>45350</v>
      </c>
      <c r="Q179" s="31">
        <v>1270</v>
      </c>
      <c r="R179" s="30">
        <v>220402</v>
      </c>
      <c r="S179" s="38">
        <f t="shared" si="39"/>
        <v>5850000</v>
      </c>
      <c r="T179" s="35">
        <v>45349</v>
      </c>
      <c r="U179" s="33">
        <v>100030808</v>
      </c>
      <c r="V179" s="35">
        <v>45351</v>
      </c>
      <c r="W179" s="31" t="s">
        <v>371</v>
      </c>
      <c r="X179" s="35"/>
      <c r="Y179" s="30"/>
      <c r="Z179" s="39">
        <f t="shared" si="40"/>
        <v>1950000</v>
      </c>
      <c r="AA179" s="30"/>
      <c r="AB179" s="40"/>
      <c r="AC179" s="30"/>
      <c r="AD179" s="40"/>
      <c r="AE179" s="30"/>
      <c r="AF179" s="30"/>
      <c r="AG179" s="30"/>
      <c r="AH179" s="30"/>
      <c r="AI179" s="30"/>
    </row>
    <row r="180" spans="1:35">
      <c r="A180" s="30">
        <v>178</v>
      </c>
      <c r="B180" s="30" t="s">
        <v>254</v>
      </c>
      <c r="C180" s="30" t="s">
        <v>262</v>
      </c>
      <c r="D180" s="30" t="s">
        <v>368</v>
      </c>
      <c r="E180" s="31" t="s">
        <v>38</v>
      </c>
      <c r="F180" s="32">
        <v>12000000</v>
      </c>
      <c r="G180" s="30" t="s">
        <v>473</v>
      </c>
      <c r="H180" s="33">
        <v>19483464</v>
      </c>
      <c r="I180" s="33"/>
      <c r="J180" s="34">
        <v>5</v>
      </c>
      <c r="K180" s="34">
        <v>1275</v>
      </c>
      <c r="L180" s="35">
        <v>45341</v>
      </c>
      <c r="M180" s="36">
        <f t="shared" si="43"/>
        <v>12000000</v>
      </c>
      <c r="N180" s="35">
        <v>45349</v>
      </c>
      <c r="O180" s="31" t="s">
        <v>40</v>
      </c>
      <c r="P180" s="37">
        <v>45350</v>
      </c>
      <c r="Q180" s="31">
        <v>1271</v>
      </c>
      <c r="R180" s="30">
        <v>200401</v>
      </c>
      <c r="S180" s="38">
        <f t="shared" si="39"/>
        <v>12000000</v>
      </c>
      <c r="T180" s="35">
        <v>45349</v>
      </c>
      <c r="U180" s="33" t="s">
        <v>474</v>
      </c>
      <c r="V180" s="35">
        <v>45351</v>
      </c>
      <c r="W180" s="31" t="s">
        <v>88</v>
      </c>
      <c r="X180" s="35"/>
      <c r="Y180" s="30"/>
      <c r="Z180" s="39">
        <f t="shared" si="40"/>
        <v>4000000</v>
      </c>
      <c r="AA180" s="30"/>
      <c r="AB180" s="40"/>
      <c r="AC180" s="30"/>
      <c r="AD180" s="40"/>
      <c r="AE180" s="30"/>
      <c r="AF180" s="30"/>
      <c r="AG180" s="30"/>
      <c r="AH180" s="30"/>
      <c r="AI180" s="30"/>
    </row>
    <row r="181" spans="1:35">
      <c r="A181" s="30">
        <v>179</v>
      </c>
      <c r="B181" s="30" t="s">
        <v>254</v>
      </c>
      <c r="C181" s="30" t="s">
        <v>53</v>
      </c>
      <c r="D181" s="55" t="s">
        <v>83</v>
      </c>
      <c r="E181" s="31" t="s">
        <v>38</v>
      </c>
      <c r="F181" s="32">
        <v>10500000</v>
      </c>
      <c r="G181" s="30" t="s">
        <v>475</v>
      </c>
      <c r="H181" s="33">
        <v>1234640609</v>
      </c>
      <c r="I181" s="33"/>
      <c r="J181" s="34">
        <v>0</v>
      </c>
      <c r="K181" s="34">
        <v>1273</v>
      </c>
      <c r="L181" s="35">
        <v>45341</v>
      </c>
      <c r="M181" s="36">
        <f t="shared" si="43"/>
        <v>10500000</v>
      </c>
      <c r="N181" s="35">
        <v>45349</v>
      </c>
      <c r="O181" s="31" t="s">
        <v>40</v>
      </c>
      <c r="P181" s="37">
        <v>45350</v>
      </c>
      <c r="Q181" s="31">
        <v>1272</v>
      </c>
      <c r="R181" s="30">
        <v>220401</v>
      </c>
      <c r="S181" s="38">
        <f t="shared" si="39"/>
        <v>10500000</v>
      </c>
      <c r="T181" s="35">
        <v>45350</v>
      </c>
      <c r="U181" s="33" t="s">
        <v>476</v>
      </c>
      <c r="V181" s="35">
        <v>45351</v>
      </c>
      <c r="W181" s="31" t="s">
        <v>88</v>
      </c>
      <c r="X181" s="35"/>
      <c r="Y181" s="30"/>
      <c r="Z181" s="39">
        <f t="shared" si="40"/>
        <v>3500000</v>
      </c>
      <c r="AA181" s="30"/>
      <c r="AB181" s="40"/>
      <c r="AC181" s="30"/>
      <c r="AD181" s="40"/>
      <c r="AE181" s="30"/>
      <c r="AF181" s="30"/>
      <c r="AG181" s="30"/>
      <c r="AH181" s="30"/>
      <c r="AI181" s="30"/>
    </row>
    <row r="182" spans="1:35">
      <c r="A182" s="30">
        <v>180</v>
      </c>
      <c r="B182" s="30" t="s">
        <v>254</v>
      </c>
      <c r="C182" s="30" t="s">
        <v>409</v>
      </c>
      <c r="D182" s="59" t="s">
        <v>420</v>
      </c>
      <c r="E182" s="31" t="s">
        <v>38</v>
      </c>
      <c r="F182" s="32">
        <v>11400000</v>
      </c>
      <c r="G182" s="30" t="s">
        <v>477</v>
      </c>
      <c r="H182" s="33">
        <v>1110548516</v>
      </c>
      <c r="I182" s="33"/>
      <c r="J182" s="34">
        <v>1</v>
      </c>
      <c r="K182" s="34">
        <v>1249</v>
      </c>
      <c r="L182" s="35">
        <v>45335</v>
      </c>
      <c r="M182" s="36">
        <f t="shared" si="43"/>
        <v>11400000</v>
      </c>
      <c r="N182" s="35">
        <v>45349</v>
      </c>
      <c r="O182" s="31" t="s">
        <v>40</v>
      </c>
      <c r="P182" s="37">
        <v>45350</v>
      </c>
      <c r="Q182" s="31">
        <v>1273</v>
      </c>
      <c r="R182" s="30">
        <v>220401</v>
      </c>
      <c r="S182" s="38">
        <f t="shared" si="39"/>
        <v>11400000</v>
      </c>
      <c r="T182" s="35">
        <v>45350</v>
      </c>
      <c r="U182" s="33" t="s">
        <v>478</v>
      </c>
      <c r="V182" s="35">
        <v>45351</v>
      </c>
      <c r="W182" s="31" t="s">
        <v>88</v>
      </c>
      <c r="X182" s="35"/>
      <c r="Y182" s="30"/>
      <c r="Z182" s="39">
        <f t="shared" si="40"/>
        <v>3800000</v>
      </c>
      <c r="AA182" s="30"/>
      <c r="AB182" s="40"/>
      <c r="AC182" s="30"/>
      <c r="AD182" s="40"/>
      <c r="AE182" s="30"/>
      <c r="AF182" s="30"/>
      <c r="AG182" s="30"/>
      <c r="AH182" s="30"/>
      <c r="AI182" s="30"/>
    </row>
    <row r="183" spans="1:35">
      <c r="A183" s="30">
        <v>181</v>
      </c>
      <c r="B183" s="30" t="s">
        <v>254</v>
      </c>
      <c r="C183" s="30" t="s">
        <v>409</v>
      </c>
      <c r="D183" s="59" t="s">
        <v>410</v>
      </c>
      <c r="E183" s="31" t="s">
        <v>38</v>
      </c>
      <c r="F183" s="32">
        <v>21000000</v>
      </c>
      <c r="G183" s="30" t="s">
        <v>479</v>
      </c>
      <c r="H183" s="33">
        <v>11301761</v>
      </c>
      <c r="I183" s="33"/>
      <c r="J183" s="34">
        <v>9</v>
      </c>
      <c r="K183" s="34">
        <v>1233</v>
      </c>
      <c r="L183" s="35">
        <v>45335</v>
      </c>
      <c r="M183" s="36">
        <f t="shared" ref="M183:M184" si="48">F183</f>
        <v>21000000</v>
      </c>
      <c r="N183" s="35">
        <v>45349</v>
      </c>
      <c r="O183" s="31" t="s">
        <v>40</v>
      </c>
      <c r="P183" s="37">
        <v>45350</v>
      </c>
      <c r="Q183" s="31">
        <v>1274</v>
      </c>
      <c r="R183" s="30">
        <v>220401</v>
      </c>
      <c r="S183" s="38">
        <f t="shared" ref="S183:S184" si="49">M183</f>
        <v>21000000</v>
      </c>
      <c r="T183" s="35">
        <v>45350</v>
      </c>
      <c r="U183" s="33" t="s">
        <v>480</v>
      </c>
      <c r="V183" s="35">
        <v>45351</v>
      </c>
      <c r="W183" s="31" t="s">
        <v>88</v>
      </c>
      <c r="X183" s="35"/>
      <c r="Y183" s="30"/>
      <c r="Z183" s="39">
        <f t="shared" si="40"/>
        <v>7000000</v>
      </c>
      <c r="AA183" s="30"/>
      <c r="AB183" s="40"/>
      <c r="AC183" s="30"/>
      <c r="AD183" s="40"/>
      <c r="AE183" s="30"/>
      <c r="AF183" s="30"/>
      <c r="AG183" s="30"/>
      <c r="AH183" s="30"/>
      <c r="AI183" s="30"/>
    </row>
    <row r="184" spans="1:35">
      <c r="A184" s="30">
        <v>182</v>
      </c>
      <c r="B184" s="30" t="s">
        <v>254</v>
      </c>
      <c r="C184" s="30" t="s">
        <v>431</v>
      </c>
      <c r="D184" s="59" t="s">
        <v>432</v>
      </c>
      <c r="E184" s="31" t="s">
        <v>38</v>
      </c>
      <c r="F184" s="32">
        <v>6300000</v>
      </c>
      <c r="G184" s="30" t="s">
        <v>481</v>
      </c>
      <c r="H184" s="33">
        <v>1109386295</v>
      </c>
      <c r="I184" s="33"/>
      <c r="J184" s="34">
        <v>9</v>
      </c>
      <c r="K184" s="34">
        <v>1269</v>
      </c>
      <c r="L184" s="35">
        <v>45341</v>
      </c>
      <c r="M184" s="36">
        <f t="shared" si="48"/>
        <v>6300000</v>
      </c>
      <c r="N184" s="35">
        <v>45349</v>
      </c>
      <c r="O184" s="31" t="s">
        <v>40</v>
      </c>
      <c r="P184" s="37">
        <v>45350</v>
      </c>
      <c r="Q184" s="31">
        <v>1275</v>
      </c>
      <c r="R184" s="30">
        <v>220402</v>
      </c>
      <c r="S184" s="38">
        <f t="shared" si="49"/>
        <v>6300000</v>
      </c>
      <c r="T184" s="35">
        <v>45349</v>
      </c>
      <c r="U184" s="33" t="s">
        <v>482</v>
      </c>
      <c r="V184" s="35">
        <v>45350</v>
      </c>
      <c r="W184" s="31" t="s">
        <v>88</v>
      </c>
      <c r="X184" s="35"/>
      <c r="Y184" s="30"/>
      <c r="Z184" s="39">
        <f t="shared" si="40"/>
        <v>2100000</v>
      </c>
      <c r="AA184" s="30"/>
      <c r="AB184" s="40"/>
      <c r="AC184" s="30"/>
      <c r="AD184" s="40"/>
      <c r="AE184" s="30"/>
      <c r="AF184" s="30"/>
      <c r="AG184" s="30"/>
      <c r="AH184" s="30"/>
      <c r="AI184" s="30"/>
    </row>
    <row r="185" spans="1:35">
      <c r="A185" s="30">
        <v>183</v>
      </c>
      <c r="B185" s="30" t="s">
        <v>35</v>
      </c>
      <c r="C185" s="30" t="s">
        <v>48</v>
      </c>
      <c r="D185" s="55" t="s">
        <v>67</v>
      </c>
      <c r="E185" s="31" t="s">
        <v>38</v>
      </c>
      <c r="F185" s="32">
        <v>480245000</v>
      </c>
      <c r="G185" s="30" t="s">
        <v>68</v>
      </c>
      <c r="H185" s="33">
        <v>900504144</v>
      </c>
      <c r="I185" s="33"/>
      <c r="J185" s="34">
        <v>0</v>
      </c>
      <c r="K185" s="34">
        <v>1180</v>
      </c>
      <c r="L185" s="35">
        <v>45322</v>
      </c>
      <c r="M185" s="36">
        <f t="shared" si="43"/>
        <v>480245000</v>
      </c>
      <c r="N185" s="35">
        <v>45351</v>
      </c>
      <c r="O185" s="31" t="s">
        <v>40</v>
      </c>
      <c r="P185" s="37">
        <v>45351</v>
      </c>
      <c r="Q185" s="31">
        <v>1278</v>
      </c>
      <c r="R185" s="30">
        <v>220101</v>
      </c>
      <c r="S185" s="38">
        <f t="shared" si="39"/>
        <v>480245000</v>
      </c>
      <c r="T185" s="35">
        <v>45351</v>
      </c>
      <c r="U185" s="33" t="s">
        <v>483</v>
      </c>
      <c r="V185" s="35">
        <v>45351</v>
      </c>
      <c r="W185" s="31" t="s">
        <v>457</v>
      </c>
      <c r="X185" s="35">
        <v>45440</v>
      </c>
      <c r="Y185" s="30" t="s">
        <v>41</v>
      </c>
      <c r="Z185" s="39">
        <f t="shared" si="40"/>
        <v>160081666.66666666</v>
      </c>
      <c r="AA185" s="469">
        <v>172800000</v>
      </c>
      <c r="AB185" s="40"/>
      <c r="AC185" s="30"/>
      <c r="AD185" s="40"/>
      <c r="AE185" s="30"/>
      <c r="AF185" s="30"/>
      <c r="AG185" s="30"/>
      <c r="AH185" s="30"/>
      <c r="AI185" s="30"/>
    </row>
    <row r="186" spans="1:35">
      <c r="A186" s="30">
        <v>184</v>
      </c>
      <c r="B186" s="30" t="s">
        <v>35</v>
      </c>
      <c r="C186" s="30" t="s">
        <v>48</v>
      </c>
      <c r="D186" s="55" t="s">
        <v>49</v>
      </c>
      <c r="E186" s="31" t="s">
        <v>38</v>
      </c>
      <c r="F186" s="32">
        <v>173921718</v>
      </c>
      <c r="G186" s="30" t="s">
        <v>50</v>
      </c>
      <c r="H186" s="33">
        <v>901252497</v>
      </c>
      <c r="I186" s="33"/>
      <c r="J186" s="34">
        <v>6</v>
      </c>
      <c r="K186" s="34">
        <v>1290</v>
      </c>
      <c r="L186" s="35">
        <v>45343</v>
      </c>
      <c r="M186" s="36">
        <f t="shared" si="43"/>
        <v>173921718</v>
      </c>
      <c r="N186" s="35">
        <v>45351</v>
      </c>
      <c r="O186" s="31" t="s">
        <v>40</v>
      </c>
      <c r="P186" s="37">
        <v>45351</v>
      </c>
      <c r="Q186" s="31">
        <v>1279</v>
      </c>
      <c r="R186" s="30">
        <v>220202</v>
      </c>
      <c r="S186" s="38">
        <f t="shared" si="39"/>
        <v>173921718</v>
      </c>
      <c r="T186" s="35">
        <v>45351</v>
      </c>
      <c r="U186" s="33" t="s">
        <v>484</v>
      </c>
      <c r="V186" s="35">
        <v>45351</v>
      </c>
      <c r="W186" s="31" t="s">
        <v>457</v>
      </c>
      <c r="X186" s="35"/>
      <c r="Y186" s="30"/>
      <c r="Z186" s="39">
        <f t="shared" si="40"/>
        <v>57973906</v>
      </c>
      <c r="AA186" s="30"/>
      <c r="AB186" s="40"/>
      <c r="AC186" s="30"/>
      <c r="AD186" s="40"/>
      <c r="AE186" s="30"/>
      <c r="AF186" s="30"/>
      <c r="AG186" s="30"/>
      <c r="AH186" s="30"/>
      <c r="AI186" s="30"/>
    </row>
    <row r="187" spans="1:35">
      <c r="A187" s="30">
        <v>185</v>
      </c>
      <c r="B187" s="30" t="s">
        <v>35</v>
      </c>
      <c r="C187" s="30" t="s">
        <v>485</v>
      </c>
      <c r="D187" s="68" t="s">
        <v>486</v>
      </c>
      <c r="E187" s="31" t="s">
        <v>38</v>
      </c>
      <c r="F187" s="32">
        <v>211635582</v>
      </c>
      <c r="G187" s="30" t="s">
        <v>108</v>
      </c>
      <c r="H187" s="33">
        <v>800185215</v>
      </c>
      <c r="I187" s="33"/>
      <c r="J187" s="34">
        <v>2</v>
      </c>
      <c r="K187" s="34">
        <v>1227</v>
      </c>
      <c r="L187" s="35">
        <v>45334</v>
      </c>
      <c r="M187" s="36">
        <f t="shared" si="43"/>
        <v>211635582</v>
      </c>
      <c r="N187" s="35">
        <v>45351</v>
      </c>
      <c r="O187" s="31" t="s">
        <v>40</v>
      </c>
      <c r="P187" s="37">
        <v>45351</v>
      </c>
      <c r="Q187" s="31">
        <v>1280</v>
      </c>
      <c r="R187" s="30">
        <v>2102020210</v>
      </c>
      <c r="S187" s="38">
        <f t="shared" si="39"/>
        <v>211635582</v>
      </c>
      <c r="T187" s="35">
        <v>45351</v>
      </c>
      <c r="U187" s="33" t="s">
        <v>487</v>
      </c>
      <c r="V187" s="35">
        <v>45352</v>
      </c>
      <c r="W187" s="31" t="s">
        <v>46</v>
      </c>
      <c r="X187" s="35">
        <v>45471</v>
      </c>
      <c r="Y187" s="30" t="s">
        <v>326</v>
      </c>
      <c r="Z187" s="39">
        <f>+F187/4</f>
        <v>52908895.5</v>
      </c>
      <c r="AA187" s="469">
        <v>122697422</v>
      </c>
      <c r="AB187" s="40"/>
      <c r="AC187" s="30"/>
      <c r="AD187" s="40"/>
      <c r="AE187" s="30"/>
      <c r="AF187" s="30"/>
      <c r="AG187" s="30"/>
      <c r="AH187" s="30"/>
      <c r="AI187" s="30"/>
    </row>
    <row r="188" spans="1:35">
      <c r="A188" s="30">
        <v>186</v>
      </c>
      <c r="B188" s="30" t="s">
        <v>35</v>
      </c>
      <c r="C188" s="30" t="s">
        <v>488</v>
      </c>
      <c r="D188" s="68" t="s">
        <v>489</v>
      </c>
      <c r="E188" s="31" t="s">
        <v>38</v>
      </c>
      <c r="F188" s="32">
        <v>5300000</v>
      </c>
      <c r="G188" s="30" t="s">
        <v>490</v>
      </c>
      <c r="H188" s="33">
        <v>900062917</v>
      </c>
      <c r="I188" s="33"/>
      <c r="J188" s="34">
        <v>9</v>
      </c>
      <c r="K188" s="34">
        <v>1297</v>
      </c>
      <c r="L188" s="35">
        <v>45345</v>
      </c>
      <c r="M188" s="36">
        <f t="shared" si="43"/>
        <v>5300000</v>
      </c>
      <c r="N188" s="35">
        <v>45352</v>
      </c>
      <c r="O188" s="31" t="s">
        <v>40</v>
      </c>
      <c r="P188" s="37"/>
      <c r="Q188" s="31"/>
      <c r="R188" s="30"/>
      <c r="S188" s="38">
        <f t="shared" si="39"/>
        <v>5300000</v>
      </c>
      <c r="T188" s="35"/>
      <c r="U188" s="69" t="s">
        <v>348</v>
      </c>
      <c r="V188" s="35"/>
      <c r="W188" s="41">
        <v>45657</v>
      </c>
      <c r="X188" s="35"/>
      <c r="Y188" s="30"/>
      <c r="Z188" s="472"/>
      <c r="AA188" s="30"/>
      <c r="AB188" s="40"/>
      <c r="AC188" s="30"/>
      <c r="AD188" s="40"/>
      <c r="AE188" s="30"/>
      <c r="AF188" s="30"/>
      <c r="AG188" s="30"/>
      <c r="AH188" s="30"/>
      <c r="AI188" s="30"/>
    </row>
    <row r="189" spans="1:35">
      <c r="A189" s="30">
        <v>187</v>
      </c>
      <c r="B189" s="30" t="s">
        <v>35</v>
      </c>
      <c r="C189" s="30" t="s">
        <v>284</v>
      </c>
      <c r="D189" s="59" t="s">
        <v>491</v>
      </c>
      <c r="E189" s="31" t="s">
        <v>38</v>
      </c>
      <c r="F189" s="32">
        <v>18190000</v>
      </c>
      <c r="G189" s="59" t="s">
        <v>492</v>
      </c>
      <c r="H189" s="33">
        <v>900864249</v>
      </c>
      <c r="I189" s="33"/>
      <c r="J189" s="34">
        <v>9</v>
      </c>
      <c r="K189" s="34">
        <v>1289</v>
      </c>
      <c r="L189" s="35">
        <v>45342</v>
      </c>
      <c r="M189" s="36">
        <f t="shared" si="43"/>
        <v>18190000</v>
      </c>
      <c r="N189" s="35">
        <v>45352</v>
      </c>
      <c r="O189" s="31" t="s">
        <v>40</v>
      </c>
      <c r="P189" s="37">
        <v>45355</v>
      </c>
      <c r="Q189" s="31">
        <v>1290</v>
      </c>
      <c r="R189" s="30">
        <v>2101020301</v>
      </c>
      <c r="S189" s="38">
        <f t="shared" si="39"/>
        <v>18190000</v>
      </c>
      <c r="T189" s="35">
        <v>45355</v>
      </c>
      <c r="U189" s="33" t="s">
        <v>493</v>
      </c>
      <c r="V189" s="35">
        <v>45358</v>
      </c>
      <c r="W189" s="41">
        <v>45657</v>
      </c>
      <c r="X189" s="35"/>
      <c r="Y189" s="30"/>
      <c r="Z189" s="39">
        <f>+F189/6</f>
        <v>3031666.6666666665</v>
      </c>
      <c r="AA189" s="30"/>
      <c r="AB189" s="40"/>
      <c r="AC189" s="30"/>
      <c r="AD189" s="40"/>
      <c r="AE189" s="30"/>
      <c r="AF189" s="30"/>
      <c r="AG189" s="30"/>
      <c r="AH189" s="30"/>
      <c r="AI189" s="30"/>
    </row>
    <row r="190" spans="1:35">
      <c r="A190" s="30">
        <v>188</v>
      </c>
      <c r="B190" s="30" t="s">
        <v>254</v>
      </c>
      <c r="C190" s="30" t="s">
        <v>157</v>
      </c>
      <c r="D190" s="68" t="s">
        <v>494</v>
      </c>
      <c r="E190" s="31" t="s">
        <v>38</v>
      </c>
      <c r="F190" s="32">
        <v>6900000</v>
      </c>
      <c r="G190" s="59" t="s">
        <v>495</v>
      </c>
      <c r="H190" s="33">
        <v>1110536322</v>
      </c>
      <c r="I190" s="33"/>
      <c r="J190" s="34">
        <v>8</v>
      </c>
      <c r="K190" s="34">
        <v>1282</v>
      </c>
      <c r="L190" s="35">
        <v>45341</v>
      </c>
      <c r="M190" s="36">
        <f t="shared" si="43"/>
        <v>6900000</v>
      </c>
      <c r="N190" s="35">
        <v>45352</v>
      </c>
      <c r="O190" s="31" t="s">
        <v>40</v>
      </c>
      <c r="P190" s="37">
        <v>45352</v>
      </c>
      <c r="Q190" s="31">
        <v>1285</v>
      </c>
      <c r="R190" s="30">
        <v>220402</v>
      </c>
      <c r="S190" s="38">
        <f t="shared" si="39"/>
        <v>6900000</v>
      </c>
      <c r="T190" s="35">
        <v>45352</v>
      </c>
      <c r="U190" s="33" t="s">
        <v>496</v>
      </c>
      <c r="V190" s="35">
        <v>45352</v>
      </c>
      <c r="W190" s="31" t="s">
        <v>88</v>
      </c>
      <c r="X190" s="35"/>
      <c r="Y190" s="30"/>
      <c r="Z190" s="39">
        <f>+F190/3</f>
        <v>2300000</v>
      </c>
      <c r="AA190" s="30"/>
      <c r="AB190" s="40"/>
      <c r="AC190" s="30"/>
      <c r="AD190" s="40"/>
      <c r="AE190" s="30"/>
      <c r="AF190" s="30"/>
      <c r="AG190" s="30"/>
      <c r="AH190" s="30"/>
      <c r="AI190" s="30"/>
    </row>
    <row r="191" spans="1:35">
      <c r="A191" s="30">
        <v>189</v>
      </c>
      <c r="B191" s="30" t="s">
        <v>254</v>
      </c>
      <c r="C191" s="30" t="s">
        <v>157</v>
      </c>
      <c r="D191" s="68" t="s">
        <v>494</v>
      </c>
      <c r="E191" s="31" t="s">
        <v>38</v>
      </c>
      <c r="F191" s="32">
        <v>6900000</v>
      </c>
      <c r="G191" s="32" t="s">
        <v>497</v>
      </c>
      <c r="H191" s="33">
        <v>1234640999</v>
      </c>
      <c r="I191" s="33"/>
      <c r="J191" s="34">
        <v>8</v>
      </c>
      <c r="K191" s="34">
        <v>1298</v>
      </c>
      <c r="L191" s="35">
        <v>45345</v>
      </c>
      <c r="M191" s="36">
        <f t="shared" ref="M191" si="50">F191</f>
        <v>6900000</v>
      </c>
      <c r="N191" s="35">
        <v>45352</v>
      </c>
      <c r="O191" s="31" t="s">
        <v>40</v>
      </c>
      <c r="P191" s="37">
        <v>45355</v>
      </c>
      <c r="Q191" s="31">
        <v>1291</v>
      </c>
      <c r="R191" s="30">
        <v>220402</v>
      </c>
      <c r="S191" s="38">
        <f t="shared" ref="S191" si="51">M191</f>
        <v>6900000</v>
      </c>
      <c r="T191" s="35">
        <v>45355</v>
      </c>
      <c r="U191" s="33" t="s">
        <v>498</v>
      </c>
      <c r="V191" s="35">
        <v>45355</v>
      </c>
      <c r="W191" s="31" t="s">
        <v>88</v>
      </c>
      <c r="X191" s="35"/>
      <c r="Y191" s="30"/>
      <c r="Z191" s="39">
        <f t="shared" ref="Z191:Z235" si="52">+F191/3</f>
        <v>2300000</v>
      </c>
      <c r="AA191" s="30"/>
      <c r="AB191" s="40"/>
      <c r="AC191" s="30"/>
      <c r="AD191" s="40"/>
      <c r="AE191" s="30"/>
      <c r="AF191" s="30"/>
      <c r="AG191" s="30"/>
      <c r="AH191" s="30"/>
      <c r="AI191" s="30"/>
    </row>
    <row r="192" spans="1:35">
      <c r="A192" s="30">
        <v>190</v>
      </c>
      <c r="B192" s="30" t="s">
        <v>254</v>
      </c>
      <c r="C192" s="30" t="s">
        <v>157</v>
      </c>
      <c r="D192" s="68" t="s">
        <v>494</v>
      </c>
      <c r="E192" s="31" t="s">
        <v>38</v>
      </c>
      <c r="F192" s="32">
        <v>6900000</v>
      </c>
      <c r="G192" s="59" t="s">
        <v>499</v>
      </c>
      <c r="H192" s="33">
        <v>1006127761</v>
      </c>
      <c r="I192" s="33"/>
      <c r="J192" s="34">
        <v>8</v>
      </c>
      <c r="K192" s="34">
        <v>1299</v>
      </c>
      <c r="L192" s="35">
        <v>45345</v>
      </c>
      <c r="M192" s="36">
        <f t="shared" ref="M192" si="53">F192</f>
        <v>6900000</v>
      </c>
      <c r="N192" s="35">
        <v>45352</v>
      </c>
      <c r="O192" s="31" t="s">
        <v>40</v>
      </c>
      <c r="P192" s="72" t="s">
        <v>500</v>
      </c>
      <c r="Q192" s="31"/>
      <c r="R192" s="30"/>
      <c r="S192" s="38">
        <f t="shared" ref="S192" si="54">M192</f>
        <v>6900000</v>
      </c>
      <c r="T192" s="35"/>
      <c r="U192" s="69" t="s">
        <v>501</v>
      </c>
      <c r="V192" s="35"/>
      <c r="W192" s="31" t="s">
        <v>88</v>
      </c>
      <c r="X192" s="35"/>
      <c r="Y192" s="30"/>
      <c r="Z192" s="39">
        <f t="shared" si="52"/>
        <v>2300000</v>
      </c>
      <c r="AA192" s="30"/>
      <c r="AB192" s="40"/>
      <c r="AC192" s="30"/>
      <c r="AD192" s="40"/>
      <c r="AE192" s="30"/>
      <c r="AF192" s="30"/>
      <c r="AG192" s="30"/>
      <c r="AH192" s="30"/>
      <c r="AI192" s="30"/>
    </row>
    <row r="193" spans="1:35">
      <c r="A193" s="30">
        <v>191</v>
      </c>
      <c r="B193" s="30" t="s">
        <v>254</v>
      </c>
      <c r="C193" s="30" t="s">
        <v>157</v>
      </c>
      <c r="D193" s="68" t="s">
        <v>494</v>
      </c>
      <c r="E193" s="31" t="s">
        <v>38</v>
      </c>
      <c r="F193" s="32">
        <v>6900000</v>
      </c>
      <c r="G193" s="59" t="s">
        <v>502</v>
      </c>
      <c r="H193" s="33">
        <v>1109004088</v>
      </c>
      <c r="I193" s="33"/>
      <c r="J193" s="34"/>
      <c r="K193" s="34">
        <v>1244</v>
      </c>
      <c r="L193" s="35">
        <v>45335</v>
      </c>
      <c r="M193" s="36">
        <f t="shared" ref="M193:M194" si="55">F193</f>
        <v>6900000</v>
      </c>
      <c r="N193" s="35">
        <v>45352</v>
      </c>
      <c r="O193" s="31" t="s">
        <v>40</v>
      </c>
      <c r="P193" s="37">
        <v>45352</v>
      </c>
      <c r="Q193" s="31">
        <v>1286</v>
      </c>
      <c r="R193" s="30">
        <v>220402</v>
      </c>
      <c r="S193" s="38">
        <f t="shared" ref="S193:S194" si="56">M193</f>
        <v>6900000</v>
      </c>
      <c r="T193" s="35">
        <v>45352</v>
      </c>
      <c r="U193" s="33" t="s">
        <v>503</v>
      </c>
      <c r="V193" s="35">
        <v>45352</v>
      </c>
      <c r="W193" s="31" t="s">
        <v>88</v>
      </c>
      <c r="X193" s="35"/>
      <c r="Y193" s="30"/>
      <c r="Z193" s="39">
        <f t="shared" si="52"/>
        <v>2300000</v>
      </c>
      <c r="AA193" s="30"/>
      <c r="AB193" s="40"/>
      <c r="AC193" s="30"/>
      <c r="AD193" s="40"/>
      <c r="AE193" s="30"/>
      <c r="AF193" s="30"/>
      <c r="AG193" s="30"/>
      <c r="AH193" s="30"/>
      <c r="AI193" s="30"/>
    </row>
    <row r="194" spans="1:35">
      <c r="A194" s="30">
        <v>192</v>
      </c>
      <c r="B194" s="30" t="s">
        <v>254</v>
      </c>
      <c r="C194" s="30" t="s">
        <v>157</v>
      </c>
      <c r="D194" s="68" t="s">
        <v>494</v>
      </c>
      <c r="E194" s="31" t="s">
        <v>38</v>
      </c>
      <c r="F194" s="32">
        <v>6900000</v>
      </c>
      <c r="G194" s="59" t="s">
        <v>504</v>
      </c>
      <c r="H194" s="33">
        <v>1110552026</v>
      </c>
      <c r="I194" s="33"/>
      <c r="J194" s="34">
        <v>1</v>
      </c>
      <c r="K194" s="34">
        <v>1243</v>
      </c>
      <c r="L194" s="35">
        <v>45345</v>
      </c>
      <c r="M194" s="36">
        <f t="shared" si="55"/>
        <v>6900000</v>
      </c>
      <c r="N194" s="35">
        <v>45352</v>
      </c>
      <c r="O194" s="31" t="s">
        <v>40</v>
      </c>
      <c r="P194" s="37">
        <v>45355</v>
      </c>
      <c r="Q194" s="31">
        <v>1292</v>
      </c>
      <c r="R194" s="30">
        <v>220402</v>
      </c>
      <c r="S194" s="38">
        <f t="shared" si="56"/>
        <v>6900000</v>
      </c>
      <c r="T194" s="35">
        <v>45323</v>
      </c>
      <c r="U194" s="33" t="s">
        <v>505</v>
      </c>
      <c r="V194" s="35">
        <v>45355</v>
      </c>
      <c r="W194" s="31" t="s">
        <v>88</v>
      </c>
      <c r="X194" s="35"/>
      <c r="Y194" s="30"/>
      <c r="Z194" s="39">
        <f t="shared" si="52"/>
        <v>2300000</v>
      </c>
      <c r="AA194" s="30"/>
      <c r="AB194" s="40"/>
      <c r="AC194" s="30"/>
      <c r="AD194" s="40"/>
      <c r="AE194" s="30"/>
      <c r="AF194" s="30"/>
      <c r="AG194" s="30"/>
      <c r="AH194" s="30"/>
      <c r="AI194" s="30"/>
    </row>
    <row r="195" spans="1:35">
      <c r="A195" s="30">
        <v>193</v>
      </c>
      <c r="B195" s="30" t="s">
        <v>254</v>
      </c>
      <c r="C195" s="30" t="s">
        <v>59</v>
      </c>
      <c r="D195" s="59" t="s">
        <v>506</v>
      </c>
      <c r="E195" s="31" t="s">
        <v>38</v>
      </c>
      <c r="F195" s="32">
        <v>6900000</v>
      </c>
      <c r="G195" s="30" t="s">
        <v>507</v>
      </c>
      <c r="H195" s="33">
        <v>1007441654</v>
      </c>
      <c r="I195" s="33"/>
      <c r="J195" s="34">
        <v>5</v>
      </c>
      <c r="K195" s="34">
        <v>1293</v>
      </c>
      <c r="L195" s="35">
        <v>45345</v>
      </c>
      <c r="M195" s="36">
        <f t="shared" si="43"/>
        <v>6900000</v>
      </c>
      <c r="N195" s="35">
        <v>45355</v>
      </c>
      <c r="O195" s="31" t="s">
        <v>40</v>
      </c>
      <c r="P195" s="37">
        <v>45355</v>
      </c>
      <c r="Q195" s="31">
        <v>1293</v>
      </c>
      <c r="R195" s="30">
        <v>220402</v>
      </c>
      <c r="S195" s="38">
        <f t="shared" si="39"/>
        <v>6900000</v>
      </c>
      <c r="T195" s="35">
        <v>45355</v>
      </c>
      <c r="U195" s="33">
        <v>100030976</v>
      </c>
      <c r="V195" s="35">
        <v>45327</v>
      </c>
      <c r="W195" s="31" t="s">
        <v>88</v>
      </c>
      <c r="X195" s="35"/>
      <c r="Y195" s="30"/>
      <c r="Z195" s="39">
        <f t="shared" si="52"/>
        <v>2300000</v>
      </c>
      <c r="AA195" s="30"/>
      <c r="AB195" s="40"/>
      <c r="AC195" s="30"/>
      <c r="AD195" s="40"/>
      <c r="AE195" s="30"/>
      <c r="AF195" s="30"/>
      <c r="AG195" s="30"/>
      <c r="AH195" s="30"/>
      <c r="AI195" s="30"/>
    </row>
    <row r="196" spans="1:35">
      <c r="A196" s="30">
        <v>194</v>
      </c>
      <c r="B196" s="30" t="s">
        <v>35</v>
      </c>
      <c r="C196" s="30" t="s">
        <v>508</v>
      </c>
      <c r="D196" s="30" t="s">
        <v>509</v>
      </c>
      <c r="E196" s="31" t="s">
        <v>38</v>
      </c>
      <c r="F196" s="32">
        <v>11433000</v>
      </c>
      <c r="G196" s="30" t="s">
        <v>510</v>
      </c>
      <c r="H196" s="33">
        <v>93236653</v>
      </c>
      <c r="I196" s="33"/>
      <c r="J196" s="34">
        <v>1</v>
      </c>
      <c r="K196" s="34">
        <v>1305</v>
      </c>
      <c r="L196" s="35">
        <v>45349</v>
      </c>
      <c r="M196" s="36">
        <f t="shared" si="43"/>
        <v>11433000</v>
      </c>
      <c r="N196" s="35">
        <v>45355</v>
      </c>
      <c r="O196" s="31" t="s">
        <v>40</v>
      </c>
      <c r="P196" s="37">
        <v>45355</v>
      </c>
      <c r="Q196" s="31">
        <v>1294</v>
      </c>
      <c r="R196" s="30">
        <v>2101010301</v>
      </c>
      <c r="S196" s="38">
        <f t="shared" si="39"/>
        <v>11433000</v>
      </c>
      <c r="T196" s="35">
        <v>45355</v>
      </c>
      <c r="U196" s="33">
        <v>100030986</v>
      </c>
      <c r="V196" s="35">
        <v>45355</v>
      </c>
      <c r="W196" s="31" t="s">
        <v>88</v>
      </c>
      <c r="X196" s="35"/>
      <c r="Y196" s="30"/>
      <c r="Z196" s="39">
        <f t="shared" si="52"/>
        <v>3811000</v>
      </c>
      <c r="AA196" s="30"/>
      <c r="AB196" s="40"/>
      <c r="AC196" s="30"/>
      <c r="AD196" s="40"/>
      <c r="AE196" s="30"/>
      <c r="AF196" s="30"/>
      <c r="AG196" s="30"/>
      <c r="AH196" s="30"/>
      <c r="AI196" s="30"/>
    </row>
    <row r="197" spans="1:35">
      <c r="A197" s="30">
        <v>195</v>
      </c>
      <c r="B197" s="30" t="s">
        <v>254</v>
      </c>
      <c r="C197" s="30" t="s">
        <v>431</v>
      </c>
      <c r="D197" s="59" t="s">
        <v>511</v>
      </c>
      <c r="E197" s="31" t="s">
        <v>38</v>
      </c>
      <c r="F197" s="32">
        <v>6300000</v>
      </c>
      <c r="G197" s="30" t="s">
        <v>512</v>
      </c>
      <c r="H197" s="33">
        <v>93379508</v>
      </c>
      <c r="I197" s="33"/>
      <c r="J197" s="34">
        <v>5</v>
      </c>
      <c r="K197" s="34">
        <v>1288</v>
      </c>
      <c r="L197" s="35">
        <v>45342</v>
      </c>
      <c r="M197" s="36">
        <f t="shared" si="43"/>
        <v>6300000</v>
      </c>
      <c r="N197" s="35">
        <v>45356</v>
      </c>
      <c r="O197" s="31" t="s">
        <v>40</v>
      </c>
      <c r="P197" s="37">
        <v>45357</v>
      </c>
      <c r="Q197" s="31">
        <v>1301</v>
      </c>
      <c r="R197" s="30">
        <v>220402</v>
      </c>
      <c r="S197" s="38">
        <f t="shared" si="39"/>
        <v>6300000</v>
      </c>
      <c r="T197" s="35">
        <v>45356</v>
      </c>
      <c r="U197" s="33" t="s">
        <v>513</v>
      </c>
      <c r="V197" s="35">
        <v>45356</v>
      </c>
      <c r="W197" s="31" t="s">
        <v>88</v>
      </c>
      <c r="X197" s="35"/>
      <c r="Y197" s="30"/>
      <c r="Z197" s="39">
        <f t="shared" si="52"/>
        <v>2100000</v>
      </c>
      <c r="AA197" s="30"/>
      <c r="AB197" s="40"/>
      <c r="AC197" s="30"/>
      <c r="AD197" s="40"/>
      <c r="AE197" s="30"/>
      <c r="AF197" s="30"/>
      <c r="AG197" s="30"/>
      <c r="AH197" s="30"/>
      <c r="AI197" s="30"/>
    </row>
    <row r="198" spans="1:35">
      <c r="A198" s="30">
        <v>196</v>
      </c>
      <c r="B198" s="30" t="s">
        <v>254</v>
      </c>
      <c r="C198" s="30" t="s">
        <v>409</v>
      </c>
      <c r="D198" s="59" t="s">
        <v>420</v>
      </c>
      <c r="E198" s="31" t="s">
        <v>38</v>
      </c>
      <c r="F198" s="32">
        <v>11400000</v>
      </c>
      <c r="G198" s="30" t="s">
        <v>514</v>
      </c>
      <c r="H198" s="33">
        <v>1110519032</v>
      </c>
      <c r="I198" s="33"/>
      <c r="J198" s="34">
        <v>5</v>
      </c>
      <c r="K198" s="34">
        <v>1296</v>
      </c>
      <c r="L198" s="35">
        <v>45345</v>
      </c>
      <c r="M198" s="36">
        <f t="shared" si="43"/>
        <v>11400000</v>
      </c>
      <c r="N198" s="35">
        <v>45356</v>
      </c>
      <c r="O198" s="31" t="s">
        <v>40</v>
      </c>
      <c r="P198" s="37">
        <v>45356</v>
      </c>
      <c r="Q198" s="31">
        <v>1295</v>
      </c>
      <c r="R198" s="30">
        <v>220401</v>
      </c>
      <c r="S198" s="38">
        <f t="shared" si="39"/>
        <v>11400000</v>
      </c>
      <c r="T198" s="35">
        <v>45356</v>
      </c>
      <c r="U198" s="33" t="s">
        <v>515</v>
      </c>
      <c r="V198" s="35">
        <v>45358</v>
      </c>
      <c r="W198" s="31" t="s">
        <v>88</v>
      </c>
      <c r="X198" s="35"/>
      <c r="Y198" s="30"/>
      <c r="Z198" s="39">
        <f t="shared" si="52"/>
        <v>3800000</v>
      </c>
      <c r="AA198" s="30"/>
      <c r="AB198" s="40"/>
      <c r="AC198" s="30"/>
      <c r="AD198" s="40"/>
      <c r="AE198" s="30"/>
      <c r="AF198" s="30"/>
      <c r="AG198" s="30"/>
      <c r="AH198" s="30"/>
      <c r="AI198" s="30"/>
    </row>
    <row r="199" spans="1:35">
      <c r="A199" s="30">
        <v>197</v>
      </c>
      <c r="B199" s="30" t="s">
        <v>254</v>
      </c>
      <c r="C199" s="30" t="s">
        <v>284</v>
      </c>
      <c r="D199" s="30" t="s">
        <v>516</v>
      </c>
      <c r="E199" s="31" t="s">
        <v>38</v>
      </c>
      <c r="F199" s="32">
        <v>12900000</v>
      </c>
      <c r="G199" s="30" t="s">
        <v>517</v>
      </c>
      <c r="H199" s="33">
        <v>1110526900</v>
      </c>
      <c r="I199" s="33"/>
      <c r="J199" s="34">
        <v>2</v>
      </c>
      <c r="K199" s="34">
        <v>1291</v>
      </c>
      <c r="L199" s="35">
        <v>45343</v>
      </c>
      <c r="M199" s="36">
        <f t="shared" si="43"/>
        <v>12900000</v>
      </c>
      <c r="N199" s="35">
        <v>45356</v>
      </c>
      <c r="O199" s="31" t="s">
        <v>40</v>
      </c>
      <c r="P199" s="37">
        <v>45356</v>
      </c>
      <c r="Q199" s="31">
        <v>1296</v>
      </c>
      <c r="R199" s="30">
        <v>220401</v>
      </c>
      <c r="S199" s="38">
        <f t="shared" si="39"/>
        <v>12900000</v>
      </c>
      <c r="T199" s="35">
        <v>45358</v>
      </c>
      <c r="U199" s="33" t="s">
        <v>518</v>
      </c>
      <c r="V199" s="35">
        <v>45358</v>
      </c>
      <c r="W199" s="31" t="s">
        <v>88</v>
      </c>
      <c r="X199" s="35"/>
      <c r="Y199" s="30"/>
      <c r="Z199" s="39">
        <f t="shared" si="52"/>
        <v>4300000</v>
      </c>
      <c r="AA199" s="30"/>
      <c r="AB199" s="40"/>
      <c r="AC199" s="30"/>
      <c r="AD199" s="40"/>
      <c r="AE199" s="30"/>
      <c r="AF199" s="30"/>
      <c r="AG199" s="30"/>
      <c r="AH199" s="30"/>
      <c r="AI199" s="30"/>
    </row>
    <row r="200" spans="1:35">
      <c r="A200" s="30">
        <v>198</v>
      </c>
      <c r="B200" s="30" t="s">
        <v>254</v>
      </c>
      <c r="C200" s="30" t="s">
        <v>59</v>
      </c>
      <c r="D200" s="30" t="s">
        <v>519</v>
      </c>
      <c r="E200" s="31" t="s">
        <v>38</v>
      </c>
      <c r="F200" s="32">
        <v>8100000</v>
      </c>
      <c r="G200" s="30" t="s">
        <v>520</v>
      </c>
      <c r="H200" s="33">
        <v>28879473</v>
      </c>
      <c r="I200" s="33"/>
      <c r="J200" s="34">
        <v>5</v>
      </c>
      <c r="K200" s="34">
        <v>1314</v>
      </c>
      <c r="L200" s="35">
        <v>45351</v>
      </c>
      <c r="M200" s="36">
        <f t="shared" si="43"/>
        <v>8100000</v>
      </c>
      <c r="N200" s="35">
        <v>45356</v>
      </c>
      <c r="O200" s="31" t="s">
        <v>40</v>
      </c>
      <c r="P200" s="37">
        <v>45356</v>
      </c>
      <c r="Q200" s="31">
        <v>1297</v>
      </c>
      <c r="R200" s="30">
        <v>220401</v>
      </c>
      <c r="S200" s="38">
        <f t="shared" si="39"/>
        <v>8100000</v>
      </c>
      <c r="T200" s="35">
        <v>45356</v>
      </c>
      <c r="U200" s="33" t="s">
        <v>521</v>
      </c>
      <c r="V200" s="35">
        <v>45357</v>
      </c>
      <c r="W200" s="31" t="s">
        <v>88</v>
      </c>
      <c r="X200" s="35"/>
      <c r="Y200" s="30"/>
      <c r="Z200" s="39">
        <f t="shared" si="52"/>
        <v>2700000</v>
      </c>
      <c r="AA200" s="30"/>
      <c r="AB200" s="40"/>
      <c r="AC200" s="30"/>
      <c r="AD200" s="40"/>
      <c r="AE200" s="30"/>
      <c r="AF200" s="30"/>
      <c r="AG200" s="30"/>
      <c r="AH200" s="30"/>
      <c r="AI200" s="30"/>
    </row>
    <row r="201" spans="1:35">
      <c r="A201" s="30">
        <v>199</v>
      </c>
      <c r="B201" s="30" t="s">
        <v>254</v>
      </c>
      <c r="C201" s="30" t="s">
        <v>157</v>
      </c>
      <c r="D201" s="68" t="s">
        <v>494</v>
      </c>
      <c r="E201" s="31" t="s">
        <v>38</v>
      </c>
      <c r="F201" s="32">
        <v>6900000</v>
      </c>
      <c r="G201" s="59" t="s">
        <v>522</v>
      </c>
      <c r="H201" s="33">
        <v>28551456</v>
      </c>
      <c r="I201" s="33"/>
      <c r="J201" s="34">
        <v>0</v>
      </c>
      <c r="K201" s="34">
        <v>1315</v>
      </c>
      <c r="L201" s="35">
        <v>45351</v>
      </c>
      <c r="M201" s="36">
        <f t="shared" si="43"/>
        <v>6900000</v>
      </c>
      <c r="N201" s="35">
        <v>45356</v>
      </c>
      <c r="O201" s="31" t="s">
        <v>40</v>
      </c>
      <c r="P201" s="37">
        <v>45356</v>
      </c>
      <c r="Q201" s="31">
        <v>1298</v>
      </c>
      <c r="R201" s="30">
        <v>220402</v>
      </c>
      <c r="S201" s="38">
        <f t="shared" si="39"/>
        <v>6900000</v>
      </c>
      <c r="T201" s="35">
        <v>45357</v>
      </c>
      <c r="U201" s="33" t="s">
        <v>523</v>
      </c>
      <c r="V201" s="35">
        <v>45357</v>
      </c>
      <c r="W201" s="31" t="s">
        <v>88</v>
      </c>
      <c r="X201" s="35"/>
      <c r="Y201" s="30"/>
      <c r="Z201" s="39">
        <f t="shared" si="52"/>
        <v>2300000</v>
      </c>
      <c r="AA201" s="30"/>
      <c r="AB201" s="40"/>
      <c r="AC201" s="30"/>
      <c r="AD201" s="40"/>
      <c r="AE201" s="30"/>
      <c r="AF201" s="30"/>
      <c r="AG201" s="30"/>
      <c r="AH201" s="30"/>
      <c r="AI201" s="30"/>
    </row>
    <row r="202" spans="1:35">
      <c r="A202" s="30">
        <v>200</v>
      </c>
      <c r="B202" s="30" t="s">
        <v>254</v>
      </c>
      <c r="C202" s="30" t="s">
        <v>262</v>
      </c>
      <c r="D202" s="30" t="s">
        <v>524</v>
      </c>
      <c r="E202" s="31" t="s">
        <v>38</v>
      </c>
      <c r="F202" s="32">
        <v>12000000</v>
      </c>
      <c r="G202" s="30" t="s">
        <v>525</v>
      </c>
      <c r="H202" s="33">
        <v>1053848734</v>
      </c>
      <c r="I202" s="33"/>
      <c r="J202" s="34">
        <v>1</v>
      </c>
      <c r="K202" s="34">
        <v>1318</v>
      </c>
      <c r="L202" s="35">
        <v>45351</v>
      </c>
      <c r="M202" s="36">
        <f t="shared" si="43"/>
        <v>12000000</v>
      </c>
      <c r="N202" s="35">
        <v>45356</v>
      </c>
      <c r="O202" s="31" t="s">
        <v>40</v>
      </c>
      <c r="P202" s="37">
        <v>45357</v>
      </c>
      <c r="Q202" s="31">
        <v>1302</v>
      </c>
      <c r="R202" s="30">
        <v>220401</v>
      </c>
      <c r="S202" s="38">
        <f t="shared" si="39"/>
        <v>12000000</v>
      </c>
      <c r="T202" s="35">
        <v>45356</v>
      </c>
      <c r="U202" s="33" t="s">
        <v>526</v>
      </c>
      <c r="V202" s="35">
        <v>45359</v>
      </c>
      <c r="W202" s="31" t="s">
        <v>88</v>
      </c>
      <c r="X202" s="35"/>
      <c r="Y202" s="30"/>
      <c r="Z202" s="39">
        <f t="shared" si="52"/>
        <v>4000000</v>
      </c>
      <c r="AA202" s="30"/>
      <c r="AB202" s="40"/>
      <c r="AC202" s="30"/>
      <c r="AD202" s="40"/>
      <c r="AE202" s="30"/>
      <c r="AF202" s="30"/>
      <c r="AG202" s="30"/>
      <c r="AH202" s="30"/>
      <c r="AI202" s="30"/>
    </row>
    <row r="203" spans="1:35">
      <c r="A203" s="30">
        <v>201</v>
      </c>
      <c r="B203" s="30" t="s">
        <v>254</v>
      </c>
      <c r="C203" s="30" t="s">
        <v>157</v>
      </c>
      <c r="D203" s="30" t="s">
        <v>389</v>
      </c>
      <c r="E203" s="31" t="s">
        <v>38</v>
      </c>
      <c r="F203" s="32">
        <v>5850000</v>
      </c>
      <c r="G203" s="30" t="s">
        <v>527</v>
      </c>
      <c r="H203" s="33">
        <v>1110536807</v>
      </c>
      <c r="I203" s="33"/>
      <c r="J203" s="34">
        <v>8</v>
      </c>
      <c r="K203" s="34">
        <v>1316</v>
      </c>
      <c r="L203" s="35">
        <v>45351</v>
      </c>
      <c r="M203" s="36">
        <f t="shared" si="43"/>
        <v>5850000</v>
      </c>
      <c r="N203" s="35">
        <v>45357</v>
      </c>
      <c r="O203" s="31" t="s">
        <v>40</v>
      </c>
      <c r="P203" s="37">
        <v>45358</v>
      </c>
      <c r="Q203" s="31">
        <v>1304</v>
      </c>
      <c r="R203" s="30">
        <v>220402</v>
      </c>
      <c r="S203" s="38">
        <f t="shared" si="39"/>
        <v>5850000</v>
      </c>
      <c r="T203" s="35">
        <v>45357</v>
      </c>
      <c r="U203" s="33" t="s">
        <v>528</v>
      </c>
      <c r="V203" s="35">
        <v>45357</v>
      </c>
      <c r="W203" s="31" t="s">
        <v>88</v>
      </c>
      <c r="X203" s="35"/>
      <c r="Y203" s="30"/>
      <c r="Z203" s="39">
        <f t="shared" si="52"/>
        <v>1950000</v>
      </c>
      <c r="AA203" s="30"/>
      <c r="AB203" s="40"/>
      <c r="AC203" s="30"/>
      <c r="AD203" s="40"/>
      <c r="AE203" s="30"/>
      <c r="AF203" s="30"/>
      <c r="AG203" s="30"/>
      <c r="AH203" s="30"/>
      <c r="AI203" s="30"/>
    </row>
    <row r="204" spans="1:35">
      <c r="A204" s="30">
        <v>202</v>
      </c>
      <c r="B204" s="30" t="s">
        <v>254</v>
      </c>
      <c r="C204" s="30" t="s">
        <v>336</v>
      </c>
      <c r="D204" s="30" t="s">
        <v>344</v>
      </c>
      <c r="E204" s="31" t="s">
        <v>38</v>
      </c>
      <c r="F204" s="32">
        <v>6000000</v>
      </c>
      <c r="G204" s="30" t="s">
        <v>529</v>
      </c>
      <c r="H204" s="33">
        <v>1007688062</v>
      </c>
      <c r="I204" s="33"/>
      <c r="J204" s="34">
        <v>6</v>
      </c>
      <c r="K204" s="34">
        <v>1317</v>
      </c>
      <c r="L204" s="35">
        <v>45351</v>
      </c>
      <c r="M204" s="36">
        <f t="shared" si="43"/>
        <v>6000000</v>
      </c>
      <c r="N204" s="35">
        <v>45357</v>
      </c>
      <c r="O204" s="31" t="s">
        <v>40</v>
      </c>
      <c r="P204" s="37" t="s">
        <v>530</v>
      </c>
      <c r="Q204" s="31">
        <v>1305</v>
      </c>
      <c r="R204" s="30">
        <v>220402</v>
      </c>
      <c r="S204" s="38">
        <f t="shared" si="39"/>
        <v>6000000</v>
      </c>
      <c r="T204" s="35">
        <v>45358</v>
      </c>
      <c r="U204" s="33" t="s">
        <v>531</v>
      </c>
      <c r="V204" s="35">
        <v>45359</v>
      </c>
      <c r="W204" s="31" t="s">
        <v>88</v>
      </c>
      <c r="X204" s="35"/>
      <c r="Y204" s="30"/>
      <c r="Z204" s="39">
        <f t="shared" si="52"/>
        <v>2000000</v>
      </c>
      <c r="AA204" s="30"/>
      <c r="AB204" s="40"/>
      <c r="AC204" s="30"/>
      <c r="AD204" s="40"/>
      <c r="AE204" s="30"/>
      <c r="AF204" s="30"/>
      <c r="AG204" s="30"/>
      <c r="AH204" s="30"/>
      <c r="AI204" s="30"/>
    </row>
    <row r="205" spans="1:35">
      <c r="A205" s="30">
        <v>203</v>
      </c>
      <c r="B205" s="30" t="s">
        <v>35</v>
      </c>
      <c r="C205" s="30" t="s">
        <v>70</v>
      </c>
      <c r="D205" s="30" t="s">
        <v>182</v>
      </c>
      <c r="E205" s="31" t="s">
        <v>38</v>
      </c>
      <c r="F205" s="32">
        <v>152545758</v>
      </c>
      <c r="G205" s="30" t="s">
        <v>68</v>
      </c>
      <c r="H205" s="33">
        <v>900504144</v>
      </c>
      <c r="I205" s="33"/>
      <c r="J205" s="34">
        <v>0</v>
      </c>
      <c r="K205" s="34">
        <v>1294</v>
      </c>
      <c r="L205" s="35">
        <v>45345</v>
      </c>
      <c r="M205" s="36">
        <f t="shared" si="43"/>
        <v>152545758</v>
      </c>
      <c r="N205" s="35">
        <v>45357</v>
      </c>
      <c r="O205" s="31" t="s">
        <v>40</v>
      </c>
      <c r="P205" s="37">
        <v>45357</v>
      </c>
      <c r="Q205" s="31">
        <v>1303</v>
      </c>
      <c r="R205" s="30">
        <v>220105</v>
      </c>
      <c r="S205" s="38">
        <f t="shared" si="39"/>
        <v>152545758</v>
      </c>
      <c r="T205" s="35">
        <v>45358</v>
      </c>
      <c r="U205" s="33">
        <v>100031079</v>
      </c>
      <c r="V205" s="35">
        <v>45358</v>
      </c>
      <c r="W205" s="31" t="s">
        <v>52</v>
      </c>
      <c r="X205" s="35">
        <v>45405</v>
      </c>
      <c r="Y205" s="30"/>
      <c r="Z205" s="39"/>
      <c r="AA205" s="469">
        <v>20000000</v>
      </c>
      <c r="AB205" s="40"/>
      <c r="AC205" s="30"/>
      <c r="AD205" s="40"/>
      <c r="AE205" s="30"/>
      <c r="AF205" s="30"/>
      <c r="AG205" s="30"/>
      <c r="AH205" s="30"/>
      <c r="AI205" s="30"/>
    </row>
    <row r="206" spans="1:35">
      <c r="A206" s="30">
        <v>204</v>
      </c>
      <c r="B206" s="30" t="s">
        <v>254</v>
      </c>
      <c r="C206" s="30" t="s">
        <v>157</v>
      </c>
      <c r="D206" s="68" t="s">
        <v>494</v>
      </c>
      <c r="E206" s="31" t="s">
        <v>38</v>
      </c>
      <c r="F206" s="32">
        <v>6900000</v>
      </c>
      <c r="G206" s="30" t="s">
        <v>532</v>
      </c>
      <c r="H206" s="33">
        <v>38364657</v>
      </c>
      <c r="I206" s="33"/>
      <c r="J206" s="34">
        <v>9</v>
      </c>
      <c r="K206" s="34">
        <v>1312</v>
      </c>
      <c r="L206" s="35">
        <v>45351</v>
      </c>
      <c r="M206" s="36">
        <f t="shared" si="43"/>
        <v>6900000</v>
      </c>
      <c r="N206" s="35">
        <v>45358</v>
      </c>
      <c r="O206" s="31" t="s">
        <v>40</v>
      </c>
      <c r="P206" s="37">
        <v>45358</v>
      </c>
      <c r="Q206" s="31">
        <v>1306</v>
      </c>
      <c r="R206" s="30">
        <v>220402</v>
      </c>
      <c r="S206" s="38">
        <f t="shared" si="39"/>
        <v>6900000</v>
      </c>
      <c r="T206" s="35">
        <v>45358</v>
      </c>
      <c r="U206" s="33">
        <v>100031110</v>
      </c>
      <c r="V206" s="35">
        <v>45358</v>
      </c>
      <c r="W206" s="31" t="s">
        <v>88</v>
      </c>
      <c r="X206" s="35"/>
      <c r="Y206" s="30"/>
      <c r="Z206" s="39">
        <f t="shared" si="52"/>
        <v>2300000</v>
      </c>
      <c r="AA206" s="30"/>
      <c r="AB206" s="40"/>
      <c r="AC206" s="30"/>
      <c r="AD206" s="40"/>
      <c r="AE206" s="30"/>
      <c r="AF206" s="30"/>
      <c r="AG206" s="30"/>
      <c r="AH206" s="30"/>
      <c r="AI206" s="30"/>
    </row>
    <row r="207" spans="1:35">
      <c r="A207" s="30">
        <v>205</v>
      </c>
      <c r="B207" s="30" t="s">
        <v>254</v>
      </c>
      <c r="C207" s="30" t="s">
        <v>262</v>
      </c>
      <c r="D207" s="30" t="s">
        <v>533</v>
      </c>
      <c r="E207" s="31" t="s">
        <v>38</v>
      </c>
      <c r="F207" s="32">
        <v>6900000</v>
      </c>
      <c r="G207" s="30" t="s">
        <v>534</v>
      </c>
      <c r="H207" s="33">
        <v>1110538424</v>
      </c>
      <c r="I207" s="33"/>
      <c r="J207" s="34">
        <v>1</v>
      </c>
      <c r="K207" s="34">
        <v>1292</v>
      </c>
      <c r="L207" s="35">
        <v>45345</v>
      </c>
      <c r="M207" s="36">
        <f t="shared" si="43"/>
        <v>6900000</v>
      </c>
      <c r="N207" s="35">
        <v>45358</v>
      </c>
      <c r="O207" s="31" t="s">
        <v>40</v>
      </c>
      <c r="P207" s="37">
        <v>45358</v>
      </c>
      <c r="Q207" s="31">
        <v>1307</v>
      </c>
      <c r="R207" s="30">
        <v>220402</v>
      </c>
      <c r="S207" s="38">
        <f t="shared" si="39"/>
        <v>6900000</v>
      </c>
      <c r="T207" s="35">
        <v>45358</v>
      </c>
      <c r="U207" s="33" t="s">
        <v>535</v>
      </c>
      <c r="V207" s="35">
        <v>45358</v>
      </c>
      <c r="W207" s="31" t="s">
        <v>88</v>
      </c>
      <c r="X207" s="35"/>
      <c r="Y207" s="30"/>
      <c r="Z207" s="39">
        <f t="shared" si="52"/>
        <v>2300000</v>
      </c>
      <c r="AA207" s="30"/>
      <c r="AB207" s="40"/>
      <c r="AC207" s="30"/>
      <c r="AD207" s="40"/>
      <c r="AE207" s="30"/>
      <c r="AF207" s="30"/>
      <c r="AG207" s="30"/>
      <c r="AH207" s="30"/>
      <c r="AI207" s="30"/>
    </row>
    <row r="208" spans="1:35">
      <c r="A208" s="30">
        <v>206</v>
      </c>
      <c r="B208" s="30" t="s">
        <v>254</v>
      </c>
      <c r="C208" s="30" t="s">
        <v>262</v>
      </c>
      <c r="D208" s="30" t="s">
        <v>533</v>
      </c>
      <c r="E208" s="31" t="s">
        <v>38</v>
      </c>
      <c r="F208" s="32">
        <v>6900000</v>
      </c>
      <c r="G208" s="30" t="s">
        <v>536</v>
      </c>
      <c r="H208" s="33">
        <v>1110489832</v>
      </c>
      <c r="I208" s="33"/>
      <c r="J208" s="34">
        <v>0</v>
      </c>
      <c r="K208" s="34">
        <v>1295</v>
      </c>
      <c r="L208" s="35">
        <v>45345</v>
      </c>
      <c r="M208" s="36">
        <f t="shared" ref="M208:M270" si="57">F208</f>
        <v>6900000</v>
      </c>
      <c r="N208" s="35">
        <v>45358</v>
      </c>
      <c r="O208" s="31" t="s">
        <v>40</v>
      </c>
      <c r="P208" s="37">
        <v>45359</v>
      </c>
      <c r="Q208" s="31">
        <v>1308</v>
      </c>
      <c r="R208" s="30">
        <v>220402</v>
      </c>
      <c r="S208" s="38">
        <f t="shared" ref="S208:S239" si="58">M208</f>
        <v>6900000</v>
      </c>
      <c r="T208" s="35">
        <v>45358</v>
      </c>
      <c r="U208" s="33" t="s">
        <v>537</v>
      </c>
      <c r="V208" s="35">
        <v>44992</v>
      </c>
      <c r="W208" s="31" t="s">
        <v>88</v>
      </c>
      <c r="X208" s="35"/>
      <c r="Y208" s="30"/>
      <c r="Z208" s="39">
        <f t="shared" si="52"/>
        <v>2300000</v>
      </c>
      <c r="AA208" s="30"/>
      <c r="AB208" s="40"/>
      <c r="AC208" s="30"/>
      <c r="AD208" s="40"/>
      <c r="AE208" s="30"/>
      <c r="AF208" s="30"/>
      <c r="AG208" s="30"/>
      <c r="AH208" s="30"/>
      <c r="AI208" s="30"/>
    </row>
    <row r="209" spans="1:35">
      <c r="A209" s="30">
        <v>207</v>
      </c>
      <c r="B209" s="30" t="s">
        <v>254</v>
      </c>
      <c r="C209" s="30" t="s">
        <v>157</v>
      </c>
      <c r="D209" s="68" t="s">
        <v>538</v>
      </c>
      <c r="E209" s="31" t="s">
        <v>38</v>
      </c>
      <c r="F209" s="32">
        <v>6900000</v>
      </c>
      <c r="G209" s="30" t="s">
        <v>539</v>
      </c>
      <c r="H209" s="33">
        <v>1109413811</v>
      </c>
      <c r="I209" s="33"/>
      <c r="J209" s="34">
        <v>6</v>
      </c>
      <c r="K209" s="34">
        <v>1330</v>
      </c>
      <c r="L209" s="35">
        <v>45351</v>
      </c>
      <c r="M209" s="36">
        <f t="shared" si="57"/>
        <v>6900000</v>
      </c>
      <c r="N209" s="35">
        <v>45364</v>
      </c>
      <c r="O209" s="31" t="s">
        <v>40</v>
      </c>
      <c r="P209" s="37">
        <v>45363</v>
      </c>
      <c r="Q209" s="31">
        <v>1309</v>
      </c>
      <c r="R209" s="30">
        <v>220401</v>
      </c>
      <c r="S209" s="38">
        <f t="shared" si="58"/>
        <v>6900000</v>
      </c>
      <c r="T209" s="35">
        <v>45364</v>
      </c>
      <c r="U209" s="33">
        <v>100031313</v>
      </c>
      <c r="V209" s="35">
        <v>45366</v>
      </c>
      <c r="W209" s="31" t="s">
        <v>88</v>
      </c>
      <c r="X209" s="35"/>
      <c r="Y209" s="30"/>
      <c r="Z209" s="39">
        <f t="shared" si="52"/>
        <v>2300000</v>
      </c>
      <c r="AA209" s="30"/>
      <c r="AB209" s="40"/>
      <c r="AC209" s="30"/>
      <c r="AD209" s="40"/>
      <c r="AE209" s="30"/>
      <c r="AF209" s="30"/>
      <c r="AG209" s="30"/>
      <c r="AH209" s="30"/>
      <c r="AI209" s="30"/>
    </row>
    <row r="210" spans="1:35">
      <c r="A210" s="30">
        <v>208</v>
      </c>
      <c r="B210" s="30" t="s">
        <v>254</v>
      </c>
      <c r="C210" s="30" t="s">
        <v>262</v>
      </c>
      <c r="D210" s="30" t="s">
        <v>524</v>
      </c>
      <c r="E210" s="31" t="s">
        <v>38</v>
      </c>
      <c r="F210" s="32">
        <v>12000000</v>
      </c>
      <c r="G210" s="30" t="s">
        <v>540</v>
      </c>
      <c r="H210" s="33">
        <v>1102871371</v>
      </c>
      <c r="I210" s="33"/>
      <c r="J210" s="34">
        <v>5</v>
      </c>
      <c r="K210" s="34">
        <v>1332</v>
      </c>
      <c r="L210" s="35">
        <v>45351</v>
      </c>
      <c r="M210" s="36">
        <f t="shared" si="57"/>
        <v>12000000</v>
      </c>
      <c r="N210" s="35">
        <v>45363</v>
      </c>
      <c r="O210" s="31" t="s">
        <v>40</v>
      </c>
      <c r="P210" s="37">
        <v>45363</v>
      </c>
      <c r="Q210" s="31">
        <v>1310</v>
      </c>
      <c r="R210" s="30">
        <v>220401</v>
      </c>
      <c r="S210" s="38">
        <f t="shared" si="58"/>
        <v>12000000</v>
      </c>
      <c r="T210" s="35">
        <v>45363</v>
      </c>
      <c r="U210" s="33" t="s">
        <v>541</v>
      </c>
      <c r="V210" s="35">
        <v>45364</v>
      </c>
      <c r="W210" s="31" t="s">
        <v>88</v>
      </c>
      <c r="X210" s="35"/>
      <c r="Y210" s="30"/>
      <c r="Z210" s="39">
        <f t="shared" si="52"/>
        <v>4000000</v>
      </c>
      <c r="AA210" s="30"/>
      <c r="AB210" s="40"/>
      <c r="AC210" s="30"/>
      <c r="AD210" s="40"/>
      <c r="AE210" s="30"/>
      <c r="AF210" s="30"/>
      <c r="AG210" s="30"/>
      <c r="AH210" s="30"/>
      <c r="AI210" s="30"/>
    </row>
    <row r="211" spans="1:35">
      <c r="A211" s="30">
        <v>209</v>
      </c>
      <c r="B211" s="30" t="s">
        <v>254</v>
      </c>
      <c r="C211" s="30" t="s">
        <v>409</v>
      </c>
      <c r="D211" s="59" t="s">
        <v>420</v>
      </c>
      <c r="E211" s="31" t="s">
        <v>38</v>
      </c>
      <c r="F211" s="32">
        <v>11400000</v>
      </c>
      <c r="G211" s="30" t="s">
        <v>542</v>
      </c>
      <c r="H211" s="33">
        <v>1110529841</v>
      </c>
      <c r="I211" s="33"/>
      <c r="J211" s="34">
        <v>1</v>
      </c>
      <c r="K211" s="34">
        <v>1327</v>
      </c>
      <c r="L211" s="35">
        <v>45351</v>
      </c>
      <c r="M211" s="36">
        <f t="shared" si="57"/>
        <v>11400000</v>
      </c>
      <c r="N211" s="35">
        <v>45363</v>
      </c>
      <c r="O211" s="31" t="s">
        <v>40</v>
      </c>
      <c r="P211" s="37">
        <v>45363</v>
      </c>
      <c r="Q211" s="31">
        <v>1311</v>
      </c>
      <c r="R211" s="30">
        <v>220401</v>
      </c>
      <c r="S211" s="38">
        <f t="shared" si="58"/>
        <v>11400000</v>
      </c>
      <c r="T211" s="35">
        <v>45363</v>
      </c>
      <c r="U211" s="33" t="s">
        <v>543</v>
      </c>
      <c r="V211" s="35">
        <v>45365</v>
      </c>
      <c r="W211" s="31" t="s">
        <v>88</v>
      </c>
      <c r="X211" s="35"/>
      <c r="Y211" s="30"/>
      <c r="Z211" s="39">
        <f t="shared" si="52"/>
        <v>3800000</v>
      </c>
      <c r="AA211" s="30"/>
      <c r="AB211" s="40"/>
      <c r="AC211" s="30"/>
      <c r="AD211" s="40"/>
      <c r="AE211" s="30"/>
      <c r="AF211" s="30"/>
      <c r="AG211" s="30"/>
      <c r="AH211" s="30"/>
      <c r="AI211" s="30"/>
    </row>
    <row r="212" spans="1:35">
      <c r="A212" s="30">
        <v>210</v>
      </c>
      <c r="B212" s="30" t="s">
        <v>254</v>
      </c>
      <c r="C212" s="30" t="s">
        <v>157</v>
      </c>
      <c r="D212" s="30" t="s">
        <v>389</v>
      </c>
      <c r="E212" s="31" t="s">
        <v>38</v>
      </c>
      <c r="F212" s="32">
        <v>5850000</v>
      </c>
      <c r="G212" s="30" t="s">
        <v>544</v>
      </c>
      <c r="H212" s="33">
        <v>1005714085</v>
      </c>
      <c r="I212" s="33"/>
      <c r="J212" s="34">
        <v>1</v>
      </c>
      <c r="K212" s="34">
        <v>1313</v>
      </c>
      <c r="L212" s="35">
        <v>45351</v>
      </c>
      <c r="M212" s="36">
        <f t="shared" si="57"/>
        <v>5850000</v>
      </c>
      <c r="N212" s="35">
        <v>45363</v>
      </c>
      <c r="O212" s="31" t="s">
        <v>40</v>
      </c>
      <c r="P212" s="37">
        <v>45364</v>
      </c>
      <c r="Q212" s="31">
        <v>1312</v>
      </c>
      <c r="R212" s="30">
        <v>220402</v>
      </c>
      <c r="S212" s="38">
        <f t="shared" si="58"/>
        <v>5850000</v>
      </c>
      <c r="T212" s="35">
        <v>45363</v>
      </c>
      <c r="U212" s="33" t="s">
        <v>545</v>
      </c>
      <c r="V212" s="35">
        <v>45364</v>
      </c>
      <c r="W212" s="31" t="s">
        <v>88</v>
      </c>
      <c r="X212" s="35"/>
      <c r="Y212" s="30"/>
      <c r="Z212" s="39">
        <f t="shared" si="52"/>
        <v>1950000</v>
      </c>
      <c r="AA212" s="30"/>
      <c r="AB212" s="40"/>
      <c r="AC212" s="30"/>
      <c r="AD212" s="40"/>
      <c r="AE212" s="30"/>
      <c r="AF212" s="30"/>
      <c r="AG212" s="30"/>
      <c r="AH212" s="30"/>
      <c r="AI212" s="30"/>
    </row>
    <row r="213" spans="1:35">
      <c r="A213" s="30">
        <v>211</v>
      </c>
      <c r="B213" s="30" t="s">
        <v>254</v>
      </c>
      <c r="C213" s="30" t="s">
        <v>157</v>
      </c>
      <c r="D213" s="68" t="s">
        <v>538</v>
      </c>
      <c r="E213" s="31" t="s">
        <v>38</v>
      </c>
      <c r="F213" s="32">
        <v>6900000</v>
      </c>
      <c r="G213" s="30" t="s">
        <v>546</v>
      </c>
      <c r="H213" s="33">
        <v>1005827296</v>
      </c>
      <c r="I213" s="33"/>
      <c r="J213" s="34">
        <v>2</v>
      </c>
      <c r="K213" s="34">
        <v>1324</v>
      </c>
      <c r="L213" s="35">
        <v>45351</v>
      </c>
      <c r="M213" s="36">
        <f t="shared" si="57"/>
        <v>6900000</v>
      </c>
      <c r="N213" s="35">
        <v>45363</v>
      </c>
      <c r="O213" s="31" t="s">
        <v>40</v>
      </c>
      <c r="P213" s="37">
        <v>45364</v>
      </c>
      <c r="Q213" s="31">
        <v>1313</v>
      </c>
      <c r="R213" s="30">
        <v>220402</v>
      </c>
      <c r="S213" s="38">
        <f t="shared" si="58"/>
        <v>6900000</v>
      </c>
      <c r="T213" s="35">
        <v>45363</v>
      </c>
      <c r="U213" s="33" t="s">
        <v>547</v>
      </c>
      <c r="V213" s="35">
        <v>45364</v>
      </c>
      <c r="W213" s="31" t="s">
        <v>88</v>
      </c>
      <c r="X213" s="35"/>
      <c r="Y213" s="30"/>
      <c r="Z213" s="39">
        <f t="shared" si="52"/>
        <v>2300000</v>
      </c>
      <c r="AA213" s="30"/>
      <c r="AB213" s="40"/>
      <c r="AC213" s="30"/>
      <c r="AD213" s="40"/>
      <c r="AE213" s="30"/>
      <c r="AF213" s="30"/>
      <c r="AG213" s="30"/>
      <c r="AH213" s="30"/>
      <c r="AI213" s="30"/>
    </row>
    <row r="214" spans="1:35">
      <c r="A214" s="30">
        <v>212</v>
      </c>
      <c r="B214" s="30" t="s">
        <v>254</v>
      </c>
      <c r="C214" s="30" t="s">
        <v>409</v>
      </c>
      <c r="D214" s="30" t="s">
        <v>548</v>
      </c>
      <c r="E214" s="31" t="s">
        <v>38</v>
      </c>
      <c r="F214" s="32">
        <v>15000000</v>
      </c>
      <c r="G214" s="30" t="s">
        <v>549</v>
      </c>
      <c r="H214" s="33">
        <v>1106772314</v>
      </c>
      <c r="I214" s="33"/>
      <c r="J214" s="34">
        <v>5</v>
      </c>
      <c r="K214" s="34">
        <v>1333</v>
      </c>
      <c r="L214" s="35">
        <v>45351</v>
      </c>
      <c r="M214" s="36">
        <f t="shared" si="57"/>
        <v>15000000</v>
      </c>
      <c r="N214" s="35">
        <v>45364</v>
      </c>
      <c r="O214" s="31" t="s">
        <v>40</v>
      </c>
      <c r="P214" s="37">
        <v>45365</v>
      </c>
      <c r="Q214" s="31">
        <v>1318</v>
      </c>
      <c r="R214" s="30">
        <v>220401</v>
      </c>
      <c r="S214" s="38">
        <f t="shared" si="58"/>
        <v>15000000</v>
      </c>
      <c r="T214" s="35">
        <v>45364</v>
      </c>
      <c r="U214" s="33" t="s">
        <v>550</v>
      </c>
      <c r="V214" s="35">
        <v>45369</v>
      </c>
      <c r="W214" s="31" t="s">
        <v>88</v>
      </c>
      <c r="X214" s="35"/>
      <c r="Y214" s="30"/>
      <c r="Z214" s="39">
        <f t="shared" si="52"/>
        <v>5000000</v>
      </c>
      <c r="AA214" s="30"/>
      <c r="AB214" s="40"/>
      <c r="AC214" s="30"/>
      <c r="AD214" s="40"/>
      <c r="AE214" s="30"/>
      <c r="AF214" s="30"/>
      <c r="AG214" s="30"/>
      <c r="AH214" s="30"/>
      <c r="AI214" s="30"/>
    </row>
    <row r="215" spans="1:35">
      <c r="A215" s="30">
        <v>213</v>
      </c>
      <c r="B215" s="30" t="s">
        <v>254</v>
      </c>
      <c r="C215" s="30" t="s">
        <v>53</v>
      </c>
      <c r="D215" s="55" t="s">
        <v>83</v>
      </c>
      <c r="E215" s="31" t="s">
        <v>38</v>
      </c>
      <c r="F215" s="32">
        <v>10500000</v>
      </c>
      <c r="G215" s="30" t="s">
        <v>551</v>
      </c>
      <c r="H215" s="33">
        <v>1110524817</v>
      </c>
      <c r="I215" s="33"/>
      <c r="J215" s="34">
        <v>1</v>
      </c>
      <c r="K215" s="34">
        <v>1326</v>
      </c>
      <c r="L215" s="35">
        <v>45351</v>
      </c>
      <c r="M215" s="36">
        <f t="shared" si="57"/>
        <v>10500000</v>
      </c>
      <c r="N215" s="35">
        <v>45364</v>
      </c>
      <c r="O215" s="31" t="s">
        <v>40</v>
      </c>
      <c r="P215" s="37">
        <v>45365</v>
      </c>
      <c r="Q215" s="31">
        <v>1314</v>
      </c>
      <c r="R215" s="30">
        <v>220401</v>
      </c>
      <c r="S215" s="38">
        <f t="shared" si="58"/>
        <v>10500000</v>
      </c>
      <c r="T215" s="35">
        <v>45364</v>
      </c>
      <c r="U215" s="33" t="s">
        <v>552</v>
      </c>
      <c r="V215" s="35" t="s">
        <v>553</v>
      </c>
      <c r="W215" s="31" t="s">
        <v>88</v>
      </c>
      <c r="X215" s="35"/>
      <c r="Y215" s="30"/>
      <c r="Z215" s="39">
        <f t="shared" si="52"/>
        <v>3500000</v>
      </c>
      <c r="AA215" s="30"/>
      <c r="AB215" s="40"/>
      <c r="AC215" s="30"/>
      <c r="AD215" s="40"/>
      <c r="AE215" s="30"/>
      <c r="AF215" s="30"/>
      <c r="AG215" s="30"/>
      <c r="AH215" s="30"/>
      <c r="AI215" s="30"/>
    </row>
    <row r="216" spans="1:35">
      <c r="A216" s="30">
        <v>214</v>
      </c>
      <c r="B216" s="30" t="s">
        <v>254</v>
      </c>
      <c r="C216" s="30" t="s">
        <v>157</v>
      </c>
      <c r="D216" s="68" t="s">
        <v>494</v>
      </c>
      <c r="E216" s="31" t="s">
        <v>38</v>
      </c>
      <c r="F216" s="32">
        <v>6900000</v>
      </c>
      <c r="G216" s="30" t="s">
        <v>554</v>
      </c>
      <c r="H216" s="33">
        <v>1110491563</v>
      </c>
      <c r="I216" s="33"/>
      <c r="J216" s="34">
        <v>0</v>
      </c>
      <c r="K216" s="34">
        <v>1328</v>
      </c>
      <c r="L216" s="35">
        <v>45351</v>
      </c>
      <c r="M216" s="36">
        <f t="shared" si="57"/>
        <v>6900000</v>
      </c>
      <c r="N216" s="35">
        <v>45364</v>
      </c>
      <c r="O216" s="31" t="s">
        <v>40</v>
      </c>
      <c r="P216" s="37">
        <v>45365</v>
      </c>
      <c r="Q216" s="31">
        <v>1319</v>
      </c>
      <c r="R216" s="30">
        <v>220402</v>
      </c>
      <c r="S216" s="38">
        <f t="shared" si="58"/>
        <v>6900000</v>
      </c>
      <c r="T216" s="35">
        <v>45365</v>
      </c>
      <c r="U216" s="33">
        <v>100031379</v>
      </c>
      <c r="V216" s="35">
        <v>45365</v>
      </c>
      <c r="W216" s="31" t="s">
        <v>88</v>
      </c>
      <c r="X216" s="35"/>
      <c r="Y216" s="30"/>
      <c r="Z216" s="39">
        <f t="shared" si="52"/>
        <v>2300000</v>
      </c>
      <c r="AA216" s="30"/>
      <c r="AB216" s="40"/>
      <c r="AC216" s="30"/>
      <c r="AD216" s="40"/>
      <c r="AE216" s="30"/>
      <c r="AF216" s="30"/>
      <c r="AG216" s="30"/>
      <c r="AH216" s="30"/>
      <c r="AI216" s="30"/>
    </row>
    <row r="217" spans="1:35">
      <c r="A217" s="30">
        <v>215</v>
      </c>
      <c r="B217" s="30" t="s">
        <v>254</v>
      </c>
      <c r="C217" s="30" t="s">
        <v>282</v>
      </c>
      <c r="D217" s="68" t="s">
        <v>555</v>
      </c>
      <c r="E217" s="31" t="s">
        <v>38</v>
      </c>
      <c r="F217" s="32">
        <v>6900000</v>
      </c>
      <c r="G217" s="30" t="s">
        <v>556</v>
      </c>
      <c r="H217" s="33">
        <v>11105954753</v>
      </c>
      <c r="I217" s="33"/>
      <c r="J217" s="34">
        <v>0</v>
      </c>
      <c r="K217" s="34">
        <v>1325</v>
      </c>
      <c r="L217" s="35">
        <v>45351</v>
      </c>
      <c r="M217" s="36">
        <f t="shared" si="57"/>
        <v>6900000</v>
      </c>
      <c r="N217" s="35">
        <v>45364</v>
      </c>
      <c r="O217" s="31" t="s">
        <v>40</v>
      </c>
      <c r="P217" s="37">
        <v>45365</v>
      </c>
      <c r="Q217" s="31">
        <v>1320</v>
      </c>
      <c r="R217" s="30">
        <v>220402</v>
      </c>
      <c r="S217" s="38">
        <f t="shared" si="58"/>
        <v>6900000</v>
      </c>
      <c r="T217" s="35">
        <v>45364</v>
      </c>
      <c r="U217" s="33">
        <v>100031313</v>
      </c>
      <c r="V217" s="35">
        <v>45363</v>
      </c>
      <c r="W217" s="31" t="s">
        <v>88</v>
      </c>
      <c r="X217" s="35"/>
      <c r="Y217" s="30"/>
      <c r="Z217" s="39">
        <f t="shared" si="52"/>
        <v>2300000</v>
      </c>
      <c r="AA217" s="30"/>
      <c r="AB217" s="40"/>
      <c r="AC217" s="30"/>
      <c r="AD217" s="40"/>
      <c r="AE217" s="30"/>
      <c r="AF217" s="30"/>
      <c r="AG217" s="30"/>
      <c r="AH217" s="30"/>
      <c r="AI217" s="30"/>
    </row>
    <row r="218" spans="1:35">
      <c r="A218" s="30">
        <v>216</v>
      </c>
      <c r="B218" s="30" t="s">
        <v>254</v>
      </c>
      <c r="C218" s="30" t="s">
        <v>157</v>
      </c>
      <c r="D218" s="30" t="s">
        <v>389</v>
      </c>
      <c r="E218" s="31" t="s">
        <v>38</v>
      </c>
      <c r="F218" s="32">
        <v>5850000</v>
      </c>
      <c r="G218" s="30" t="s">
        <v>557</v>
      </c>
      <c r="H218" s="33">
        <v>93410631</v>
      </c>
      <c r="I218" s="33"/>
      <c r="J218" s="34">
        <v>5</v>
      </c>
      <c r="K218" s="34">
        <v>1329</v>
      </c>
      <c r="L218" s="35">
        <v>45351</v>
      </c>
      <c r="M218" s="36">
        <f t="shared" si="57"/>
        <v>5850000</v>
      </c>
      <c r="N218" s="35">
        <v>45364</v>
      </c>
      <c r="O218" s="31" t="s">
        <v>40</v>
      </c>
      <c r="P218" s="37">
        <v>45364</v>
      </c>
      <c r="Q218" s="31">
        <v>1317</v>
      </c>
      <c r="R218" s="30">
        <v>220402</v>
      </c>
      <c r="S218" s="38">
        <f t="shared" si="58"/>
        <v>5850000</v>
      </c>
      <c r="T218" s="35">
        <v>45364</v>
      </c>
      <c r="U218" s="33" t="s">
        <v>558</v>
      </c>
      <c r="V218" s="35">
        <v>45365</v>
      </c>
      <c r="W218" s="31" t="s">
        <v>88</v>
      </c>
      <c r="X218" s="35"/>
      <c r="Y218" s="30"/>
      <c r="Z218" s="39">
        <f t="shared" si="52"/>
        <v>1950000</v>
      </c>
      <c r="AA218" s="30"/>
      <c r="AB218" s="40"/>
      <c r="AC218" s="30"/>
      <c r="AD218" s="40"/>
      <c r="AE218" s="30"/>
      <c r="AF218" s="30"/>
      <c r="AG218" s="30"/>
      <c r="AH218" s="30"/>
      <c r="AI218" s="30"/>
    </row>
    <row r="219" spans="1:35">
      <c r="A219" s="30">
        <v>217</v>
      </c>
      <c r="B219" s="30" t="s">
        <v>254</v>
      </c>
      <c r="C219" s="30" t="s">
        <v>262</v>
      </c>
      <c r="D219" s="30" t="s">
        <v>524</v>
      </c>
      <c r="E219" s="31" t="s">
        <v>38</v>
      </c>
      <c r="F219" s="32">
        <v>11400000</v>
      </c>
      <c r="G219" s="30" t="s">
        <v>559</v>
      </c>
      <c r="H219" s="33">
        <v>65717924</v>
      </c>
      <c r="I219" s="33"/>
      <c r="J219" s="34">
        <v>5</v>
      </c>
      <c r="K219" s="34">
        <v>1339</v>
      </c>
      <c r="L219" s="35">
        <v>45359</v>
      </c>
      <c r="M219" s="36">
        <f t="shared" si="57"/>
        <v>11400000</v>
      </c>
      <c r="N219" s="35">
        <v>45366</v>
      </c>
      <c r="O219" s="31" t="s">
        <v>40</v>
      </c>
      <c r="P219" s="37">
        <v>45366</v>
      </c>
      <c r="Q219" s="31">
        <v>1327</v>
      </c>
      <c r="R219" s="30">
        <v>220401</v>
      </c>
      <c r="S219" s="38">
        <f t="shared" si="58"/>
        <v>11400000</v>
      </c>
      <c r="T219" s="35">
        <v>45366</v>
      </c>
      <c r="U219" s="33" t="s">
        <v>560</v>
      </c>
      <c r="V219" s="35">
        <v>45366</v>
      </c>
      <c r="W219" s="31" t="s">
        <v>88</v>
      </c>
      <c r="X219" s="35"/>
      <c r="Y219" s="30"/>
      <c r="Z219" s="39">
        <f t="shared" si="52"/>
        <v>3800000</v>
      </c>
      <c r="AA219" s="30"/>
      <c r="AB219" s="40"/>
      <c r="AC219" s="30"/>
      <c r="AD219" s="40"/>
      <c r="AE219" s="30"/>
      <c r="AF219" s="30"/>
      <c r="AG219" s="30"/>
      <c r="AH219" s="30"/>
      <c r="AI219" s="30"/>
    </row>
    <row r="220" spans="1:35">
      <c r="A220" s="30">
        <v>218</v>
      </c>
      <c r="B220" s="30" t="s">
        <v>254</v>
      </c>
      <c r="C220" s="30" t="s">
        <v>92</v>
      </c>
      <c r="D220" s="30" t="s">
        <v>561</v>
      </c>
      <c r="E220" s="31" t="s">
        <v>38</v>
      </c>
      <c r="F220" s="32">
        <v>12900000</v>
      </c>
      <c r="G220" s="30" t="s">
        <v>562</v>
      </c>
      <c r="H220" s="33">
        <v>1234641760</v>
      </c>
      <c r="I220" s="33"/>
      <c r="J220" s="34">
        <v>1</v>
      </c>
      <c r="K220" s="34">
        <v>1331</v>
      </c>
      <c r="L220" s="35">
        <v>45351</v>
      </c>
      <c r="M220" s="36">
        <f t="shared" si="57"/>
        <v>12900000</v>
      </c>
      <c r="N220" s="35">
        <v>45366</v>
      </c>
      <c r="O220" s="31" t="s">
        <v>40</v>
      </c>
      <c r="P220" s="37">
        <v>45366</v>
      </c>
      <c r="Q220" s="31">
        <v>1328</v>
      </c>
      <c r="R220" s="30">
        <v>21030204</v>
      </c>
      <c r="S220" s="38">
        <f t="shared" si="58"/>
        <v>12900000</v>
      </c>
      <c r="T220" s="35">
        <v>45366</v>
      </c>
      <c r="U220" s="33" t="s">
        <v>563</v>
      </c>
      <c r="V220" s="35">
        <v>45370</v>
      </c>
      <c r="W220" s="31" t="s">
        <v>88</v>
      </c>
      <c r="X220" s="35"/>
      <c r="Y220" s="30"/>
      <c r="Z220" s="39">
        <f t="shared" si="52"/>
        <v>4300000</v>
      </c>
      <c r="AA220" s="30"/>
      <c r="AB220" s="40"/>
      <c r="AC220" s="30"/>
      <c r="AD220" s="40"/>
      <c r="AE220" s="30"/>
      <c r="AF220" s="30"/>
      <c r="AG220" s="30"/>
      <c r="AH220" s="30"/>
      <c r="AI220" s="30"/>
    </row>
    <row r="221" spans="1:35">
      <c r="A221" s="30">
        <v>219</v>
      </c>
      <c r="B221" s="30" t="s">
        <v>254</v>
      </c>
      <c r="C221" s="30" t="s">
        <v>409</v>
      </c>
      <c r="D221" s="55" t="s">
        <v>564</v>
      </c>
      <c r="E221" s="31" t="s">
        <v>38</v>
      </c>
      <c r="F221" s="32">
        <v>12900000</v>
      </c>
      <c r="G221" s="30" t="s">
        <v>565</v>
      </c>
      <c r="H221" s="33">
        <v>1110511940</v>
      </c>
      <c r="I221" s="33"/>
      <c r="J221" s="34"/>
      <c r="K221" s="34">
        <v>1340</v>
      </c>
      <c r="L221" s="35">
        <v>45359</v>
      </c>
      <c r="M221" s="36">
        <f t="shared" si="57"/>
        <v>12900000</v>
      </c>
      <c r="N221" s="35">
        <v>45366</v>
      </c>
      <c r="O221" s="31" t="s">
        <v>40</v>
      </c>
      <c r="P221" s="37">
        <v>45369</v>
      </c>
      <c r="Q221" s="31">
        <v>1329</v>
      </c>
      <c r="R221" s="30">
        <v>220401</v>
      </c>
      <c r="S221" s="38">
        <f t="shared" si="58"/>
        <v>12900000</v>
      </c>
      <c r="T221" s="35">
        <v>45369</v>
      </c>
      <c r="U221" s="33" t="s">
        <v>566</v>
      </c>
      <c r="V221" s="35">
        <v>45369</v>
      </c>
      <c r="W221" s="31" t="s">
        <v>88</v>
      </c>
      <c r="X221" s="35"/>
      <c r="Y221" s="30"/>
      <c r="Z221" s="39">
        <f t="shared" si="52"/>
        <v>4300000</v>
      </c>
      <c r="AA221" s="30"/>
      <c r="AB221" s="40"/>
      <c r="AC221" s="30"/>
      <c r="AD221" s="40"/>
      <c r="AE221" s="30"/>
      <c r="AF221" s="30"/>
      <c r="AG221" s="30"/>
      <c r="AH221" s="30"/>
      <c r="AI221" s="30"/>
    </row>
    <row r="222" spans="1:35">
      <c r="A222" s="30">
        <v>220</v>
      </c>
      <c r="B222" s="30" t="s">
        <v>254</v>
      </c>
      <c r="C222" s="30" t="s">
        <v>42</v>
      </c>
      <c r="D222" s="30" t="s">
        <v>567</v>
      </c>
      <c r="E222" s="31" t="s">
        <v>38</v>
      </c>
      <c r="F222" s="32">
        <v>8400000</v>
      </c>
      <c r="G222" s="30" t="s">
        <v>568</v>
      </c>
      <c r="H222" s="33">
        <v>1110533403</v>
      </c>
      <c r="I222" s="33"/>
      <c r="J222" s="34">
        <v>2</v>
      </c>
      <c r="K222" s="34">
        <v>1341</v>
      </c>
      <c r="L222" s="35">
        <v>45363</v>
      </c>
      <c r="M222" s="36">
        <f t="shared" si="57"/>
        <v>8400000</v>
      </c>
      <c r="N222" s="35">
        <v>45369</v>
      </c>
      <c r="O222" s="31" t="s">
        <v>40</v>
      </c>
      <c r="P222" s="37">
        <v>45369</v>
      </c>
      <c r="Q222" s="31">
        <v>1330</v>
      </c>
      <c r="R222" s="30">
        <v>220401</v>
      </c>
      <c r="S222" s="38">
        <f t="shared" si="58"/>
        <v>8400000</v>
      </c>
      <c r="T222" s="35">
        <v>45369</v>
      </c>
      <c r="U222" s="33" t="s">
        <v>569</v>
      </c>
      <c r="V222" s="35">
        <v>45370</v>
      </c>
      <c r="W222" s="31" t="s">
        <v>88</v>
      </c>
      <c r="X222" s="35"/>
      <c r="Y222" s="30"/>
      <c r="Z222" s="39">
        <f t="shared" si="52"/>
        <v>2800000</v>
      </c>
      <c r="AA222" s="30"/>
      <c r="AB222" s="40"/>
      <c r="AC222" s="30"/>
      <c r="AD222" s="40"/>
      <c r="AE222" s="30"/>
      <c r="AF222" s="30"/>
      <c r="AG222" s="30"/>
      <c r="AH222" s="30"/>
      <c r="AI222" s="30"/>
    </row>
    <row r="223" spans="1:35">
      <c r="A223" s="30">
        <v>221</v>
      </c>
      <c r="B223" s="30" t="s">
        <v>35</v>
      </c>
      <c r="C223" s="30" t="s">
        <v>59</v>
      </c>
      <c r="D223" s="55" t="s">
        <v>221</v>
      </c>
      <c r="E223" s="31" t="s">
        <v>38</v>
      </c>
      <c r="F223" s="32">
        <v>64999998</v>
      </c>
      <c r="G223" s="30" t="s">
        <v>222</v>
      </c>
      <c r="H223" s="33">
        <v>17339066</v>
      </c>
      <c r="I223" s="33"/>
      <c r="J223" s="34">
        <v>4</v>
      </c>
      <c r="K223" s="34">
        <v>1348</v>
      </c>
      <c r="L223" s="35">
        <v>45366</v>
      </c>
      <c r="M223" s="36">
        <f t="shared" si="57"/>
        <v>64999998</v>
      </c>
      <c r="N223" s="35">
        <v>45370</v>
      </c>
      <c r="O223" s="31" t="s">
        <v>40</v>
      </c>
      <c r="P223" s="37">
        <v>45372</v>
      </c>
      <c r="Q223" s="31">
        <v>1343</v>
      </c>
      <c r="R223" s="30">
        <v>21030202</v>
      </c>
      <c r="S223" s="38">
        <f t="shared" si="58"/>
        <v>64999998</v>
      </c>
      <c r="T223" s="35">
        <v>45370</v>
      </c>
      <c r="U223" s="33">
        <v>100031563</v>
      </c>
      <c r="V223" s="35">
        <v>45373</v>
      </c>
      <c r="W223" s="31" t="s">
        <v>195</v>
      </c>
      <c r="X223" s="35"/>
      <c r="Y223" s="30"/>
      <c r="Z223" s="39">
        <f>+F223/6</f>
        <v>10833333</v>
      </c>
      <c r="AA223" s="30"/>
      <c r="AB223" s="40"/>
      <c r="AC223" s="30"/>
      <c r="AD223" s="40"/>
      <c r="AE223" s="30"/>
      <c r="AF223" s="30"/>
      <c r="AG223" s="30"/>
      <c r="AH223" s="30"/>
      <c r="AI223" s="30"/>
    </row>
    <row r="224" spans="1:35">
      <c r="A224" s="30">
        <v>222</v>
      </c>
      <c r="B224" s="30" t="s">
        <v>570</v>
      </c>
      <c r="C224" s="30" t="s">
        <v>36</v>
      </c>
      <c r="D224" s="30" t="s">
        <v>571</v>
      </c>
      <c r="E224" s="31" t="s">
        <v>38</v>
      </c>
      <c r="F224" s="32">
        <v>378248673</v>
      </c>
      <c r="G224" s="30" t="s">
        <v>572</v>
      </c>
      <c r="H224" s="33">
        <v>800149562</v>
      </c>
      <c r="I224" s="33"/>
      <c r="J224" s="34">
        <v>0</v>
      </c>
      <c r="K224" s="34">
        <v>1345</v>
      </c>
      <c r="L224" s="35">
        <v>45364</v>
      </c>
      <c r="M224" s="36">
        <f t="shared" si="57"/>
        <v>378248673</v>
      </c>
      <c r="N224" s="35">
        <v>45370</v>
      </c>
      <c r="O224" s="31" t="s">
        <v>40</v>
      </c>
      <c r="P224" s="37">
        <v>45371</v>
      </c>
      <c r="Q224" s="31">
        <v>1337</v>
      </c>
      <c r="R224" s="30" t="s">
        <v>573</v>
      </c>
      <c r="S224" s="38">
        <f t="shared" si="58"/>
        <v>378248673</v>
      </c>
      <c r="T224" s="35">
        <v>45371</v>
      </c>
      <c r="U224" s="33" t="s">
        <v>574</v>
      </c>
      <c r="V224" s="35">
        <v>45373</v>
      </c>
      <c r="W224" s="41">
        <v>45657</v>
      </c>
      <c r="X224" s="35"/>
      <c r="Y224" s="30"/>
      <c r="Z224" s="39">
        <f t="shared" si="52"/>
        <v>126082891</v>
      </c>
      <c r="AA224" s="30"/>
      <c r="AB224" s="40"/>
      <c r="AC224" s="30"/>
      <c r="AD224" s="40"/>
      <c r="AE224" s="30"/>
      <c r="AF224" s="30"/>
      <c r="AG224" s="30"/>
      <c r="AH224" s="30"/>
      <c r="AI224" s="30"/>
    </row>
    <row r="225" spans="1:35">
      <c r="A225" s="30">
        <v>223</v>
      </c>
      <c r="B225" s="30" t="s">
        <v>35</v>
      </c>
      <c r="C225" s="30" t="s">
        <v>97</v>
      </c>
      <c r="D225" s="30" t="s">
        <v>180</v>
      </c>
      <c r="E225" s="31" t="s">
        <v>38</v>
      </c>
      <c r="F225" s="32">
        <v>200000000</v>
      </c>
      <c r="G225" s="30" t="s">
        <v>68</v>
      </c>
      <c r="H225" s="33">
        <v>900504144</v>
      </c>
      <c r="I225" s="33"/>
      <c r="J225" s="34">
        <v>0</v>
      </c>
      <c r="K225" s="34">
        <v>1323</v>
      </c>
      <c r="L225" s="35">
        <v>45351</v>
      </c>
      <c r="M225" s="36">
        <f t="shared" si="57"/>
        <v>200000000</v>
      </c>
      <c r="N225" s="35">
        <v>45370</v>
      </c>
      <c r="O225" s="31" t="s">
        <v>40</v>
      </c>
      <c r="P225" s="37">
        <v>45371</v>
      </c>
      <c r="Q225" s="31">
        <v>1338</v>
      </c>
      <c r="R225" s="30">
        <v>220101</v>
      </c>
      <c r="S225" s="38">
        <f t="shared" si="58"/>
        <v>200000000</v>
      </c>
      <c r="T225" s="35">
        <v>45371</v>
      </c>
      <c r="U225" s="33" t="s">
        <v>575</v>
      </c>
      <c r="V225" s="35">
        <v>45371</v>
      </c>
      <c r="W225" s="31" t="s">
        <v>52</v>
      </c>
      <c r="X225" s="35"/>
      <c r="Y225" s="30"/>
      <c r="Z225" s="39">
        <f t="shared" si="52"/>
        <v>66666666.666666664</v>
      </c>
      <c r="AA225" s="30"/>
      <c r="AB225" s="40"/>
      <c r="AC225" s="30"/>
      <c r="AD225" s="40"/>
      <c r="AE225" s="30"/>
      <c r="AF225" s="30"/>
      <c r="AG225" s="30"/>
      <c r="AH225" s="30"/>
      <c r="AI225" s="30"/>
    </row>
    <row r="226" spans="1:35">
      <c r="A226" s="30">
        <v>224</v>
      </c>
      <c r="B226" s="30" t="s">
        <v>35</v>
      </c>
      <c r="C226" s="30" t="s">
        <v>59</v>
      </c>
      <c r="D226" s="30" t="s">
        <v>576</v>
      </c>
      <c r="E226" s="31" t="s">
        <v>38</v>
      </c>
      <c r="F226" s="32">
        <v>116107920</v>
      </c>
      <c r="G226" s="30" t="s">
        <v>577</v>
      </c>
      <c r="H226" s="33">
        <v>901367080</v>
      </c>
      <c r="I226" s="33"/>
      <c r="J226" s="34">
        <v>3</v>
      </c>
      <c r="K226" s="34">
        <v>1311</v>
      </c>
      <c r="L226" s="35">
        <v>45351</v>
      </c>
      <c r="M226" s="36">
        <f t="shared" si="57"/>
        <v>116107920</v>
      </c>
      <c r="N226" s="35">
        <v>45373</v>
      </c>
      <c r="O226" s="31" t="s">
        <v>40</v>
      </c>
      <c r="P226" s="37">
        <v>45384</v>
      </c>
      <c r="Q226" s="31">
        <v>1366</v>
      </c>
      <c r="R226" s="30">
        <v>21030201</v>
      </c>
      <c r="S226" s="38">
        <f t="shared" si="58"/>
        <v>116107920</v>
      </c>
      <c r="T226" s="35">
        <v>45383</v>
      </c>
      <c r="U226" s="33" t="s">
        <v>578</v>
      </c>
      <c r="V226" s="35">
        <v>45384</v>
      </c>
      <c r="W226" s="31" t="s">
        <v>41</v>
      </c>
      <c r="X226" s="35">
        <v>45381</v>
      </c>
      <c r="Y226" s="30" t="s">
        <v>579</v>
      </c>
      <c r="Z226" s="39">
        <f t="shared" si="52"/>
        <v>38702640</v>
      </c>
      <c r="AA226" s="30">
        <v>0</v>
      </c>
      <c r="AB226" s="40"/>
      <c r="AC226" s="30"/>
      <c r="AD226" s="40"/>
      <c r="AE226" s="30"/>
      <c r="AF226" s="30"/>
      <c r="AG226" s="30"/>
      <c r="AH226" s="30"/>
      <c r="AI226" s="30"/>
    </row>
    <row r="227" spans="1:35">
      <c r="A227" s="30">
        <v>225</v>
      </c>
      <c r="B227" s="30" t="s">
        <v>254</v>
      </c>
      <c r="C227" s="30" t="s">
        <v>262</v>
      </c>
      <c r="D227" s="30" t="s">
        <v>580</v>
      </c>
      <c r="E227" s="31" t="s">
        <v>38</v>
      </c>
      <c r="F227" s="32">
        <v>6000000</v>
      </c>
      <c r="G227" s="30" t="s">
        <v>581</v>
      </c>
      <c r="H227" s="33">
        <v>65556129</v>
      </c>
      <c r="I227" s="33"/>
      <c r="J227" s="34">
        <v>4</v>
      </c>
      <c r="K227" s="34">
        <v>1351</v>
      </c>
      <c r="L227" s="35">
        <v>45366</v>
      </c>
      <c r="M227" s="36">
        <f t="shared" si="57"/>
        <v>6000000</v>
      </c>
      <c r="N227" s="35">
        <v>45373</v>
      </c>
      <c r="O227" s="31" t="s">
        <v>40</v>
      </c>
      <c r="P227" s="37">
        <v>45373</v>
      </c>
      <c r="Q227" s="31">
        <v>1357</v>
      </c>
      <c r="R227" s="30">
        <v>220402</v>
      </c>
      <c r="S227" s="38">
        <f t="shared" si="58"/>
        <v>6000000</v>
      </c>
      <c r="T227" s="35">
        <v>45373</v>
      </c>
      <c r="U227" s="33" t="s">
        <v>582</v>
      </c>
      <c r="V227" s="35">
        <v>45373</v>
      </c>
      <c r="W227" s="31" t="s">
        <v>88</v>
      </c>
      <c r="X227" s="35"/>
      <c r="Y227" s="30"/>
      <c r="Z227" s="39">
        <f t="shared" si="52"/>
        <v>2000000</v>
      </c>
      <c r="AA227" s="30"/>
      <c r="AB227" s="40"/>
      <c r="AC227" s="30"/>
      <c r="AD227" s="40"/>
      <c r="AE227" s="30"/>
      <c r="AF227" s="30"/>
      <c r="AG227" s="30"/>
      <c r="AH227" s="30"/>
      <c r="AI227" s="30"/>
    </row>
    <row r="228" spans="1:35">
      <c r="A228" s="30">
        <v>226</v>
      </c>
      <c r="B228" s="30" t="s">
        <v>35</v>
      </c>
      <c r="C228" s="30" t="s">
        <v>251</v>
      </c>
      <c r="D228" s="30" t="s">
        <v>583</v>
      </c>
      <c r="E228" s="31" t="s">
        <v>38</v>
      </c>
      <c r="F228" s="32">
        <v>30000000</v>
      </c>
      <c r="G228" s="30" t="s">
        <v>208</v>
      </c>
      <c r="H228" s="33">
        <v>809006780</v>
      </c>
      <c r="I228" s="33"/>
      <c r="J228" s="34">
        <v>9</v>
      </c>
      <c r="K228" s="34">
        <v>1343</v>
      </c>
      <c r="L228" s="35">
        <v>45363</v>
      </c>
      <c r="M228" s="36">
        <f t="shared" si="57"/>
        <v>30000000</v>
      </c>
      <c r="N228" s="35">
        <v>45373</v>
      </c>
      <c r="O228" s="31" t="s">
        <v>40</v>
      </c>
      <c r="P228" s="37">
        <v>45373</v>
      </c>
      <c r="Q228" s="31">
        <v>1358</v>
      </c>
      <c r="R228" s="30">
        <v>21030202</v>
      </c>
      <c r="S228" s="38">
        <f t="shared" si="58"/>
        <v>30000000</v>
      </c>
      <c r="T228" s="35">
        <v>45373</v>
      </c>
      <c r="U228" s="33" t="s">
        <v>584</v>
      </c>
      <c r="V228" s="35">
        <v>45383</v>
      </c>
      <c r="W228" s="31" t="s">
        <v>195</v>
      </c>
      <c r="X228" s="35"/>
      <c r="Y228" s="30"/>
      <c r="Z228" s="39">
        <f t="shared" si="52"/>
        <v>10000000</v>
      </c>
      <c r="AA228" s="30"/>
      <c r="AB228" s="40"/>
      <c r="AC228" s="30"/>
      <c r="AD228" s="40"/>
      <c r="AE228" s="30"/>
      <c r="AF228" s="30"/>
      <c r="AG228" s="30"/>
      <c r="AH228" s="30"/>
      <c r="AI228" s="30"/>
    </row>
    <row r="229" spans="1:35">
      <c r="A229" s="30">
        <v>227</v>
      </c>
      <c r="B229" s="30" t="s">
        <v>35</v>
      </c>
      <c r="C229" s="30" t="s">
        <v>59</v>
      </c>
      <c r="D229" s="55" t="s">
        <v>585</v>
      </c>
      <c r="E229" s="31" t="s">
        <v>38</v>
      </c>
      <c r="F229" s="32">
        <v>176857900</v>
      </c>
      <c r="G229" s="30" t="s">
        <v>586</v>
      </c>
      <c r="H229" s="33">
        <v>14398744</v>
      </c>
      <c r="I229" s="33"/>
      <c r="J229" s="34">
        <v>0</v>
      </c>
      <c r="K229" s="34">
        <v>1362</v>
      </c>
      <c r="L229" s="35">
        <v>45370</v>
      </c>
      <c r="M229" s="36">
        <f t="shared" si="57"/>
        <v>176857900</v>
      </c>
      <c r="N229" s="35">
        <v>45373</v>
      </c>
      <c r="O229" s="31" t="s">
        <v>40</v>
      </c>
      <c r="P229" s="37">
        <v>45373</v>
      </c>
      <c r="Q229" s="31">
        <v>1359</v>
      </c>
      <c r="R229" s="30">
        <v>220102</v>
      </c>
      <c r="S229" s="38">
        <f t="shared" si="58"/>
        <v>176857900</v>
      </c>
      <c r="T229" s="35">
        <v>45373</v>
      </c>
      <c r="U229" s="33" t="s">
        <v>587</v>
      </c>
      <c r="V229" s="35">
        <v>45373</v>
      </c>
      <c r="W229" s="31" t="s">
        <v>88</v>
      </c>
      <c r="X229" s="35" t="s">
        <v>588</v>
      </c>
      <c r="Y229" s="30" t="s">
        <v>185</v>
      </c>
      <c r="Z229" s="39">
        <f t="shared" si="52"/>
        <v>58952633.333333336</v>
      </c>
      <c r="AA229" s="469" t="s">
        <v>589</v>
      </c>
      <c r="AB229" s="40"/>
      <c r="AC229" s="30"/>
      <c r="AD229" s="40"/>
      <c r="AE229" s="30"/>
      <c r="AF229" s="30"/>
      <c r="AG229" s="30"/>
      <c r="AH229" s="30"/>
      <c r="AI229" s="30"/>
    </row>
    <row r="230" spans="1:35">
      <c r="A230" s="30">
        <v>228</v>
      </c>
      <c r="B230" s="30" t="s">
        <v>35</v>
      </c>
      <c r="C230" s="30" t="s">
        <v>485</v>
      </c>
      <c r="D230" s="30" t="s">
        <v>590</v>
      </c>
      <c r="E230" s="31" t="s">
        <v>38</v>
      </c>
      <c r="F230" s="32">
        <v>398685000</v>
      </c>
      <c r="G230" s="30" t="s">
        <v>591</v>
      </c>
      <c r="H230" s="33">
        <v>900427788</v>
      </c>
      <c r="I230" s="33"/>
      <c r="J230" s="34">
        <v>3</v>
      </c>
      <c r="K230" s="34">
        <v>1342</v>
      </c>
      <c r="L230" s="35">
        <v>45363</v>
      </c>
      <c r="M230" s="36">
        <f t="shared" si="57"/>
        <v>398685000</v>
      </c>
      <c r="N230" s="35">
        <v>45373</v>
      </c>
      <c r="O230" s="31" t="s">
        <v>592</v>
      </c>
      <c r="P230" s="37">
        <v>45373</v>
      </c>
      <c r="Q230" s="31">
        <v>1360</v>
      </c>
      <c r="R230" s="30">
        <v>2102020211</v>
      </c>
      <c r="S230" s="38">
        <f t="shared" si="58"/>
        <v>398685000</v>
      </c>
      <c r="T230" s="35">
        <v>45373</v>
      </c>
      <c r="U230" s="33">
        <v>100042718</v>
      </c>
      <c r="V230" s="35">
        <v>45373</v>
      </c>
      <c r="W230" s="31" t="s">
        <v>88</v>
      </c>
      <c r="X230" s="35">
        <v>45471</v>
      </c>
      <c r="Y230" s="30" t="s">
        <v>593</v>
      </c>
      <c r="Z230" s="39">
        <f t="shared" si="52"/>
        <v>132895000</v>
      </c>
      <c r="AA230" s="469">
        <v>185850000</v>
      </c>
      <c r="AB230" s="40"/>
      <c r="AC230" s="30"/>
      <c r="AD230" s="40"/>
      <c r="AE230" s="30"/>
      <c r="AF230" s="30"/>
      <c r="AG230" s="30"/>
      <c r="AH230" s="30"/>
      <c r="AI230" s="30"/>
    </row>
    <row r="231" spans="1:35">
      <c r="A231" s="30">
        <v>229</v>
      </c>
      <c r="B231" s="30" t="s">
        <v>35</v>
      </c>
      <c r="C231" s="30" t="s">
        <v>262</v>
      </c>
      <c r="D231" s="30" t="s">
        <v>594</v>
      </c>
      <c r="E231" s="31" t="s">
        <v>38</v>
      </c>
      <c r="F231" s="32">
        <v>121458285</v>
      </c>
      <c r="G231" s="30" t="s">
        <v>68</v>
      </c>
      <c r="H231" s="33">
        <v>900504144</v>
      </c>
      <c r="I231" s="33"/>
      <c r="J231" s="34">
        <v>0</v>
      </c>
      <c r="K231" s="34">
        <v>1347</v>
      </c>
      <c r="L231" s="35">
        <v>45365</v>
      </c>
      <c r="M231" s="36">
        <f t="shared" si="57"/>
        <v>121458285</v>
      </c>
      <c r="N231" s="35">
        <v>45373</v>
      </c>
      <c r="O231" s="31" t="s">
        <v>40</v>
      </c>
      <c r="P231" s="37">
        <v>45373</v>
      </c>
      <c r="Q231" s="31">
        <v>1361</v>
      </c>
      <c r="R231" s="30">
        <v>220104</v>
      </c>
      <c r="S231" s="38">
        <f t="shared" si="58"/>
        <v>121458285</v>
      </c>
      <c r="T231" s="238">
        <v>45377</v>
      </c>
      <c r="U231" s="33" t="s">
        <v>595</v>
      </c>
      <c r="V231" s="35">
        <v>45373</v>
      </c>
      <c r="W231" s="31" t="s">
        <v>46</v>
      </c>
      <c r="X231" s="35"/>
      <c r="Y231" s="30"/>
      <c r="Z231" s="39">
        <f>+F231/4</f>
        <v>30364571.25</v>
      </c>
      <c r="AA231" s="30"/>
      <c r="AB231" s="40"/>
      <c r="AC231" s="30"/>
      <c r="AD231" s="40"/>
      <c r="AE231" s="30"/>
      <c r="AF231" s="30"/>
      <c r="AG231" s="30"/>
      <c r="AH231" s="30"/>
      <c r="AI231" s="55" t="s">
        <v>596</v>
      </c>
    </row>
    <row r="232" spans="1:35">
      <c r="A232" s="30">
        <v>230</v>
      </c>
      <c r="B232" s="30" t="s">
        <v>35</v>
      </c>
      <c r="C232" s="30" t="s">
        <v>59</v>
      </c>
      <c r="D232" s="68" t="s">
        <v>597</v>
      </c>
      <c r="E232" s="31" t="s">
        <v>38</v>
      </c>
      <c r="F232" s="32">
        <v>9270000</v>
      </c>
      <c r="G232" s="30" t="s">
        <v>61</v>
      </c>
      <c r="H232" s="33">
        <v>14223766</v>
      </c>
      <c r="I232" s="33"/>
      <c r="J232" s="34">
        <v>1</v>
      </c>
      <c r="K232" s="34">
        <v>1386</v>
      </c>
      <c r="L232" s="35">
        <v>45373</v>
      </c>
      <c r="M232" s="36">
        <f t="shared" si="57"/>
        <v>9270000</v>
      </c>
      <c r="N232" s="35">
        <v>45385</v>
      </c>
      <c r="O232" s="31" t="s">
        <v>40</v>
      </c>
      <c r="P232" s="37">
        <v>45386</v>
      </c>
      <c r="Q232" s="31">
        <v>1367</v>
      </c>
      <c r="R232" s="30">
        <v>220106</v>
      </c>
      <c r="S232" s="38">
        <f t="shared" si="58"/>
        <v>9270000</v>
      </c>
      <c r="T232" s="35">
        <v>45386</v>
      </c>
      <c r="U232" s="33" t="s">
        <v>598</v>
      </c>
      <c r="V232" s="35">
        <v>45386</v>
      </c>
      <c r="W232" s="31" t="s">
        <v>88</v>
      </c>
      <c r="X232" s="35"/>
      <c r="Y232" s="30"/>
      <c r="Z232" s="39">
        <f t="shared" si="52"/>
        <v>3090000</v>
      </c>
      <c r="AA232" s="30"/>
      <c r="AB232" s="40"/>
      <c r="AC232" s="30"/>
      <c r="AD232" s="40"/>
      <c r="AE232" s="30"/>
      <c r="AF232" s="30"/>
      <c r="AG232" s="30"/>
      <c r="AH232" s="30"/>
      <c r="AI232" s="468" t="s">
        <v>599</v>
      </c>
    </row>
    <row r="233" spans="1:35">
      <c r="A233" s="30">
        <v>231</v>
      </c>
      <c r="B233" s="30" t="s">
        <v>254</v>
      </c>
      <c r="C233" s="30" t="s">
        <v>42</v>
      </c>
      <c r="D233" s="30" t="s">
        <v>600</v>
      </c>
      <c r="E233" s="31" t="s">
        <v>38</v>
      </c>
      <c r="F233" s="32">
        <v>15450000</v>
      </c>
      <c r="G233" s="30" t="s">
        <v>601</v>
      </c>
      <c r="H233" s="33">
        <v>93396753</v>
      </c>
      <c r="I233" s="33"/>
      <c r="J233" s="34">
        <v>5</v>
      </c>
      <c r="K233" s="34">
        <v>1385</v>
      </c>
      <c r="L233" s="35">
        <v>45373</v>
      </c>
      <c r="M233" s="36">
        <f t="shared" si="57"/>
        <v>15450000</v>
      </c>
      <c r="N233" s="35">
        <v>45385</v>
      </c>
      <c r="O233" s="31" t="s">
        <v>40</v>
      </c>
      <c r="P233" s="37">
        <v>45386</v>
      </c>
      <c r="Q233" s="31">
        <v>1368</v>
      </c>
      <c r="R233" s="30">
        <v>220401</v>
      </c>
      <c r="S233" s="38">
        <f t="shared" si="58"/>
        <v>15450000</v>
      </c>
      <c r="T233" s="35">
        <v>45385</v>
      </c>
      <c r="U233" s="33">
        <v>100031807</v>
      </c>
      <c r="V233" s="35">
        <v>45386</v>
      </c>
      <c r="W233" s="31" t="s">
        <v>88</v>
      </c>
      <c r="X233" s="35"/>
      <c r="Y233" s="30"/>
      <c r="Z233" s="39">
        <f t="shared" si="52"/>
        <v>5150000</v>
      </c>
      <c r="AA233" s="30"/>
      <c r="AB233" s="40"/>
      <c r="AC233" s="30"/>
      <c r="AD233" s="40"/>
      <c r="AE233" s="30"/>
      <c r="AF233" s="30"/>
      <c r="AG233" s="30"/>
      <c r="AH233" s="30"/>
      <c r="AI233" s="30"/>
    </row>
    <row r="234" spans="1:35">
      <c r="A234" s="30">
        <v>232</v>
      </c>
      <c r="B234" s="30" t="s">
        <v>35</v>
      </c>
      <c r="C234" s="30" t="s">
        <v>602</v>
      </c>
      <c r="D234" s="59" t="s">
        <v>603</v>
      </c>
      <c r="E234" s="31" t="s">
        <v>38</v>
      </c>
      <c r="F234" s="32">
        <v>3900000</v>
      </c>
      <c r="G234" s="30" t="s">
        <v>604</v>
      </c>
      <c r="H234" s="33">
        <v>12122694</v>
      </c>
      <c r="I234" s="33"/>
      <c r="J234" s="34">
        <v>9</v>
      </c>
      <c r="K234" s="34">
        <v>1310</v>
      </c>
      <c r="L234" s="35">
        <v>45380</v>
      </c>
      <c r="M234" s="36">
        <f t="shared" si="57"/>
        <v>3900000</v>
      </c>
      <c r="N234" s="35">
        <v>45385</v>
      </c>
      <c r="O234" s="31" t="s">
        <v>40</v>
      </c>
      <c r="P234" s="37">
        <v>45386</v>
      </c>
      <c r="Q234" s="31">
        <v>1369</v>
      </c>
      <c r="R234" s="30">
        <v>2101020301</v>
      </c>
      <c r="S234" s="38">
        <f t="shared" si="58"/>
        <v>3900000</v>
      </c>
      <c r="T234" s="35">
        <v>45387</v>
      </c>
      <c r="U234" s="33">
        <v>100031852</v>
      </c>
      <c r="V234" s="35">
        <v>45390</v>
      </c>
      <c r="W234" s="31" t="s">
        <v>605</v>
      </c>
      <c r="X234" s="35"/>
      <c r="Y234" s="30"/>
      <c r="Z234" s="39">
        <v>3900000</v>
      </c>
      <c r="AA234" s="30"/>
      <c r="AB234" s="40"/>
      <c r="AC234" s="30"/>
      <c r="AD234" s="40"/>
      <c r="AE234" s="30"/>
      <c r="AF234" s="30"/>
      <c r="AG234" s="30"/>
      <c r="AH234" s="30"/>
      <c r="AI234" s="30"/>
    </row>
    <row r="235" spans="1:35">
      <c r="A235" s="30">
        <v>233</v>
      </c>
      <c r="B235" s="30" t="s">
        <v>254</v>
      </c>
      <c r="C235" s="30" t="s">
        <v>409</v>
      </c>
      <c r="D235" s="59" t="s">
        <v>428</v>
      </c>
      <c r="E235" s="31" t="s">
        <v>38</v>
      </c>
      <c r="F235" s="32">
        <v>16500000</v>
      </c>
      <c r="G235" s="30" t="s">
        <v>606</v>
      </c>
      <c r="H235" s="33">
        <v>16785917</v>
      </c>
      <c r="I235" s="33"/>
      <c r="J235" s="34">
        <v>5</v>
      </c>
      <c r="K235" s="34">
        <v>1350</v>
      </c>
      <c r="L235" s="35">
        <v>45366</v>
      </c>
      <c r="M235" s="36">
        <f t="shared" si="57"/>
        <v>16500000</v>
      </c>
      <c r="N235" s="35">
        <v>45385</v>
      </c>
      <c r="O235" s="31" t="s">
        <v>40</v>
      </c>
      <c r="P235" s="37">
        <v>45390</v>
      </c>
      <c r="Q235" s="31">
        <v>1372</v>
      </c>
      <c r="R235" s="30">
        <v>220401</v>
      </c>
      <c r="S235" s="38">
        <f t="shared" si="58"/>
        <v>16500000</v>
      </c>
      <c r="T235" s="35">
        <v>45387</v>
      </c>
      <c r="U235" s="33" t="s">
        <v>607</v>
      </c>
      <c r="V235" s="35">
        <v>45401</v>
      </c>
      <c r="W235" s="31" t="s">
        <v>88</v>
      </c>
      <c r="X235" s="35"/>
      <c r="Y235" s="30"/>
      <c r="Z235" s="39">
        <f t="shared" si="52"/>
        <v>5500000</v>
      </c>
      <c r="AA235" s="30"/>
      <c r="AB235" s="40"/>
      <c r="AC235" s="30"/>
      <c r="AD235" s="40"/>
      <c r="AE235" s="30"/>
      <c r="AF235" s="30"/>
      <c r="AG235" s="30"/>
      <c r="AH235" s="30"/>
      <c r="AI235" s="30"/>
    </row>
    <row r="236" spans="1:35">
      <c r="A236" s="30">
        <v>234</v>
      </c>
      <c r="B236" s="30" t="s">
        <v>35</v>
      </c>
      <c r="C236" s="30" t="s">
        <v>59</v>
      </c>
      <c r="D236" s="59" t="s">
        <v>608</v>
      </c>
      <c r="E236" s="31" t="s">
        <v>38</v>
      </c>
      <c r="F236" s="32">
        <v>35500000</v>
      </c>
      <c r="G236" s="30" t="s">
        <v>577</v>
      </c>
      <c r="H236" s="33">
        <v>901367080</v>
      </c>
      <c r="I236" s="33"/>
      <c r="J236" s="34">
        <v>3</v>
      </c>
      <c r="K236" s="34">
        <v>1371</v>
      </c>
      <c r="L236" s="35">
        <v>45370</v>
      </c>
      <c r="M236" s="36">
        <f t="shared" si="57"/>
        <v>35500000</v>
      </c>
      <c r="N236" s="35">
        <v>45385</v>
      </c>
      <c r="O236" s="31" t="s">
        <v>40</v>
      </c>
      <c r="P236" s="37">
        <v>45387</v>
      </c>
      <c r="Q236" s="31">
        <v>1371</v>
      </c>
      <c r="R236" s="30" t="s">
        <v>188</v>
      </c>
      <c r="S236" s="38">
        <f t="shared" si="58"/>
        <v>35500000</v>
      </c>
      <c r="T236" s="35">
        <v>45387</v>
      </c>
      <c r="U236" s="33" t="s">
        <v>609</v>
      </c>
      <c r="V236" s="35">
        <v>45387</v>
      </c>
      <c r="W236" s="31" t="s">
        <v>46</v>
      </c>
      <c r="X236" s="35"/>
      <c r="Y236" s="30"/>
      <c r="Z236" s="39">
        <f>+F236/4</f>
        <v>8875000</v>
      </c>
      <c r="AA236" s="30"/>
      <c r="AB236" s="40"/>
      <c r="AC236" s="30"/>
      <c r="AD236" s="40"/>
      <c r="AE236" s="30"/>
      <c r="AF236" s="30"/>
      <c r="AG236" s="30"/>
      <c r="AH236" s="30"/>
      <c r="AI236" s="30"/>
    </row>
    <row r="237" spans="1:35">
      <c r="A237" s="30">
        <v>235</v>
      </c>
      <c r="B237" s="30" t="s">
        <v>35</v>
      </c>
      <c r="C237" s="30" t="s">
        <v>36</v>
      </c>
      <c r="D237" s="30" t="s">
        <v>610</v>
      </c>
      <c r="E237" s="31" t="s">
        <v>38</v>
      </c>
      <c r="F237" s="32">
        <v>56763000</v>
      </c>
      <c r="G237" s="30" t="s">
        <v>611</v>
      </c>
      <c r="H237" s="33">
        <v>901515391</v>
      </c>
      <c r="I237" s="33"/>
      <c r="J237" s="34">
        <v>4</v>
      </c>
      <c r="K237" s="34">
        <v>1383</v>
      </c>
      <c r="L237" s="35">
        <v>45373</v>
      </c>
      <c r="M237" s="36">
        <f t="shared" si="57"/>
        <v>56763000</v>
      </c>
      <c r="N237" s="35">
        <v>45387</v>
      </c>
      <c r="O237" s="31" t="s">
        <v>40</v>
      </c>
      <c r="P237" s="37">
        <v>45387</v>
      </c>
      <c r="Q237" s="31">
        <v>1370</v>
      </c>
      <c r="R237" s="30">
        <v>21030202</v>
      </c>
      <c r="S237" s="38">
        <f t="shared" si="58"/>
        <v>56763000</v>
      </c>
      <c r="T237" s="35">
        <v>45387</v>
      </c>
      <c r="U237" s="33">
        <v>100031875</v>
      </c>
      <c r="V237" s="35">
        <v>45387</v>
      </c>
      <c r="W237" s="41">
        <v>45657</v>
      </c>
      <c r="X237" s="35"/>
      <c r="Y237" s="30"/>
      <c r="Z237" s="39">
        <f>+F237/6</f>
        <v>9460500</v>
      </c>
      <c r="AA237" s="30"/>
      <c r="AB237" s="40"/>
      <c r="AC237" s="30"/>
      <c r="AD237" s="40"/>
      <c r="AE237" s="30"/>
      <c r="AF237" s="30"/>
      <c r="AG237" s="30"/>
      <c r="AH237" s="30"/>
      <c r="AI237" s="30"/>
    </row>
    <row r="238" spans="1:35">
      <c r="A238" s="30">
        <v>236</v>
      </c>
      <c r="B238" s="30" t="s">
        <v>254</v>
      </c>
      <c r="C238" s="30" t="s">
        <v>97</v>
      </c>
      <c r="D238" s="30" t="s">
        <v>612</v>
      </c>
      <c r="E238" s="31" t="s">
        <v>38</v>
      </c>
      <c r="F238" s="32">
        <v>10500000</v>
      </c>
      <c r="G238" s="30" t="s">
        <v>228</v>
      </c>
      <c r="H238" s="33">
        <v>28816294</v>
      </c>
      <c r="I238" s="33"/>
      <c r="J238" s="34">
        <v>3</v>
      </c>
      <c r="K238" s="34">
        <v>1389</v>
      </c>
      <c r="L238" s="35">
        <v>45383</v>
      </c>
      <c r="M238" s="36">
        <f t="shared" si="57"/>
        <v>10500000</v>
      </c>
      <c r="N238" s="35">
        <v>45391</v>
      </c>
      <c r="O238" s="31" t="s">
        <v>40</v>
      </c>
      <c r="P238" s="37">
        <v>45391</v>
      </c>
      <c r="Q238" s="31">
        <v>1376</v>
      </c>
      <c r="R238" s="30">
        <v>220401</v>
      </c>
      <c r="S238" s="38">
        <f t="shared" si="58"/>
        <v>10500000</v>
      </c>
      <c r="T238" s="35">
        <v>45391</v>
      </c>
      <c r="U238" s="33" t="s">
        <v>613</v>
      </c>
      <c r="V238" s="35">
        <v>45391</v>
      </c>
      <c r="W238" s="31" t="s">
        <v>88</v>
      </c>
      <c r="X238" s="35"/>
      <c r="Y238" s="30"/>
      <c r="Z238" s="39">
        <f>+F238/3</f>
        <v>3500000</v>
      </c>
      <c r="AA238" s="30"/>
      <c r="AB238" s="40"/>
      <c r="AC238" s="30"/>
      <c r="AD238" s="40"/>
      <c r="AE238" s="30"/>
      <c r="AF238" s="30"/>
      <c r="AG238" s="30"/>
      <c r="AH238" s="30"/>
      <c r="AI238" s="30"/>
    </row>
    <row r="239" spans="1:35">
      <c r="A239" s="30">
        <v>237</v>
      </c>
      <c r="B239" s="30" t="s">
        <v>35</v>
      </c>
      <c r="C239" s="30" t="s">
        <v>36</v>
      </c>
      <c r="D239" s="59" t="s">
        <v>89</v>
      </c>
      <c r="E239" s="31" t="s">
        <v>38</v>
      </c>
      <c r="F239" s="32">
        <v>5871000</v>
      </c>
      <c r="G239" s="59" t="s">
        <v>614</v>
      </c>
      <c r="H239" s="33">
        <v>1005714392</v>
      </c>
      <c r="I239" s="33"/>
      <c r="J239" s="34">
        <v>6</v>
      </c>
      <c r="K239" s="34">
        <v>1391</v>
      </c>
      <c r="L239" s="35">
        <v>45383</v>
      </c>
      <c r="M239" s="36">
        <f t="shared" si="57"/>
        <v>5871000</v>
      </c>
      <c r="N239" s="35">
        <v>45391</v>
      </c>
      <c r="O239" s="31" t="s">
        <v>40</v>
      </c>
      <c r="P239" s="37">
        <v>45391</v>
      </c>
      <c r="Q239" s="31">
        <v>1377</v>
      </c>
      <c r="R239" s="30">
        <v>21030202</v>
      </c>
      <c r="S239" s="38">
        <f t="shared" si="58"/>
        <v>5871000</v>
      </c>
      <c r="T239" s="35">
        <v>45392</v>
      </c>
      <c r="U239" s="33">
        <v>100032030</v>
      </c>
      <c r="V239" s="35">
        <v>45392</v>
      </c>
      <c r="W239" s="31" t="s">
        <v>88</v>
      </c>
      <c r="X239" s="35"/>
      <c r="Y239" s="30"/>
      <c r="Z239" s="39">
        <f>+F239/3</f>
        <v>1957000</v>
      </c>
      <c r="AA239" s="30"/>
      <c r="AB239" s="40"/>
      <c r="AC239" s="30"/>
      <c r="AD239" s="40"/>
      <c r="AE239" s="30"/>
      <c r="AF239" s="30"/>
      <c r="AG239" s="30"/>
      <c r="AH239" s="30"/>
      <c r="AI239" s="30"/>
    </row>
    <row r="240" spans="1:35">
      <c r="A240" s="30">
        <v>238</v>
      </c>
      <c r="B240" s="30" t="s">
        <v>35</v>
      </c>
      <c r="C240" s="30" t="s">
        <v>36</v>
      </c>
      <c r="D240" s="59" t="s">
        <v>89</v>
      </c>
      <c r="E240" s="31" t="s">
        <v>38</v>
      </c>
      <c r="F240" s="32">
        <v>5871000</v>
      </c>
      <c r="G240" s="59" t="s">
        <v>615</v>
      </c>
      <c r="H240" s="33">
        <v>1193563069</v>
      </c>
      <c r="I240" s="33"/>
      <c r="J240" s="34">
        <v>5</v>
      </c>
      <c r="K240" s="34">
        <v>1390</v>
      </c>
      <c r="L240" s="35">
        <v>45383</v>
      </c>
      <c r="M240" s="36">
        <f t="shared" ref="M240" si="59">F240</f>
        <v>5871000</v>
      </c>
      <c r="N240" s="35">
        <v>45391</v>
      </c>
      <c r="O240" s="31" t="s">
        <v>40</v>
      </c>
      <c r="P240" s="37">
        <v>45391</v>
      </c>
      <c r="Q240" s="31">
        <v>1378</v>
      </c>
      <c r="R240" s="30">
        <v>21030202</v>
      </c>
      <c r="S240" s="38">
        <f t="shared" ref="S240:S274" si="60">M240</f>
        <v>5871000</v>
      </c>
      <c r="T240" s="35">
        <v>45391</v>
      </c>
      <c r="U240" s="33">
        <v>100031985</v>
      </c>
      <c r="V240" s="35">
        <v>45391</v>
      </c>
      <c r="W240" s="31" t="s">
        <v>88</v>
      </c>
      <c r="X240" s="35"/>
      <c r="Y240" s="30"/>
      <c r="Z240" s="39">
        <f>+F240/3</f>
        <v>1957000</v>
      </c>
      <c r="AA240" s="30"/>
      <c r="AB240" s="40"/>
      <c r="AC240" s="30"/>
      <c r="AD240" s="40"/>
      <c r="AE240" s="30"/>
      <c r="AF240" s="30"/>
      <c r="AG240" s="30"/>
      <c r="AH240" s="30"/>
      <c r="AI240" s="30"/>
    </row>
    <row r="241" spans="1:35">
      <c r="A241" s="30">
        <v>239</v>
      </c>
      <c r="B241" s="30" t="s">
        <v>35</v>
      </c>
      <c r="C241" s="30" t="s">
        <v>251</v>
      </c>
      <c r="D241" s="30" t="s">
        <v>616</v>
      </c>
      <c r="E241" s="31" t="s">
        <v>38</v>
      </c>
      <c r="F241" s="32">
        <v>2692000</v>
      </c>
      <c r="G241" s="30" t="s">
        <v>617</v>
      </c>
      <c r="H241" s="33">
        <v>901062371</v>
      </c>
      <c r="I241" s="33"/>
      <c r="J241" s="34">
        <v>2</v>
      </c>
      <c r="K241" s="34">
        <v>1157</v>
      </c>
      <c r="L241" s="35">
        <v>45322</v>
      </c>
      <c r="M241" s="36">
        <f t="shared" si="57"/>
        <v>2692000</v>
      </c>
      <c r="N241" s="35">
        <v>45392</v>
      </c>
      <c r="O241" s="31" t="s">
        <v>40</v>
      </c>
      <c r="P241" s="37">
        <v>45393</v>
      </c>
      <c r="Q241" s="31">
        <v>1388</v>
      </c>
      <c r="R241" s="30">
        <v>21030202</v>
      </c>
      <c r="S241" s="38">
        <f t="shared" si="60"/>
        <v>2692000</v>
      </c>
      <c r="T241" s="35"/>
      <c r="U241" s="33"/>
      <c r="V241" s="35">
        <v>45548</v>
      </c>
      <c r="W241" s="41">
        <v>45657</v>
      </c>
      <c r="X241" s="35"/>
      <c r="Y241" s="30"/>
      <c r="Z241" s="39">
        <f>+F241/7</f>
        <v>384571.42857142858</v>
      </c>
      <c r="AA241" s="30"/>
      <c r="AB241" s="40"/>
      <c r="AC241" s="30"/>
      <c r="AD241" s="40"/>
      <c r="AE241" s="30"/>
      <c r="AF241" s="30"/>
      <c r="AG241" s="30"/>
      <c r="AH241" s="30"/>
      <c r="AI241" s="30"/>
    </row>
    <row r="242" spans="1:35">
      <c r="A242" s="30">
        <v>240</v>
      </c>
      <c r="B242" s="30" t="s">
        <v>35</v>
      </c>
      <c r="C242" s="30" t="s">
        <v>251</v>
      </c>
      <c r="D242" s="59" t="s">
        <v>618</v>
      </c>
      <c r="E242" s="31" t="s">
        <v>38</v>
      </c>
      <c r="F242" s="32">
        <v>10000000</v>
      </c>
      <c r="G242" s="30" t="s">
        <v>619</v>
      </c>
      <c r="H242" s="33">
        <v>52332938</v>
      </c>
      <c r="I242" s="33"/>
      <c r="J242" s="34">
        <v>7</v>
      </c>
      <c r="K242" s="34">
        <v>1384</v>
      </c>
      <c r="L242" s="35">
        <v>45373</v>
      </c>
      <c r="M242" s="36">
        <f t="shared" si="57"/>
        <v>10000000</v>
      </c>
      <c r="N242" s="35">
        <v>45393</v>
      </c>
      <c r="O242" s="31" t="s">
        <v>40</v>
      </c>
      <c r="P242" s="37">
        <v>45393</v>
      </c>
      <c r="Q242" s="31">
        <v>1389</v>
      </c>
      <c r="R242" s="30">
        <v>2102020211</v>
      </c>
      <c r="S242" s="38">
        <f t="shared" si="60"/>
        <v>10000000</v>
      </c>
      <c r="T242" s="35">
        <v>45393</v>
      </c>
      <c r="U242" s="33">
        <v>100032069</v>
      </c>
      <c r="V242" s="35">
        <v>45398</v>
      </c>
      <c r="W242" s="31" t="s">
        <v>52</v>
      </c>
      <c r="X242" s="35"/>
      <c r="Y242" s="30"/>
      <c r="Z242" s="39">
        <f>+F242/2</f>
        <v>5000000</v>
      </c>
      <c r="AA242" s="30"/>
      <c r="AB242" s="40"/>
      <c r="AC242" s="30"/>
      <c r="AD242" s="40"/>
      <c r="AE242" s="30"/>
      <c r="AF242" s="30"/>
      <c r="AG242" s="30"/>
      <c r="AH242" s="30"/>
      <c r="AI242" s="30"/>
    </row>
    <row r="243" spans="1:35">
      <c r="A243" s="30">
        <v>241</v>
      </c>
      <c r="B243" s="30" t="s">
        <v>35</v>
      </c>
      <c r="C243" s="30" t="s">
        <v>70</v>
      </c>
      <c r="D243" s="30" t="s">
        <v>620</v>
      </c>
      <c r="E243" s="31" t="s">
        <v>38</v>
      </c>
      <c r="F243" s="32">
        <v>15393396</v>
      </c>
      <c r="G243" s="30" t="s">
        <v>621</v>
      </c>
      <c r="H243" s="33">
        <v>901174133</v>
      </c>
      <c r="I243" s="33"/>
      <c r="J243" s="34">
        <v>6</v>
      </c>
      <c r="K243" s="34">
        <v>1370</v>
      </c>
      <c r="L243" s="35">
        <v>45370</v>
      </c>
      <c r="M243" s="36">
        <f t="shared" si="57"/>
        <v>15393396</v>
      </c>
      <c r="N243" s="35">
        <v>45399</v>
      </c>
      <c r="O243" s="31" t="s">
        <v>40</v>
      </c>
      <c r="P243" s="37">
        <v>45399</v>
      </c>
      <c r="Q243" s="31">
        <v>1392</v>
      </c>
      <c r="R243" s="30">
        <v>220204</v>
      </c>
      <c r="S243" s="38">
        <f t="shared" si="60"/>
        <v>15393396</v>
      </c>
      <c r="T243" s="35">
        <v>45399</v>
      </c>
      <c r="U243" s="33" t="s">
        <v>622</v>
      </c>
      <c r="V243" s="35">
        <v>45399</v>
      </c>
      <c r="W243" s="41">
        <v>45657</v>
      </c>
      <c r="X243" s="35">
        <v>45611</v>
      </c>
      <c r="Y243" s="30"/>
      <c r="Z243" s="39">
        <f>+F243/7</f>
        <v>2199056.5714285714</v>
      </c>
      <c r="AA243" s="469">
        <v>1307776</v>
      </c>
      <c r="AB243" s="40"/>
      <c r="AC243" s="30"/>
      <c r="AD243" s="40"/>
      <c r="AE243" s="30"/>
      <c r="AF243" s="30"/>
      <c r="AG243" s="30"/>
      <c r="AH243" s="30"/>
      <c r="AI243" s="30"/>
    </row>
    <row r="244" spans="1:35">
      <c r="A244" s="30">
        <v>242</v>
      </c>
      <c r="B244" s="30" t="s">
        <v>35</v>
      </c>
      <c r="C244" s="30" t="s">
        <v>70</v>
      </c>
      <c r="D244" s="30" t="s">
        <v>623</v>
      </c>
      <c r="E244" s="31" t="s">
        <v>38</v>
      </c>
      <c r="F244" s="32">
        <v>80000000</v>
      </c>
      <c r="G244" s="30" t="s">
        <v>624</v>
      </c>
      <c r="H244" s="33">
        <v>900298567</v>
      </c>
      <c r="I244" s="33"/>
      <c r="J244" s="34">
        <v>8</v>
      </c>
      <c r="K244" s="34">
        <v>1409</v>
      </c>
      <c r="L244" s="35">
        <v>45394</v>
      </c>
      <c r="M244" s="36">
        <f t="shared" si="57"/>
        <v>80000000</v>
      </c>
      <c r="N244" s="35">
        <v>45400</v>
      </c>
      <c r="O244" s="31" t="s">
        <v>40</v>
      </c>
      <c r="P244" s="37">
        <v>45400</v>
      </c>
      <c r="Q244" s="31">
        <v>1395</v>
      </c>
      <c r="R244" s="30">
        <v>220105</v>
      </c>
      <c r="S244" s="38">
        <f t="shared" si="60"/>
        <v>80000000</v>
      </c>
      <c r="T244" s="35">
        <v>45400</v>
      </c>
      <c r="U244" s="33">
        <v>100032275</v>
      </c>
      <c r="V244" s="35" t="s">
        <v>625</v>
      </c>
      <c r="W244" s="31" t="s">
        <v>52</v>
      </c>
      <c r="X244" s="35"/>
      <c r="Y244" s="30"/>
      <c r="Z244" s="39">
        <f>+F244/2</f>
        <v>40000000</v>
      </c>
      <c r="AA244" s="30"/>
      <c r="AB244" s="40"/>
      <c r="AC244" s="30"/>
      <c r="AD244" s="40"/>
      <c r="AE244" s="30"/>
      <c r="AF244" s="30"/>
      <c r="AG244" s="30"/>
      <c r="AH244" s="30"/>
      <c r="AI244" s="30"/>
    </row>
    <row r="245" spans="1:35">
      <c r="A245" s="30">
        <v>243</v>
      </c>
      <c r="B245" s="30" t="s">
        <v>35</v>
      </c>
      <c r="C245" s="30" t="s">
        <v>36</v>
      </c>
      <c r="D245" s="59" t="s">
        <v>626</v>
      </c>
      <c r="E245" s="31" t="s">
        <v>38</v>
      </c>
      <c r="F245" s="32">
        <v>12000000</v>
      </c>
      <c r="G245" s="30" t="s">
        <v>627</v>
      </c>
      <c r="H245" s="33">
        <v>901623625</v>
      </c>
      <c r="I245" s="33"/>
      <c r="J245" s="34">
        <v>5</v>
      </c>
      <c r="K245" s="34">
        <v>1396</v>
      </c>
      <c r="L245" s="35">
        <v>45390</v>
      </c>
      <c r="M245" s="36">
        <f t="shared" si="57"/>
        <v>12000000</v>
      </c>
      <c r="N245" s="35">
        <v>45400</v>
      </c>
      <c r="O245" s="31" t="s">
        <v>40</v>
      </c>
      <c r="P245" s="37">
        <v>45400</v>
      </c>
      <c r="Q245" s="31">
        <v>1396</v>
      </c>
      <c r="R245" s="30">
        <v>2102020101</v>
      </c>
      <c r="S245" s="38">
        <f t="shared" si="60"/>
        <v>12000000</v>
      </c>
      <c r="T245" s="35">
        <v>45400</v>
      </c>
      <c r="U245" s="33" t="s">
        <v>628</v>
      </c>
      <c r="V245" s="35">
        <v>45401</v>
      </c>
      <c r="W245" s="31" t="s">
        <v>46</v>
      </c>
      <c r="X245" s="35"/>
      <c r="Y245" s="30"/>
      <c r="Z245" s="39">
        <f>+F245/4</f>
        <v>3000000</v>
      </c>
      <c r="AA245" s="30"/>
      <c r="AB245" s="40"/>
      <c r="AC245" s="30"/>
      <c r="AD245" s="40"/>
      <c r="AE245" s="30"/>
      <c r="AF245" s="30"/>
      <c r="AG245" s="30"/>
      <c r="AH245" s="30"/>
      <c r="AI245" s="30"/>
    </row>
    <row r="246" spans="1:35">
      <c r="A246" s="30">
        <v>244</v>
      </c>
      <c r="B246" s="30" t="s">
        <v>35</v>
      </c>
      <c r="C246" s="30" t="s">
        <v>251</v>
      </c>
      <c r="D246" s="30" t="s">
        <v>629</v>
      </c>
      <c r="E246" s="31" t="s">
        <v>38</v>
      </c>
      <c r="F246" s="32">
        <v>29801333</v>
      </c>
      <c r="G246" s="30" t="s">
        <v>224</v>
      </c>
      <c r="H246" s="33">
        <v>5824170</v>
      </c>
      <c r="I246" s="33"/>
      <c r="J246" s="34">
        <v>9</v>
      </c>
      <c r="K246" s="34">
        <v>1412</v>
      </c>
      <c r="L246" s="35">
        <v>45399</v>
      </c>
      <c r="M246" s="36">
        <f t="shared" si="57"/>
        <v>29801333</v>
      </c>
      <c r="N246" s="35">
        <v>45405</v>
      </c>
      <c r="O246" s="31" t="s">
        <v>40</v>
      </c>
      <c r="P246" s="37">
        <v>45405</v>
      </c>
      <c r="Q246" s="31">
        <v>1397</v>
      </c>
      <c r="R246" s="30">
        <v>21030202</v>
      </c>
      <c r="S246" s="38">
        <f t="shared" si="60"/>
        <v>29801333</v>
      </c>
      <c r="T246" s="35">
        <v>45405</v>
      </c>
      <c r="U246" s="33">
        <v>100032425</v>
      </c>
      <c r="V246" s="35">
        <v>45406</v>
      </c>
      <c r="W246" s="41">
        <v>45656</v>
      </c>
      <c r="X246" s="35"/>
      <c r="Y246" s="30"/>
      <c r="Z246" s="39">
        <f>+F246/8</f>
        <v>3725166.625</v>
      </c>
      <c r="AA246" s="30"/>
      <c r="AB246" s="40"/>
      <c r="AC246" s="30"/>
      <c r="AD246" s="40"/>
      <c r="AE246" s="30"/>
      <c r="AF246" s="30"/>
      <c r="AG246" s="30"/>
      <c r="AH246" s="30"/>
      <c r="AI246" s="30"/>
    </row>
    <row r="247" spans="1:35">
      <c r="A247" s="30">
        <v>245</v>
      </c>
      <c r="B247" s="30" t="s">
        <v>35</v>
      </c>
      <c r="C247" s="30" t="s">
        <v>251</v>
      </c>
      <c r="D247" s="30" t="s">
        <v>240</v>
      </c>
      <c r="E247" s="31" t="s">
        <v>38</v>
      </c>
      <c r="F247" s="32">
        <v>28840000</v>
      </c>
      <c r="G247" s="30" t="s">
        <v>241</v>
      </c>
      <c r="H247" s="33">
        <v>1110563718</v>
      </c>
      <c r="I247" s="33"/>
      <c r="J247" s="34">
        <v>5</v>
      </c>
      <c r="K247" s="34">
        <v>1420</v>
      </c>
      <c r="L247" s="35">
        <v>45405</v>
      </c>
      <c r="M247" s="36">
        <f t="shared" si="57"/>
        <v>28840000</v>
      </c>
      <c r="N247" s="35">
        <v>45411</v>
      </c>
      <c r="O247" s="31" t="s">
        <v>40</v>
      </c>
      <c r="P247" s="37">
        <v>45411</v>
      </c>
      <c r="Q247" s="31">
        <v>1404</v>
      </c>
      <c r="R247" s="30">
        <v>21030202</v>
      </c>
      <c r="S247" s="38">
        <f t="shared" si="60"/>
        <v>28840000</v>
      </c>
      <c r="T247" s="35">
        <v>45411</v>
      </c>
      <c r="U247" s="33">
        <v>100032594</v>
      </c>
      <c r="V247" s="35">
        <v>45414</v>
      </c>
      <c r="W247" s="41">
        <v>45656</v>
      </c>
      <c r="X247" s="35"/>
      <c r="Y247" s="30"/>
      <c r="Z247" s="39">
        <f t="shared" ref="Z247:Z249" si="61">+F247/8</f>
        <v>3605000</v>
      </c>
      <c r="AA247" s="30"/>
      <c r="AB247" s="40"/>
      <c r="AC247" s="30"/>
      <c r="AD247" s="40"/>
      <c r="AE247" s="30"/>
      <c r="AF247" s="30"/>
      <c r="AG247" s="30"/>
      <c r="AH247" s="30"/>
      <c r="AI247" s="30"/>
    </row>
    <row r="248" spans="1:35">
      <c r="A248" s="30">
        <v>246</v>
      </c>
      <c r="B248" s="30" t="s">
        <v>35</v>
      </c>
      <c r="C248" s="30" t="s">
        <v>251</v>
      </c>
      <c r="D248" s="30" t="s">
        <v>240</v>
      </c>
      <c r="E248" s="31" t="s">
        <v>38</v>
      </c>
      <c r="F248" s="32">
        <v>28840000</v>
      </c>
      <c r="G248" s="30" t="s">
        <v>630</v>
      </c>
      <c r="H248" s="33">
        <v>1017208625</v>
      </c>
      <c r="I248" s="33"/>
      <c r="J248" s="34">
        <v>0</v>
      </c>
      <c r="K248" s="34">
        <v>1418</v>
      </c>
      <c r="L248" s="35">
        <v>45405</v>
      </c>
      <c r="M248" s="36">
        <f t="shared" si="57"/>
        <v>28840000</v>
      </c>
      <c r="N248" s="35">
        <v>45411</v>
      </c>
      <c r="O248" s="31" t="s">
        <v>40</v>
      </c>
      <c r="P248" s="37">
        <v>45411</v>
      </c>
      <c r="Q248" s="31">
        <v>1405</v>
      </c>
      <c r="R248" s="30">
        <v>21030202</v>
      </c>
      <c r="S248" s="38">
        <f t="shared" si="60"/>
        <v>28840000</v>
      </c>
      <c r="T248" s="35">
        <v>45411</v>
      </c>
      <c r="U248" s="33" t="s">
        <v>631</v>
      </c>
      <c r="V248" s="35">
        <v>45414</v>
      </c>
      <c r="W248" s="41">
        <v>45656</v>
      </c>
      <c r="X248" s="35"/>
      <c r="Y248" s="30"/>
      <c r="Z248" s="39">
        <f t="shared" si="61"/>
        <v>3605000</v>
      </c>
      <c r="AA248" s="30"/>
      <c r="AB248" s="40"/>
      <c r="AC248" s="30"/>
      <c r="AD248" s="40"/>
      <c r="AE248" s="30"/>
      <c r="AF248" s="30"/>
      <c r="AG248" s="30"/>
      <c r="AH248" s="30"/>
      <c r="AI248" s="30"/>
    </row>
    <row r="249" spans="1:35">
      <c r="A249" s="30">
        <v>247</v>
      </c>
      <c r="B249" s="30" t="s">
        <v>35</v>
      </c>
      <c r="C249" s="30" t="s">
        <v>251</v>
      </c>
      <c r="D249" s="30" t="s">
        <v>240</v>
      </c>
      <c r="E249" s="31" t="s">
        <v>38</v>
      </c>
      <c r="F249" s="32">
        <v>28840000</v>
      </c>
      <c r="G249" s="30" t="s">
        <v>242</v>
      </c>
      <c r="H249" s="33">
        <v>1110579160</v>
      </c>
      <c r="I249" s="33"/>
      <c r="J249" s="34">
        <v>6</v>
      </c>
      <c r="K249" s="34">
        <v>1419</v>
      </c>
      <c r="L249" s="35">
        <v>45405</v>
      </c>
      <c r="M249" s="36">
        <f t="shared" si="57"/>
        <v>28840000</v>
      </c>
      <c r="N249" s="35">
        <v>45316</v>
      </c>
      <c r="O249" s="31" t="s">
        <v>40</v>
      </c>
      <c r="P249" s="37">
        <v>45411</v>
      </c>
      <c r="Q249" s="31">
        <v>1406</v>
      </c>
      <c r="R249" s="30">
        <v>21030202</v>
      </c>
      <c r="S249" s="38">
        <f t="shared" si="60"/>
        <v>28840000</v>
      </c>
      <c r="T249" s="35">
        <v>45411</v>
      </c>
      <c r="U249" s="33">
        <v>100032591</v>
      </c>
      <c r="V249" s="35">
        <v>45414</v>
      </c>
      <c r="W249" s="41">
        <v>45657</v>
      </c>
      <c r="X249" s="35"/>
      <c r="Y249" s="30"/>
      <c r="Z249" s="39">
        <f t="shared" si="61"/>
        <v>3605000</v>
      </c>
      <c r="AA249" s="30"/>
      <c r="AB249" s="40"/>
      <c r="AC249" s="30"/>
      <c r="AD249" s="40"/>
      <c r="AE249" s="30"/>
      <c r="AF249" s="30"/>
      <c r="AG249" s="30"/>
      <c r="AH249" s="30"/>
      <c r="AI249" s="30"/>
    </row>
    <row r="250" spans="1:35">
      <c r="A250" s="30">
        <v>248</v>
      </c>
      <c r="B250" s="30" t="s">
        <v>254</v>
      </c>
      <c r="C250" s="30" t="s">
        <v>409</v>
      </c>
      <c r="D250" s="55" t="s">
        <v>632</v>
      </c>
      <c r="E250" s="31" t="s">
        <v>38</v>
      </c>
      <c r="F250" s="32">
        <v>8100000</v>
      </c>
      <c r="G250" s="30" t="s">
        <v>633</v>
      </c>
      <c r="H250" s="33">
        <v>1110501425</v>
      </c>
      <c r="I250" s="33"/>
      <c r="J250" s="34">
        <v>7</v>
      </c>
      <c r="K250" s="34">
        <v>1439</v>
      </c>
      <c r="L250" s="35">
        <v>45411</v>
      </c>
      <c r="M250" s="36">
        <f t="shared" si="57"/>
        <v>8100000</v>
      </c>
      <c r="N250" s="35">
        <v>45412</v>
      </c>
      <c r="O250" s="31" t="s">
        <v>40</v>
      </c>
      <c r="P250" s="37">
        <v>45412</v>
      </c>
      <c r="Q250" s="31">
        <v>1410</v>
      </c>
      <c r="R250" s="30">
        <v>220401</v>
      </c>
      <c r="S250" s="38">
        <f t="shared" si="60"/>
        <v>8100000</v>
      </c>
      <c r="T250" s="35">
        <v>45412</v>
      </c>
      <c r="U250" s="33">
        <v>100032646</v>
      </c>
      <c r="V250" s="35">
        <v>45412</v>
      </c>
      <c r="W250" s="31" t="s">
        <v>41</v>
      </c>
      <c r="X250" s="35"/>
      <c r="Y250" s="30"/>
      <c r="Z250" s="39">
        <f>+F250/1</f>
        <v>8100000</v>
      </c>
      <c r="AA250" s="30"/>
      <c r="AB250" s="40"/>
      <c r="AC250" s="30"/>
      <c r="AD250" s="40"/>
      <c r="AE250" s="30"/>
      <c r="AF250" s="30"/>
      <c r="AG250" s="30"/>
      <c r="AH250" s="30"/>
      <c r="AI250" s="30"/>
    </row>
    <row r="251" spans="1:35">
      <c r="A251" s="30">
        <v>249</v>
      </c>
      <c r="B251" s="30" t="s">
        <v>35</v>
      </c>
      <c r="C251" s="30" t="s">
        <v>42</v>
      </c>
      <c r="D251" s="55" t="s">
        <v>43</v>
      </c>
      <c r="E251" s="31" t="s">
        <v>38</v>
      </c>
      <c r="F251" s="32">
        <v>5150000</v>
      </c>
      <c r="G251" s="30" t="s">
        <v>634</v>
      </c>
      <c r="H251" s="33">
        <v>93414691</v>
      </c>
      <c r="I251" s="33"/>
      <c r="J251" s="34">
        <v>5</v>
      </c>
      <c r="K251" s="34">
        <v>1443</v>
      </c>
      <c r="L251" s="35">
        <v>45411</v>
      </c>
      <c r="M251" s="36">
        <f t="shared" si="57"/>
        <v>5150000</v>
      </c>
      <c r="N251" s="35">
        <v>45414</v>
      </c>
      <c r="O251" s="31" t="s">
        <v>40</v>
      </c>
      <c r="P251" s="37">
        <v>45414</v>
      </c>
      <c r="Q251" s="31">
        <v>1426</v>
      </c>
      <c r="R251" s="30">
        <v>2101010301</v>
      </c>
      <c r="S251" s="38">
        <f t="shared" si="60"/>
        <v>5150000</v>
      </c>
      <c r="T251" s="35">
        <v>45414</v>
      </c>
      <c r="U251" s="33">
        <v>100032720</v>
      </c>
      <c r="V251" s="35">
        <v>45415</v>
      </c>
      <c r="W251" s="31" t="s">
        <v>41</v>
      </c>
      <c r="X251" s="35"/>
      <c r="Y251" s="30"/>
      <c r="Z251" s="39">
        <f>+F251/1</f>
        <v>5150000</v>
      </c>
      <c r="AA251" s="30"/>
      <c r="AB251" s="40"/>
      <c r="AC251" s="30"/>
      <c r="AD251" s="40"/>
      <c r="AE251" s="30"/>
      <c r="AF251" s="30"/>
      <c r="AG251" s="30"/>
      <c r="AH251" s="30"/>
      <c r="AI251" s="30"/>
    </row>
    <row r="252" spans="1:35" ht="12.75">
      <c r="A252" s="30">
        <v>250</v>
      </c>
      <c r="B252" s="30" t="s">
        <v>254</v>
      </c>
      <c r="C252" s="30" t="s">
        <v>70</v>
      </c>
      <c r="D252" s="280" t="s">
        <v>635</v>
      </c>
      <c r="E252" s="31" t="s">
        <v>38</v>
      </c>
      <c r="F252" s="32">
        <v>4200000</v>
      </c>
      <c r="G252" s="30" t="s">
        <v>636</v>
      </c>
      <c r="H252" s="33">
        <v>1113791998</v>
      </c>
      <c r="I252" s="33"/>
      <c r="J252" s="34">
        <v>9</v>
      </c>
      <c r="K252" s="34">
        <v>1442</v>
      </c>
      <c r="L252" s="35">
        <v>45411</v>
      </c>
      <c r="M252" s="36">
        <f t="shared" si="57"/>
        <v>4200000</v>
      </c>
      <c r="N252" s="35">
        <v>45414</v>
      </c>
      <c r="O252" s="31" t="s">
        <v>40</v>
      </c>
      <c r="P252" s="37">
        <v>45414</v>
      </c>
      <c r="Q252" s="31">
        <v>1427</v>
      </c>
      <c r="R252" s="30">
        <v>220401</v>
      </c>
      <c r="S252" s="38">
        <f t="shared" si="60"/>
        <v>4200000</v>
      </c>
      <c r="T252" s="35">
        <v>45415</v>
      </c>
      <c r="U252" s="33" t="s">
        <v>637</v>
      </c>
      <c r="V252" s="35">
        <v>45415</v>
      </c>
      <c r="W252" s="31" t="s">
        <v>41</v>
      </c>
      <c r="X252" s="35"/>
      <c r="Y252" s="30"/>
      <c r="Z252" s="39">
        <f t="shared" ref="Z252:Z263" si="62">+F252/1</f>
        <v>4200000</v>
      </c>
      <c r="AA252" s="30"/>
      <c r="AB252" s="40"/>
      <c r="AC252" s="30"/>
      <c r="AD252" s="40"/>
      <c r="AE252" s="30"/>
      <c r="AF252" s="30"/>
      <c r="AG252" s="30"/>
      <c r="AH252" s="30"/>
      <c r="AI252" s="30"/>
    </row>
    <row r="253" spans="1:35">
      <c r="A253" s="30">
        <v>251</v>
      </c>
      <c r="B253" s="30" t="s">
        <v>254</v>
      </c>
      <c r="C253" s="30" t="s">
        <v>53</v>
      </c>
      <c r="D253" s="55" t="s">
        <v>63</v>
      </c>
      <c r="E253" s="31" t="s">
        <v>64</v>
      </c>
      <c r="F253" s="32">
        <v>8910000</v>
      </c>
      <c r="G253" s="30" t="s">
        <v>259</v>
      </c>
      <c r="H253" s="33">
        <v>1232391592</v>
      </c>
      <c r="I253" s="33"/>
      <c r="J253" s="34">
        <v>8</v>
      </c>
      <c r="K253" s="34">
        <v>1437</v>
      </c>
      <c r="L253" s="35">
        <v>45411</v>
      </c>
      <c r="M253" s="36">
        <f t="shared" si="57"/>
        <v>8910000</v>
      </c>
      <c r="N253" s="35">
        <v>45414</v>
      </c>
      <c r="O253" s="31" t="s">
        <v>40</v>
      </c>
      <c r="P253" s="37">
        <v>45414</v>
      </c>
      <c r="Q253" s="31">
        <v>1428</v>
      </c>
      <c r="R253" s="30">
        <v>220401</v>
      </c>
      <c r="S253" s="38">
        <f t="shared" si="60"/>
        <v>8910000</v>
      </c>
      <c r="T253" s="35">
        <v>45414</v>
      </c>
      <c r="U253" s="33" t="s">
        <v>638</v>
      </c>
      <c r="V253" s="35">
        <v>45414</v>
      </c>
      <c r="W253" s="31" t="s">
        <v>41</v>
      </c>
      <c r="X253" s="35"/>
      <c r="Y253" s="30"/>
      <c r="Z253" s="39">
        <f t="shared" si="62"/>
        <v>8910000</v>
      </c>
      <c r="AA253" s="30"/>
      <c r="AB253" s="40"/>
      <c r="AC253" s="30"/>
      <c r="AD253" s="40"/>
      <c r="AE253" s="30"/>
      <c r="AF253" s="30"/>
      <c r="AG253" s="30"/>
      <c r="AH253" s="30"/>
      <c r="AI253" s="30"/>
    </row>
    <row r="254" spans="1:35">
      <c r="A254" s="30">
        <v>252</v>
      </c>
      <c r="B254" s="30" t="s">
        <v>254</v>
      </c>
      <c r="C254" s="30" t="s">
        <v>53</v>
      </c>
      <c r="D254" s="55" t="s">
        <v>145</v>
      </c>
      <c r="E254" s="31" t="s">
        <v>38</v>
      </c>
      <c r="F254" s="32">
        <v>12960000</v>
      </c>
      <c r="G254" s="30" t="s">
        <v>146</v>
      </c>
      <c r="H254" s="33">
        <v>14138035</v>
      </c>
      <c r="I254" s="33"/>
      <c r="J254" s="34">
        <v>2</v>
      </c>
      <c r="K254" s="34">
        <v>1438</v>
      </c>
      <c r="L254" s="35">
        <v>45411</v>
      </c>
      <c r="M254" s="36">
        <f t="shared" si="57"/>
        <v>12960000</v>
      </c>
      <c r="N254" s="35">
        <v>45414</v>
      </c>
      <c r="O254" s="31" t="s">
        <v>40</v>
      </c>
      <c r="P254" s="37">
        <v>45414</v>
      </c>
      <c r="Q254" s="31">
        <v>1429</v>
      </c>
      <c r="R254" s="30">
        <v>220401</v>
      </c>
      <c r="S254" s="38">
        <f t="shared" si="60"/>
        <v>12960000</v>
      </c>
      <c r="T254" s="35">
        <v>45414</v>
      </c>
      <c r="U254" s="33" t="s">
        <v>639</v>
      </c>
      <c r="V254" s="35">
        <v>45414</v>
      </c>
      <c r="W254" s="31" t="s">
        <v>41</v>
      </c>
      <c r="X254" s="35"/>
      <c r="Y254" s="30"/>
      <c r="Z254" s="39">
        <f t="shared" si="62"/>
        <v>12960000</v>
      </c>
      <c r="AA254" s="30"/>
      <c r="AB254" s="40"/>
      <c r="AC254" s="30"/>
      <c r="AD254" s="40"/>
      <c r="AE254" s="30"/>
      <c r="AF254" s="30"/>
      <c r="AG254" s="30"/>
      <c r="AH254" s="30"/>
      <c r="AI254" s="30"/>
    </row>
    <row r="255" spans="1:35">
      <c r="A255" s="30">
        <v>253</v>
      </c>
      <c r="B255" s="30" t="s">
        <v>254</v>
      </c>
      <c r="C255" s="30" t="s">
        <v>53</v>
      </c>
      <c r="D255" s="55" t="s">
        <v>148</v>
      </c>
      <c r="E255" s="31" t="s">
        <v>38</v>
      </c>
      <c r="F255" s="32">
        <v>9720000</v>
      </c>
      <c r="G255" s="30" t="s">
        <v>149</v>
      </c>
      <c r="H255" s="33">
        <v>14878116</v>
      </c>
      <c r="I255" s="33"/>
      <c r="J255" s="34">
        <v>5</v>
      </c>
      <c r="K255" s="34">
        <v>1435</v>
      </c>
      <c r="L255" s="35">
        <v>45411</v>
      </c>
      <c r="M255" s="36">
        <f t="shared" si="57"/>
        <v>9720000</v>
      </c>
      <c r="N255" s="35">
        <v>45414</v>
      </c>
      <c r="O255" s="31" t="s">
        <v>40</v>
      </c>
      <c r="P255" s="37">
        <v>45414</v>
      </c>
      <c r="Q255" s="31">
        <v>1430</v>
      </c>
      <c r="R255" s="30">
        <v>220401</v>
      </c>
      <c r="S255" s="38">
        <f t="shared" si="60"/>
        <v>9720000</v>
      </c>
      <c r="T255" s="35">
        <v>45414</v>
      </c>
      <c r="U255" s="33" t="s">
        <v>640</v>
      </c>
      <c r="V255" s="35">
        <v>45414</v>
      </c>
      <c r="W255" s="31" t="s">
        <v>41</v>
      </c>
      <c r="X255" s="35"/>
      <c r="Y255" s="30"/>
      <c r="Z255" s="39">
        <f t="shared" si="62"/>
        <v>9720000</v>
      </c>
      <c r="AA255" s="30"/>
      <c r="AB255" s="40"/>
      <c r="AC255" s="30"/>
      <c r="AD255" s="40"/>
      <c r="AE255" s="30"/>
      <c r="AF255" s="30"/>
      <c r="AG255" s="30"/>
      <c r="AH255" s="30"/>
      <c r="AI255" s="30"/>
    </row>
    <row r="256" spans="1:35">
      <c r="A256" s="30">
        <v>254</v>
      </c>
      <c r="B256" s="30" t="s">
        <v>254</v>
      </c>
      <c r="C256" s="30" t="s">
        <v>53</v>
      </c>
      <c r="D256" s="30" t="s">
        <v>126</v>
      </c>
      <c r="E256" s="31" t="s">
        <v>38</v>
      </c>
      <c r="F256" s="32">
        <v>9720000</v>
      </c>
      <c r="G256" s="30" t="s">
        <v>127</v>
      </c>
      <c r="H256" s="33">
        <v>14325425</v>
      </c>
      <c r="I256" s="33"/>
      <c r="J256" s="34">
        <v>3</v>
      </c>
      <c r="K256" s="34">
        <v>1436</v>
      </c>
      <c r="L256" s="35">
        <v>45411</v>
      </c>
      <c r="M256" s="36">
        <f t="shared" si="57"/>
        <v>9720000</v>
      </c>
      <c r="N256" s="35">
        <v>45414</v>
      </c>
      <c r="O256" s="31" t="s">
        <v>40</v>
      </c>
      <c r="P256" s="37">
        <v>45414</v>
      </c>
      <c r="Q256" s="31">
        <v>1431</v>
      </c>
      <c r="R256" s="30">
        <v>220401</v>
      </c>
      <c r="S256" s="38">
        <f t="shared" si="60"/>
        <v>9720000</v>
      </c>
      <c r="T256" s="35">
        <v>45414</v>
      </c>
      <c r="U256" s="33" t="s">
        <v>641</v>
      </c>
      <c r="V256" s="35">
        <v>45414</v>
      </c>
      <c r="W256" s="31" t="s">
        <v>41</v>
      </c>
      <c r="X256" s="35"/>
      <c r="Y256" s="30"/>
      <c r="Z256" s="39">
        <f t="shared" si="62"/>
        <v>9720000</v>
      </c>
      <c r="AA256" s="30"/>
      <c r="AB256" s="40"/>
      <c r="AC256" s="30"/>
      <c r="AD256" s="40"/>
      <c r="AE256" s="30"/>
      <c r="AF256" s="30"/>
      <c r="AG256" s="30"/>
      <c r="AH256" s="30"/>
      <c r="AI256" s="30"/>
    </row>
    <row r="257" spans="1:35">
      <c r="A257" s="30">
        <v>255</v>
      </c>
      <c r="B257" s="30" t="s">
        <v>35</v>
      </c>
      <c r="C257" s="30" t="s">
        <v>251</v>
      </c>
      <c r="D257" s="30" t="s">
        <v>642</v>
      </c>
      <c r="E257" s="31" t="s">
        <v>38</v>
      </c>
      <c r="F257" s="32">
        <v>7012969</v>
      </c>
      <c r="G257" s="30" t="s">
        <v>643</v>
      </c>
      <c r="H257" s="33">
        <v>5849749</v>
      </c>
      <c r="I257" s="33"/>
      <c r="J257" s="34">
        <v>0</v>
      </c>
      <c r="K257" s="34">
        <v>1408</v>
      </c>
      <c r="L257" s="35">
        <v>45394</v>
      </c>
      <c r="M257" s="36">
        <f t="shared" si="57"/>
        <v>7012969</v>
      </c>
      <c r="N257" s="35">
        <v>45414</v>
      </c>
      <c r="O257" s="31" t="s">
        <v>40</v>
      </c>
      <c r="P257" s="37">
        <v>45414</v>
      </c>
      <c r="Q257" s="31">
        <v>1432</v>
      </c>
      <c r="R257" s="30">
        <v>21030202</v>
      </c>
      <c r="S257" s="38">
        <f t="shared" si="60"/>
        <v>7012969</v>
      </c>
      <c r="T257" s="35">
        <v>45415</v>
      </c>
      <c r="U257" s="33" t="s">
        <v>644</v>
      </c>
      <c r="V257" s="35">
        <v>45422</v>
      </c>
      <c r="W257" s="31" t="s">
        <v>645</v>
      </c>
      <c r="X257" s="35"/>
      <c r="Y257" s="30"/>
      <c r="Z257" s="39">
        <f>+F257/1.5</f>
        <v>4675312.666666667</v>
      </c>
      <c r="AA257" s="30"/>
      <c r="AB257" s="40"/>
      <c r="AC257" s="30"/>
      <c r="AD257" s="40"/>
      <c r="AE257" s="30"/>
      <c r="AF257" s="30"/>
      <c r="AG257" s="30"/>
      <c r="AH257" s="30"/>
      <c r="AI257" s="30" t="s">
        <v>646</v>
      </c>
    </row>
    <row r="258" spans="1:35">
      <c r="A258" s="30">
        <v>256</v>
      </c>
      <c r="B258" s="30" t="s">
        <v>254</v>
      </c>
      <c r="C258" s="30" t="s">
        <v>647</v>
      </c>
      <c r="D258" s="59" t="s">
        <v>648</v>
      </c>
      <c r="E258" s="31" t="s">
        <v>38</v>
      </c>
      <c r="F258" s="32">
        <v>14214000</v>
      </c>
      <c r="G258" s="30" t="s">
        <v>166</v>
      </c>
      <c r="H258" s="33">
        <v>36559111</v>
      </c>
      <c r="I258" s="33"/>
      <c r="J258" s="34"/>
      <c r="K258" s="34">
        <v>1460</v>
      </c>
      <c r="L258" s="35">
        <v>45420</v>
      </c>
      <c r="M258" s="36">
        <f t="shared" si="57"/>
        <v>14214000</v>
      </c>
      <c r="N258" s="35">
        <v>45420</v>
      </c>
      <c r="O258" s="31" t="s">
        <v>40</v>
      </c>
      <c r="P258" s="37">
        <v>45420</v>
      </c>
      <c r="Q258" s="31">
        <v>1435</v>
      </c>
      <c r="R258" s="30">
        <v>220401</v>
      </c>
      <c r="S258" s="38">
        <f t="shared" si="60"/>
        <v>14214000</v>
      </c>
      <c r="T258" s="35">
        <v>45420</v>
      </c>
      <c r="U258" s="33">
        <v>100032907</v>
      </c>
      <c r="V258" s="35">
        <v>45420</v>
      </c>
      <c r="W258" s="31" t="s">
        <v>88</v>
      </c>
      <c r="X258" s="35"/>
      <c r="Y258" s="30"/>
      <c r="Z258" s="39">
        <f>+F258/3</f>
        <v>4738000</v>
      </c>
      <c r="AA258" s="30"/>
      <c r="AB258" s="40"/>
      <c r="AC258" s="30"/>
      <c r="AD258" s="40"/>
      <c r="AE258" s="30"/>
      <c r="AF258" s="30"/>
      <c r="AG258" s="30"/>
      <c r="AH258" s="30"/>
      <c r="AI258" s="468" t="s">
        <v>649</v>
      </c>
    </row>
    <row r="259" spans="1:35">
      <c r="A259" s="30">
        <v>257</v>
      </c>
      <c r="B259" s="30" t="s">
        <v>35</v>
      </c>
      <c r="C259" s="30" t="s">
        <v>488</v>
      </c>
      <c r="D259" s="68" t="s">
        <v>650</v>
      </c>
      <c r="E259" s="31" t="s">
        <v>38</v>
      </c>
      <c r="F259" s="32">
        <v>5000000</v>
      </c>
      <c r="G259" s="30" t="s">
        <v>490</v>
      </c>
      <c r="H259" s="33">
        <v>900062917</v>
      </c>
      <c r="I259" s="33"/>
      <c r="J259" s="34">
        <v>9</v>
      </c>
      <c r="K259" s="34">
        <v>1423</v>
      </c>
      <c r="L259" s="35">
        <v>45405</v>
      </c>
      <c r="M259" s="36">
        <f t="shared" si="57"/>
        <v>5000000</v>
      </c>
      <c r="N259" s="35">
        <v>45421</v>
      </c>
      <c r="O259" s="31" t="s">
        <v>40</v>
      </c>
      <c r="P259" s="37">
        <v>45433</v>
      </c>
      <c r="Q259" s="31">
        <v>1471</v>
      </c>
      <c r="R259" s="30">
        <v>2102010206</v>
      </c>
      <c r="S259" s="38">
        <f t="shared" si="60"/>
        <v>5000000</v>
      </c>
      <c r="T259" s="35" t="s">
        <v>651</v>
      </c>
      <c r="U259" s="71" t="s">
        <v>651</v>
      </c>
      <c r="V259" s="35"/>
      <c r="W259" s="41">
        <v>45657</v>
      </c>
      <c r="X259" s="35"/>
      <c r="Y259" s="30"/>
      <c r="Z259" s="39">
        <f t="shared" si="62"/>
        <v>5000000</v>
      </c>
      <c r="AA259" s="30"/>
      <c r="AB259" s="40"/>
      <c r="AC259" s="30"/>
      <c r="AD259" s="40"/>
      <c r="AE259" s="30"/>
      <c r="AF259" s="30"/>
      <c r="AG259" s="30"/>
      <c r="AH259" s="30"/>
      <c r="AI259" s="30"/>
    </row>
    <row r="260" spans="1:35">
      <c r="A260" s="30">
        <v>258</v>
      </c>
      <c r="B260" s="30" t="s">
        <v>35</v>
      </c>
      <c r="C260" s="30" t="s">
        <v>53</v>
      </c>
      <c r="D260" s="30" t="s">
        <v>115</v>
      </c>
      <c r="E260" s="31" t="s">
        <v>38</v>
      </c>
      <c r="F260" s="32">
        <v>3888000</v>
      </c>
      <c r="G260" s="30" t="s">
        <v>116</v>
      </c>
      <c r="H260" s="33">
        <v>38290379</v>
      </c>
      <c r="I260" s="33"/>
      <c r="J260" s="34">
        <v>7</v>
      </c>
      <c r="K260" s="34">
        <v>1440</v>
      </c>
      <c r="L260" s="35">
        <v>45411</v>
      </c>
      <c r="M260" s="36">
        <f t="shared" si="57"/>
        <v>3888000</v>
      </c>
      <c r="N260" s="35">
        <v>45426</v>
      </c>
      <c r="O260" s="31" t="s">
        <v>40</v>
      </c>
      <c r="P260" s="37">
        <v>45427</v>
      </c>
      <c r="Q260" s="31">
        <v>1451</v>
      </c>
      <c r="R260" s="30">
        <v>220401</v>
      </c>
      <c r="S260" s="38">
        <f t="shared" si="60"/>
        <v>3888000</v>
      </c>
      <c r="T260" s="35"/>
      <c r="U260" s="33"/>
      <c r="V260" s="35"/>
      <c r="W260" s="31" t="s">
        <v>652</v>
      </c>
      <c r="X260" s="35"/>
      <c r="Y260" s="30"/>
      <c r="Z260" s="39">
        <f t="shared" si="62"/>
        <v>3888000</v>
      </c>
      <c r="AA260" s="30"/>
      <c r="AB260" s="40"/>
      <c r="AC260" s="30"/>
      <c r="AD260" s="40"/>
      <c r="AE260" s="30"/>
      <c r="AF260" s="30"/>
      <c r="AG260" s="30"/>
      <c r="AH260" s="30"/>
      <c r="AI260" s="30"/>
    </row>
    <row r="261" spans="1:35">
      <c r="A261" s="30">
        <v>259</v>
      </c>
      <c r="B261" s="30" t="s">
        <v>35</v>
      </c>
      <c r="C261" s="30" t="s">
        <v>42</v>
      </c>
      <c r="D261" s="30" t="s">
        <v>299</v>
      </c>
      <c r="E261" s="31" t="s">
        <v>38</v>
      </c>
      <c r="F261" s="32">
        <v>5000000</v>
      </c>
      <c r="G261" s="30" t="s">
        <v>300</v>
      </c>
      <c r="H261" s="33">
        <v>1110507270</v>
      </c>
      <c r="I261" s="33"/>
      <c r="J261" s="34">
        <v>1</v>
      </c>
      <c r="K261" s="34">
        <v>1446</v>
      </c>
      <c r="L261" s="35">
        <v>45411</v>
      </c>
      <c r="M261" s="36">
        <f t="shared" si="57"/>
        <v>5000000</v>
      </c>
      <c r="N261" s="35">
        <v>45426</v>
      </c>
      <c r="O261" s="31" t="s">
        <v>296</v>
      </c>
      <c r="P261" s="37">
        <v>45427</v>
      </c>
      <c r="Q261" s="31">
        <v>1450</v>
      </c>
      <c r="R261" s="30">
        <v>2101010301</v>
      </c>
      <c r="S261" s="38">
        <f t="shared" si="60"/>
        <v>5000000</v>
      </c>
      <c r="T261" s="35">
        <v>45427</v>
      </c>
      <c r="U261" s="33" t="s">
        <v>653</v>
      </c>
      <c r="V261" s="35">
        <v>45427</v>
      </c>
      <c r="W261" s="31" t="s">
        <v>41</v>
      </c>
      <c r="X261" s="35"/>
      <c r="Y261" s="30"/>
      <c r="Z261" s="39">
        <f t="shared" si="62"/>
        <v>5000000</v>
      </c>
      <c r="AA261" s="30"/>
      <c r="AB261" s="40"/>
      <c r="AC261" s="30"/>
      <c r="AD261" s="40"/>
      <c r="AE261" s="30"/>
      <c r="AF261" s="30"/>
      <c r="AG261" s="30"/>
      <c r="AH261" s="30"/>
      <c r="AI261" s="30"/>
    </row>
    <row r="262" spans="1:35">
      <c r="A262" s="30">
        <v>260</v>
      </c>
      <c r="B262" s="30" t="s">
        <v>654</v>
      </c>
      <c r="C262" s="30" t="s">
        <v>59</v>
      </c>
      <c r="D262" s="59" t="s">
        <v>655</v>
      </c>
      <c r="E262" s="31" t="s">
        <v>38</v>
      </c>
      <c r="F262" s="32">
        <v>209642729</v>
      </c>
      <c r="G262" s="30" t="s">
        <v>656</v>
      </c>
      <c r="H262" s="33">
        <v>900265071</v>
      </c>
      <c r="I262" s="33"/>
      <c r="J262" s="34">
        <v>5</v>
      </c>
      <c r="K262" s="34">
        <v>1455</v>
      </c>
      <c r="L262" s="35">
        <v>45412</v>
      </c>
      <c r="M262" s="36">
        <f t="shared" si="57"/>
        <v>209642729</v>
      </c>
      <c r="N262" s="35">
        <v>45428</v>
      </c>
      <c r="O262" s="31" t="s">
        <v>296</v>
      </c>
      <c r="P262" s="37">
        <v>45428</v>
      </c>
      <c r="Q262" s="31">
        <v>1452</v>
      </c>
      <c r="R262" s="30">
        <v>220304</v>
      </c>
      <c r="S262" s="38">
        <f t="shared" si="60"/>
        <v>209642729</v>
      </c>
      <c r="T262" s="35">
        <v>45428</v>
      </c>
      <c r="U262" s="33" t="s">
        <v>657</v>
      </c>
      <c r="V262" s="35">
        <v>45435</v>
      </c>
      <c r="W262" s="31" t="s">
        <v>195</v>
      </c>
      <c r="X262" s="35"/>
      <c r="Y262" s="30"/>
      <c r="Z262" s="39">
        <f>+F262/6</f>
        <v>34940454.833333336</v>
      </c>
      <c r="AA262" s="30"/>
      <c r="AB262" s="40"/>
      <c r="AC262" s="30"/>
      <c r="AD262" s="40"/>
      <c r="AE262" s="30"/>
      <c r="AF262" s="30"/>
      <c r="AG262" s="30"/>
      <c r="AH262" s="30"/>
      <c r="AI262" s="30"/>
    </row>
    <row r="263" spans="1:35">
      <c r="A263" s="30">
        <v>261</v>
      </c>
      <c r="B263" s="30" t="s">
        <v>254</v>
      </c>
      <c r="C263" s="30" t="s">
        <v>53</v>
      </c>
      <c r="D263" s="59" t="s">
        <v>302</v>
      </c>
      <c r="E263" s="31" t="s">
        <v>38</v>
      </c>
      <c r="F263" s="32">
        <v>3500000</v>
      </c>
      <c r="G263" s="30" t="s">
        <v>303</v>
      </c>
      <c r="H263" s="33">
        <v>1104706658</v>
      </c>
      <c r="I263" s="33"/>
      <c r="J263" s="34">
        <v>5</v>
      </c>
      <c r="K263" s="34">
        <v>1467</v>
      </c>
      <c r="L263" s="35">
        <v>45422</v>
      </c>
      <c r="M263" s="36">
        <f t="shared" si="57"/>
        <v>3500000</v>
      </c>
      <c r="N263" s="35">
        <v>45428</v>
      </c>
      <c r="O263" s="31" t="s">
        <v>40</v>
      </c>
      <c r="P263" s="37">
        <v>45428</v>
      </c>
      <c r="Q263" s="31">
        <v>1455</v>
      </c>
      <c r="R263" s="30">
        <v>220401</v>
      </c>
      <c r="S263" s="38">
        <f t="shared" si="60"/>
        <v>3500000</v>
      </c>
      <c r="T263" s="35">
        <v>45428</v>
      </c>
      <c r="U263" s="33" t="s">
        <v>658</v>
      </c>
      <c r="V263" s="35">
        <v>45428</v>
      </c>
      <c r="W263" s="31" t="s">
        <v>106</v>
      </c>
      <c r="X263" s="35"/>
      <c r="Y263" s="30"/>
      <c r="Z263" s="39">
        <f t="shared" si="62"/>
        <v>3500000</v>
      </c>
      <c r="AA263" s="30"/>
      <c r="AB263" s="40"/>
      <c r="AC263" s="30"/>
      <c r="AD263" s="40"/>
      <c r="AE263" s="30"/>
      <c r="AF263" s="30"/>
      <c r="AG263" s="30"/>
      <c r="AH263" s="30"/>
      <c r="AI263" s="30"/>
    </row>
    <row r="264" spans="1:35">
      <c r="A264" s="30">
        <v>262</v>
      </c>
      <c r="B264" s="30" t="s">
        <v>654</v>
      </c>
      <c r="C264" s="30" t="s">
        <v>251</v>
      </c>
      <c r="D264" s="68" t="s">
        <v>659</v>
      </c>
      <c r="E264" s="31" t="s">
        <v>38</v>
      </c>
      <c r="F264" s="32">
        <v>65275200</v>
      </c>
      <c r="G264" s="30" t="s">
        <v>660</v>
      </c>
      <c r="H264" s="33">
        <v>901518333</v>
      </c>
      <c r="I264" s="33"/>
      <c r="J264" s="34">
        <v>0</v>
      </c>
      <c r="K264" s="34">
        <v>1422</v>
      </c>
      <c r="L264" s="35">
        <v>45405</v>
      </c>
      <c r="M264" s="36">
        <f t="shared" si="57"/>
        <v>65275200</v>
      </c>
      <c r="N264" s="35">
        <v>45428</v>
      </c>
      <c r="O264" s="31" t="s">
        <v>40</v>
      </c>
      <c r="P264" s="37">
        <v>45429</v>
      </c>
      <c r="Q264" s="31">
        <v>1458</v>
      </c>
      <c r="R264" s="30">
        <v>21030202</v>
      </c>
      <c r="S264" s="38">
        <f t="shared" si="60"/>
        <v>65275200</v>
      </c>
      <c r="T264" s="35">
        <v>45429</v>
      </c>
      <c r="U264" s="33">
        <v>100022245</v>
      </c>
      <c r="V264" s="35">
        <v>45434</v>
      </c>
      <c r="W264" s="41">
        <v>45657</v>
      </c>
      <c r="X264" s="35">
        <v>45639</v>
      </c>
      <c r="Y264" s="293">
        <v>45657</v>
      </c>
      <c r="Z264" s="39">
        <f>+F264/5.5</f>
        <v>11868218.181818182</v>
      </c>
      <c r="AA264" s="469">
        <v>20000000</v>
      </c>
      <c r="AB264" s="40"/>
      <c r="AC264" s="30"/>
      <c r="AD264" s="40"/>
      <c r="AE264" s="30"/>
      <c r="AF264" s="30"/>
      <c r="AG264" s="30"/>
      <c r="AH264" s="30"/>
      <c r="AI264" s="30"/>
    </row>
    <row r="265" spans="1:35">
      <c r="A265" s="30">
        <v>263</v>
      </c>
      <c r="B265" s="30" t="s">
        <v>35</v>
      </c>
      <c r="C265" s="30" t="s">
        <v>70</v>
      </c>
      <c r="D265" s="30" t="s">
        <v>182</v>
      </c>
      <c r="E265" s="31" t="s">
        <v>38</v>
      </c>
      <c r="F265" s="32">
        <v>110000000</v>
      </c>
      <c r="G265" s="30" t="s">
        <v>68</v>
      </c>
      <c r="H265" s="33">
        <v>900504144</v>
      </c>
      <c r="I265" s="33"/>
      <c r="J265" s="34">
        <v>0</v>
      </c>
      <c r="K265" s="34">
        <v>1480</v>
      </c>
      <c r="L265" s="35">
        <v>45426</v>
      </c>
      <c r="M265" s="36">
        <f t="shared" si="57"/>
        <v>110000000</v>
      </c>
      <c r="N265" s="35">
        <v>45429</v>
      </c>
      <c r="O265" s="31" t="s">
        <v>40</v>
      </c>
      <c r="P265" s="37">
        <v>45429</v>
      </c>
      <c r="Q265" s="31">
        <v>1465</v>
      </c>
      <c r="R265" s="30">
        <v>220105</v>
      </c>
      <c r="S265" s="38">
        <f t="shared" si="60"/>
        <v>110000000</v>
      </c>
      <c r="T265" s="35">
        <v>45429</v>
      </c>
      <c r="U265" s="33">
        <v>100033170</v>
      </c>
      <c r="V265" s="35">
        <v>45429</v>
      </c>
      <c r="W265" s="31" t="s">
        <v>41</v>
      </c>
      <c r="X265" s="35"/>
      <c r="Y265" s="30"/>
      <c r="Z265" s="39">
        <f>+F265/1</f>
        <v>110000000</v>
      </c>
      <c r="AA265" s="30"/>
      <c r="AB265" s="40"/>
      <c r="AC265" s="30"/>
      <c r="AD265" s="40"/>
      <c r="AE265" s="30"/>
      <c r="AF265" s="30"/>
      <c r="AG265" s="30"/>
      <c r="AH265" s="30"/>
      <c r="AI265" s="30"/>
    </row>
    <row r="266" spans="1:35">
      <c r="A266" s="30">
        <v>264</v>
      </c>
      <c r="B266" s="30" t="s">
        <v>35</v>
      </c>
      <c r="C266" s="30" t="s">
        <v>251</v>
      </c>
      <c r="D266" s="30" t="s">
        <v>225</v>
      </c>
      <c r="E266" s="31" t="s">
        <v>38</v>
      </c>
      <c r="F266" s="32">
        <v>57356250</v>
      </c>
      <c r="G266" s="30" t="s">
        <v>226</v>
      </c>
      <c r="H266" s="33">
        <v>901370428</v>
      </c>
      <c r="I266" s="33"/>
      <c r="J266" s="34">
        <v>3</v>
      </c>
      <c r="K266" s="34">
        <v>1479</v>
      </c>
      <c r="L266" s="35">
        <v>45426</v>
      </c>
      <c r="M266" s="36">
        <f t="shared" si="57"/>
        <v>57356250</v>
      </c>
      <c r="N266" s="35">
        <v>45429</v>
      </c>
      <c r="O266" s="31" t="s">
        <v>40</v>
      </c>
      <c r="P266" s="37">
        <v>45432</v>
      </c>
      <c r="Q266" s="31">
        <v>1468</v>
      </c>
      <c r="R266" s="30">
        <v>220106</v>
      </c>
      <c r="S266" s="38">
        <f t="shared" si="60"/>
        <v>57356250</v>
      </c>
      <c r="T266" s="35" t="s">
        <v>661</v>
      </c>
      <c r="U266" s="33">
        <v>100033265</v>
      </c>
      <c r="V266" s="35">
        <v>45435</v>
      </c>
      <c r="W266" s="31" t="s">
        <v>79</v>
      </c>
      <c r="X266" s="35">
        <v>45587</v>
      </c>
      <c r="Y266" s="30" t="s">
        <v>662</v>
      </c>
      <c r="Z266" s="39">
        <f>+F266/5</f>
        <v>11471250</v>
      </c>
      <c r="AA266" s="469">
        <v>25000000</v>
      </c>
      <c r="AB266" s="40"/>
      <c r="AC266" s="30"/>
      <c r="AD266" s="40"/>
      <c r="AE266" s="30"/>
      <c r="AF266" s="30"/>
      <c r="AG266" s="30"/>
      <c r="AH266" s="30"/>
      <c r="AI266" s="30"/>
    </row>
    <row r="267" spans="1:35">
      <c r="A267" s="30">
        <v>265</v>
      </c>
      <c r="B267" s="30" t="s">
        <v>654</v>
      </c>
      <c r="C267" s="30" t="s">
        <v>157</v>
      </c>
      <c r="D267" s="59" t="s">
        <v>663</v>
      </c>
      <c r="E267" s="31" t="s">
        <v>38</v>
      </c>
      <c r="F267" s="32">
        <v>23800000</v>
      </c>
      <c r="G267" s="30" t="s">
        <v>664</v>
      </c>
      <c r="H267" s="33">
        <v>1110553043</v>
      </c>
      <c r="I267" s="33"/>
      <c r="J267" s="34">
        <v>1</v>
      </c>
      <c r="K267" s="34">
        <v>1475</v>
      </c>
      <c r="L267" s="35">
        <v>45426</v>
      </c>
      <c r="M267" s="36">
        <f t="shared" si="57"/>
        <v>23800000</v>
      </c>
      <c r="N267" s="35">
        <v>45432</v>
      </c>
      <c r="O267" s="31" t="s">
        <v>40</v>
      </c>
      <c r="P267" s="37">
        <v>45432</v>
      </c>
      <c r="Q267" s="31">
        <v>1469</v>
      </c>
      <c r="R267" s="30">
        <v>220301</v>
      </c>
      <c r="S267" s="38">
        <f t="shared" si="60"/>
        <v>23800000</v>
      </c>
      <c r="T267" s="35">
        <v>45432</v>
      </c>
      <c r="U267" s="33">
        <v>100033195</v>
      </c>
      <c r="V267" s="35">
        <v>45434</v>
      </c>
      <c r="W267" s="41">
        <v>45656</v>
      </c>
      <c r="X267" s="35"/>
      <c r="Y267" s="30"/>
      <c r="Z267" s="39">
        <f>+F267/5.2</f>
        <v>4576923.076923077</v>
      </c>
      <c r="AA267" s="30"/>
      <c r="AB267" s="40"/>
      <c r="AC267" s="30"/>
      <c r="AD267" s="40"/>
      <c r="AE267" s="30"/>
      <c r="AF267" s="30"/>
      <c r="AG267" s="30"/>
      <c r="AH267" s="30"/>
      <c r="AI267" s="30"/>
    </row>
    <row r="268" spans="1:35">
      <c r="A268" s="30">
        <v>266</v>
      </c>
      <c r="B268" s="30" t="s">
        <v>654</v>
      </c>
      <c r="C268" s="30" t="s">
        <v>157</v>
      </c>
      <c r="D268" s="68" t="s">
        <v>665</v>
      </c>
      <c r="E268" s="31" t="s">
        <v>38</v>
      </c>
      <c r="F268" s="32">
        <v>23800000</v>
      </c>
      <c r="G268" s="30" t="s">
        <v>666</v>
      </c>
      <c r="H268" s="33">
        <v>7919127</v>
      </c>
      <c r="I268" s="33"/>
      <c r="J268" s="34">
        <v>8</v>
      </c>
      <c r="K268" s="34">
        <v>1476</v>
      </c>
      <c r="L268" s="35">
        <v>45426</v>
      </c>
      <c r="M268" s="36">
        <f t="shared" si="57"/>
        <v>23800000</v>
      </c>
      <c r="N268" s="35">
        <v>45432</v>
      </c>
      <c r="O268" s="31" t="s">
        <v>40</v>
      </c>
      <c r="P268" s="37">
        <v>45432</v>
      </c>
      <c r="Q268" s="31">
        <v>1470</v>
      </c>
      <c r="R268" s="30">
        <v>220301</v>
      </c>
      <c r="S268" s="38">
        <f t="shared" si="60"/>
        <v>23800000</v>
      </c>
      <c r="T268" s="35">
        <v>45432</v>
      </c>
      <c r="U268" s="33">
        <v>100033193</v>
      </c>
      <c r="V268" s="35">
        <v>45432</v>
      </c>
      <c r="W268" s="41">
        <v>45656</v>
      </c>
      <c r="X268" s="35"/>
      <c r="Y268" s="30"/>
      <c r="Z268" s="39">
        <f>+F268/5.2</f>
        <v>4576923.076923077</v>
      </c>
      <c r="AA268" s="30"/>
      <c r="AB268" s="40"/>
      <c r="AC268" s="30"/>
      <c r="AD268" s="40"/>
      <c r="AE268" s="30"/>
      <c r="AF268" s="30"/>
      <c r="AG268" s="30"/>
      <c r="AH268" s="30"/>
      <c r="AI268" s="30"/>
    </row>
    <row r="269" spans="1:35">
      <c r="A269" s="30">
        <v>267</v>
      </c>
      <c r="B269" s="30" t="s">
        <v>35</v>
      </c>
      <c r="C269" s="30" t="s">
        <v>48</v>
      </c>
      <c r="D269" s="30" t="s">
        <v>667</v>
      </c>
      <c r="E269" s="31" t="s">
        <v>38</v>
      </c>
      <c r="F269" s="32">
        <v>4000000</v>
      </c>
      <c r="G269" s="30" t="s">
        <v>668</v>
      </c>
      <c r="H269" s="33">
        <v>11430443</v>
      </c>
      <c r="I269" s="33"/>
      <c r="J269" s="34">
        <v>4</v>
      </c>
      <c r="K269" s="34">
        <v>1458</v>
      </c>
      <c r="L269" s="35">
        <v>45419</v>
      </c>
      <c r="M269" s="36">
        <f t="shared" si="57"/>
        <v>4000000</v>
      </c>
      <c r="N269" s="35">
        <v>45433</v>
      </c>
      <c r="O269" s="31" t="s">
        <v>40</v>
      </c>
      <c r="P269" s="37">
        <v>45434</v>
      </c>
      <c r="Q269" s="31">
        <v>1474</v>
      </c>
      <c r="R269" s="30">
        <v>2101020301</v>
      </c>
      <c r="S269" s="38">
        <f t="shared" si="60"/>
        <v>4000000</v>
      </c>
      <c r="T269" s="35">
        <v>45434</v>
      </c>
      <c r="U269" s="33">
        <v>100033314</v>
      </c>
      <c r="V269" s="35"/>
      <c r="W269" s="31" t="s">
        <v>121</v>
      </c>
      <c r="X269" s="35"/>
      <c r="Y269" s="30"/>
      <c r="Z269" s="39">
        <f t="shared" ref="Z269:Z276" si="63">+F269/1</f>
        <v>4000000</v>
      </c>
      <c r="AA269" s="30"/>
      <c r="AB269" s="40"/>
      <c r="AC269" s="30"/>
      <c r="AD269" s="40"/>
      <c r="AE269" s="30"/>
      <c r="AF269" s="30"/>
      <c r="AG269" s="30"/>
      <c r="AH269" s="30"/>
      <c r="AI269" s="30"/>
    </row>
    <row r="270" spans="1:35">
      <c r="A270" s="30">
        <v>268</v>
      </c>
      <c r="B270" s="30" t="s">
        <v>654</v>
      </c>
      <c r="C270" s="30" t="s">
        <v>669</v>
      </c>
      <c r="D270" s="68" t="s">
        <v>670</v>
      </c>
      <c r="E270" s="31" t="s">
        <v>38</v>
      </c>
      <c r="F270" s="32">
        <v>31500000</v>
      </c>
      <c r="G270" s="30" t="s">
        <v>671</v>
      </c>
      <c r="H270" s="33">
        <v>1110512112</v>
      </c>
      <c r="I270" s="33"/>
      <c r="J270" s="34">
        <v>4</v>
      </c>
      <c r="K270" s="34">
        <v>1483</v>
      </c>
      <c r="L270" s="35">
        <v>45428</v>
      </c>
      <c r="M270" s="36">
        <f t="shared" si="57"/>
        <v>31500000</v>
      </c>
      <c r="N270" s="35">
        <v>45434</v>
      </c>
      <c r="O270" s="31" t="s">
        <v>40</v>
      </c>
      <c r="P270" s="37">
        <v>45434</v>
      </c>
      <c r="Q270" s="31">
        <v>1475</v>
      </c>
      <c r="R270" s="30">
        <v>220301</v>
      </c>
      <c r="S270" s="38">
        <f t="shared" si="60"/>
        <v>31500000</v>
      </c>
      <c r="T270" s="35">
        <v>45434</v>
      </c>
      <c r="U270" s="33" t="s">
        <v>672</v>
      </c>
      <c r="V270" s="35">
        <v>45436</v>
      </c>
      <c r="W270" s="41">
        <v>45641</v>
      </c>
      <c r="X270" s="35"/>
      <c r="Y270" s="30"/>
      <c r="Z270" s="39">
        <f>+F270/5.1</f>
        <v>6176470.5882352944</v>
      </c>
      <c r="AA270" s="30"/>
      <c r="AB270" s="40"/>
      <c r="AC270" s="30"/>
      <c r="AD270" s="40"/>
      <c r="AE270" s="30"/>
      <c r="AF270" s="30"/>
      <c r="AG270" s="30"/>
      <c r="AH270" s="30"/>
      <c r="AI270" s="30"/>
    </row>
    <row r="271" spans="1:35">
      <c r="A271" s="30">
        <v>269</v>
      </c>
      <c r="B271" s="30" t="s">
        <v>654</v>
      </c>
      <c r="C271" s="30" t="s">
        <v>669</v>
      </c>
      <c r="D271" s="68" t="s">
        <v>670</v>
      </c>
      <c r="E271" s="31" t="s">
        <v>38</v>
      </c>
      <c r="F271" s="32">
        <v>31500000</v>
      </c>
      <c r="G271" s="30" t="s">
        <v>673</v>
      </c>
      <c r="H271" s="33">
        <v>65768855</v>
      </c>
      <c r="I271" s="33"/>
      <c r="J271" s="34">
        <v>3</v>
      </c>
      <c r="K271" s="34">
        <v>1486</v>
      </c>
      <c r="L271" s="35">
        <v>45428</v>
      </c>
      <c r="M271" s="36">
        <f t="shared" ref="M271" si="64">F271</f>
        <v>31500000</v>
      </c>
      <c r="N271" s="35">
        <v>45434</v>
      </c>
      <c r="O271" s="31" t="s">
        <v>40</v>
      </c>
      <c r="P271" s="37">
        <v>45434</v>
      </c>
      <c r="Q271" s="31">
        <v>1476</v>
      </c>
      <c r="R271" s="30">
        <v>220301</v>
      </c>
      <c r="S271" s="38">
        <f t="shared" ref="S271" si="65">M271</f>
        <v>31500000</v>
      </c>
      <c r="T271" s="35">
        <v>45434</v>
      </c>
      <c r="U271" s="33" t="s">
        <v>674</v>
      </c>
      <c r="V271" s="35" t="s">
        <v>675</v>
      </c>
      <c r="W271" s="41">
        <v>45641</v>
      </c>
      <c r="X271" s="35"/>
      <c r="Y271" s="30"/>
      <c r="Z271" s="39">
        <f t="shared" ref="Z271:Z275" si="66">+F271/5.1</f>
        <v>6176470.5882352944</v>
      </c>
      <c r="AA271" s="30"/>
      <c r="AB271" s="40"/>
      <c r="AC271" s="30"/>
      <c r="AD271" s="40"/>
      <c r="AE271" s="30"/>
      <c r="AF271" s="30"/>
      <c r="AG271" s="30"/>
      <c r="AH271" s="30"/>
      <c r="AI271" s="30"/>
    </row>
    <row r="272" spans="1:35">
      <c r="A272" s="30">
        <v>270</v>
      </c>
      <c r="B272" s="30" t="s">
        <v>654</v>
      </c>
      <c r="C272" s="30" t="s">
        <v>669</v>
      </c>
      <c r="D272" s="68" t="s">
        <v>670</v>
      </c>
      <c r="E272" s="31" t="s">
        <v>38</v>
      </c>
      <c r="F272" s="32">
        <v>31500000</v>
      </c>
      <c r="G272" s="30" t="s">
        <v>676</v>
      </c>
      <c r="H272" s="33">
        <v>1110473885</v>
      </c>
      <c r="I272" s="33"/>
      <c r="J272" s="34">
        <v>0</v>
      </c>
      <c r="K272" s="34">
        <v>1484</v>
      </c>
      <c r="L272" s="35">
        <v>45428</v>
      </c>
      <c r="M272" s="36">
        <f t="shared" ref="M272" si="67">F272</f>
        <v>31500000</v>
      </c>
      <c r="N272" s="35">
        <v>45434</v>
      </c>
      <c r="O272" s="31" t="s">
        <v>40</v>
      </c>
      <c r="P272" s="37">
        <v>45435</v>
      </c>
      <c r="Q272" s="31">
        <v>1480</v>
      </c>
      <c r="R272" s="30">
        <v>220301</v>
      </c>
      <c r="S272" s="38">
        <f t="shared" ref="S272" si="68">M272</f>
        <v>31500000</v>
      </c>
      <c r="T272" s="35">
        <v>45434</v>
      </c>
      <c r="U272" s="33" t="s">
        <v>677</v>
      </c>
      <c r="V272" s="35">
        <v>45436</v>
      </c>
      <c r="W272" s="41">
        <v>45641</v>
      </c>
      <c r="X272" s="35"/>
      <c r="Y272" s="30"/>
      <c r="Z272" s="39">
        <f t="shared" si="66"/>
        <v>6176470.5882352944</v>
      </c>
      <c r="AA272" s="30"/>
      <c r="AB272" s="40"/>
      <c r="AC272" s="30"/>
      <c r="AD272" s="40"/>
      <c r="AE272" s="30"/>
      <c r="AF272" s="30"/>
      <c r="AG272" s="30"/>
      <c r="AH272" s="30"/>
      <c r="AI272" s="30"/>
    </row>
    <row r="273" spans="1:35">
      <c r="A273" s="30">
        <v>271</v>
      </c>
      <c r="B273" s="30" t="s">
        <v>654</v>
      </c>
      <c r="C273" s="30" t="s">
        <v>669</v>
      </c>
      <c r="D273" s="68" t="s">
        <v>678</v>
      </c>
      <c r="E273" s="31" t="s">
        <v>38</v>
      </c>
      <c r="F273" s="32">
        <v>15400000</v>
      </c>
      <c r="G273" s="30" t="s">
        <v>679</v>
      </c>
      <c r="H273" s="33">
        <v>65807654</v>
      </c>
      <c r="I273" s="33"/>
      <c r="J273" s="34">
        <v>8</v>
      </c>
      <c r="K273" s="34">
        <v>1491</v>
      </c>
      <c r="L273" s="35">
        <v>45428</v>
      </c>
      <c r="M273" s="36">
        <f t="shared" ref="M273:M274" si="69">F273</f>
        <v>15400000</v>
      </c>
      <c r="N273" s="35">
        <v>45434</v>
      </c>
      <c r="O273" s="31" t="s">
        <v>40</v>
      </c>
      <c r="P273" s="37">
        <v>45434</v>
      </c>
      <c r="Q273" s="31">
        <v>1477</v>
      </c>
      <c r="R273" s="30">
        <v>220302</v>
      </c>
      <c r="S273" s="38">
        <f t="shared" si="60"/>
        <v>15400000</v>
      </c>
      <c r="T273" s="35">
        <v>45434</v>
      </c>
      <c r="U273" s="33" t="s">
        <v>680</v>
      </c>
      <c r="V273" s="35">
        <v>45435</v>
      </c>
      <c r="W273" s="41">
        <v>45641</v>
      </c>
      <c r="X273" s="35"/>
      <c r="Y273" s="30"/>
      <c r="Z273" s="39">
        <f t="shared" si="66"/>
        <v>3019607.8431372549</v>
      </c>
      <c r="AA273" s="30"/>
      <c r="AB273" s="40"/>
      <c r="AC273" s="30"/>
      <c r="AD273" s="40"/>
      <c r="AE273" s="30"/>
      <c r="AF273" s="30"/>
      <c r="AG273" s="30"/>
      <c r="AH273" s="30"/>
      <c r="AI273" s="30"/>
    </row>
    <row r="274" spans="1:35">
      <c r="A274" s="30">
        <v>272</v>
      </c>
      <c r="B274" s="30" t="s">
        <v>654</v>
      </c>
      <c r="C274" s="30" t="s">
        <v>669</v>
      </c>
      <c r="D274" s="68" t="s">
        <v>670</v>
      </c>
      <c r="E274" s="31" t="s">
        <v>38</v>
      </c>
      <c r="F274" s="32">
        <v>31500000</v>
      </c>
      <c r="G274" s="30" t="s">
        <v>681</v>
      </c>
      <c r="H274" s="33">
        <v>14397840</v>
      </c>
      <c r="I274" s="33"/>
      <c r="J274" s="34">
        <v>5</v>
      </c>
      <c r="K274" s="34">
        <v>1482</v>
      </c>
      <c r="L274" s="35">
        <v>45428</v>
      </c>
      <c r="M274" s="36">
        <f t="shared" si="69"/>
        <v>31500000</v>
      </c>
      <c r="N274" s="35">
        <v>45434</v>
      </c>
      <c r="O274" s="31" t="s">
        <v>40</v>
      </c>
      <c r="P274" s="37">
        <v>45434</v>
      </c>
      <c r="Q274" s="31">
        <v>1478</v>
      </c>
      <c r="R274" s="30">
        <v>220301</v>
      </c>
      <c r="S274" s="38">
        <f t="shared" si="60"/>
        <v>31500000</v>
      </c>
      <c r="T274" s="35">
        <v>45434</v>
      </c>
      <c r="U274" s="33" t="s">
        <v>682</v>
      </c>
      <c r="V274" s="35">
        <v>45436</v>
      </c>
      <c r="W274" s="41">
        <v>45641</v>
      </c>
      <c r="X274" s="35"/>
      <c r="Y274" s="30"/>
      <c r="Z274" s="39">
        <f t="shared" si="66"/>
        <v>6176470.5882352944</v>
      </c>
      <c r="AA274" s="30"/>
      <c r="AB274" s="40"/>
      <c r="AC274" s="30"/>
      <c r="AD274" s="40"/>
      <c r="AE274" s="30"/>
      <c r="AF274" s="30"/>
      <c r="AG274" s="30"/>
      <c r="AH274" s="30"/>
      <c r="AI274" s="30"/>
    </row>
    <row r="275" spans="1:35">
      <c r="A275" s="30">
        <v>273</v>
      </c>
      <c r="B275" s="30" t="s">
        <v>654</v>
      </c>
      <c r="C275" s="30" t="s">
        <v>669</v>
      </c>
      <c r="D275" s="68" t="s">
        <v>678</v>
      </c>
      <c r="E275" s="31" t="s">
        <v>38</v>
      </c>
      <c r="F275" s="32">
        <v>15400000</v>
      </c>
      <c r="G275" s="30" t="s">
        <v>683</v>
      </c>
      <c r="H275" s="33">
        <v>28567169</v>
      </c>
      <c r="I275" s="33"/>
      <c r="J275" s="34">
        <v>1</v>
      </c>
      <c r="K275" s="34">
        <v>1488</v>
      </c>
      <c r="L275" s="35">
        <v>45428</v>
      </c>
      <c r="M275" s="36">
        <f t="shared" ref="M275:M279" si="70">F275</f>
        <v>15400000</v>
      </c>
      <c r="N275" s="35">
        <v>45434</v>
      </c>
      <c r="O275" s="31" t="s">
        <v>40</v>
      </c>
      <c r="P275" s="37">
        <v>45434</v>
      </c>
      <c r="Q275" s="31">
        <v>1479</v>
      </c>
      <c r="R275" s="30">
        <v>220302</v>
      </c>
      <c r="S275" s="38">
        <f t="shared" ref="S275:S279" si="71">M275</f>
        <v>15400000</v>
      </c>
      <c r="T275" s="35">
        <v>45434</v>
      </c>
      <c r="U275" s="33" t="s">
        <v>684</v>
      </c>
      <c r="V275" s="35">
        <v>45436</v>
      </c>
      <c r="W275" s="41">
        <v>45641</v>
      </c>
      <c r="X275" s="35"/>
      <c r="Y275" s="30"/>
      <c r="Z275" s="39">
        <f t="shared" si="66"/>
        <v>3019607.8431372549</v>
      </c>
      <c r="AA275" s="30"/>
      <c r="AB275" s="40"/>
      <c r="AC275" s="30"/>
      <c r="AD275" s="40"/>
      <c r="AE275" s="30"/>
      <c r="AF275" s="30"/>
      <c r="AG275" s="30"/>
      <c r="AH275" s="30"/>
      <c r="AI275" s="30"/>
    </row>
    <row r="276" spans="1:35">
      <c r="A276" s="30">
        <v>274</v>
      </c>
      <c r="B276" s="30" t="s">
        <v>254</v>
      </c>
      <c r="C276" s="30" t="s">
        <v>488</v>
      </c>
      <c r="D276" s="55" t="s">
        <v>100</v>
      </c>
      <c r="E276" s="31" t="s">
        <v>38</v>
      </c>
      <c r="F276" s="32">
        <v>2200000</v>
      </c>
      <c r="G276" s="30" t="s">
        <v>102</v>
      </c>
      <c r="H276" s="33">
        <v>65767290</v>
      </c>
      <c r="I276" s="33"/>
      <c r="J276" s="34">
        <v>8</v>
      </c>
      <c r="K276" s="34">
        <v>1478</v>
      </c>
      <c r="L276" s="35">
        <v>45428</v>
      </c>
      <c r="M276" s="36">
        <f t="shared" si="70"/>
        <v>2200000</v>
      </c>
      <c r="N276" s="35">
        <v>45435</v>
      </c>
      <c r="O276" s="31" t="s">
        <v>40</v>
      </c>
      <c r="P276" s="37">
        <v>45435</v>
      </c>
      <c r="Q276" s="31">
        <v>1481</v>
      </c>
      <c r="R276" s="30">
        <v>220402</v>
      </c>
      <c r="S276" s="38">
        <f t="shared" si="71"/>
        <v>2200000</v>
      </c>
      <c r="T276" s="35">
        <v>45435</v>
      </c>
      <c r="U276" s="33">
        <v>100033330</v>
      </c>
      <c r="V276" s="35">
        <v>45435</v>
      </c>
      <c r="W276" s="31" t="s">
        <v>41</v>
      </c>
      <c r="X276" s="35"/>
      <c r="Y276" s="30"/>
      <c r="Z276" s="39">
        <f t="shared" si="63"/>
        <v>2200000</v>
      </c>
      <c r="AA276" s="30"/>
      <c r="AB276" s="40"/>
      <c r="AC276" s="30"/>
      <c r="AD276" s="40"/>
      <c r="AE276" s="30"/>
      <c r="AF276" s="30"/>
      <c r="AG276" s="30"/>
      <c r="AH276" s="30"/>
      <c r="AI276" s="30"/>
    </row>
    <row r="277" spans="1:35">
      <c r="A277" s="30">
        <v>275</v>
      </c>
      <c r="B277" s="30" t="s">
        <v>254</v>
      </c>
      <c r="C277" s="30" t="s">
        <v>488</v>
      </c>
      <c r="D277" s="55" t="s">
        <v>100</v>
      </c>
      <c r="E277" s="31" t="s">
        <v>38</v>
      </c>
      <c r="F277" s="32">
        <v>2200000</v>
      </c>
      <c r="G277" s="30" t="s">
        <v>101</v>
      </c>
      <c r="H277" s="33">
        <v>1110518316</v>
      </c>
      <c r="I277" s="33"/>
      <c r="J277" s="34">
        <v>7</v>
      </c>
      <c r="K277" s="34">
        <v>1477</v>
      </c>
      <c r="L277" s="35">
        <v>45428</v>
      </c>
      <c r="M277" s="36">
        <f t="shared" si="70"/>
        <v>2200000</v>
      </c>
      <c r="N277" s="35">
        <v>45435</v>
      </c>
      <c r="O277" s="31" t="s">
        <v>40</v>
      </c>
      <c r="P277" s="37">
        <v>45435</v>
      </c>
      <c r="Q277" s="31">
        <v>1482</v>
      </c>
      <c r="R277" s="30">
        <v>220402</v>
      </c>
      <c r="S277" s="38">
        <f t="shared" si="71"/>
        <v>2200000</v>
      </c>
      <c r="T277" s="35">
        <v>45435</v>
      </c>
      <c r="U277" s="33">
        <v>100033334</v>
      </c>
      <c r="V277" s="35">
        <v>45435</v>
      </c>
      <c r="W277" s="31" t="s">
        <v>41</v>
      </c>
      <c r="X277" s="35"/>
      <c r="Y277" s="30"/>
      <c r="Z277" s="39">
        <v>2200000</v>
      </c>
      <c r="AA277" s="30"/>
      <c r="AB277" s="40"/>
      <c r="AC277" s="30"/>
      <c r="AD277" s="40"/>
      <c r="AE277" s="30"/>
      <c r="AF277" s="30"/>
      <c r="AG277" s="30"/>
      <c r="AH277" s="30"/>
      <c r="AI277" s="30"/>
    </row>
    <row r="278" spans="1:35">
      <c r="A278" s="30">
        <v>276</v>
      </c>
      <c r="B278" s="30" t="s">
        <v>35</v>
      </c>
      <c r="C278" s="30" t="s">
        <v>36</v>
      </c>
      <c r="D278" s="59" t="s">
        <v>334</v>
      </c>
      <c r="E278" s="31" t="s">
        <v>38</v>
      </c>
      <c r="F278" s="32">
        <v>14677500</v>
      </c>
      <c r="G278" s="30" t="s">
        <v>335</v>
      </c>
      <c r="H278" s="33">
        <v>1110486573</v>
      </c>
      <c r="I278" s="33"/>
      <c r="J278" s="34">
        <v>4</v>
      </c>
      <c r="K278" s="34">
        <v>1497</v>
      </c>
      <c r="L278" s="35">
        <v>45428</v>
      </c>
      <c r="M278" s="36">
        <f t="shared" si="70"/>
        <v>14677500</v>
      </c>
      <c r="N278" s="35">
        <v>45435</v>
      </c>
      <c r="O278" s="31" t="s">
        <v>40</v>
      </c>
      <c r="P278" s="37">
        <v>45435</v>
      </c>
      <c r="Q278" s="31">
        <v>1483</v>
      </c>
      <c r="R278" s="30">
        <v>21030202</v>
      </c>
      <c r="S278" s="38">
        <f t="shared" si="71"/>
        <v>14677500</v>
      </c>
      <c r="T278" s="35">
        <v>45435</v>
      </c>
      <c r="U278" s="33">
        <v>100033342</v>
      </c>
      <c r="V278" s="35">
        <v>45435</v>
      </c>
      <c r="W278" s="41">
        <v>45657</v>
      </c>
      <c r="X278" s="35"/>
      <c r="Y278" s="30"/>
      <c r="Z278" s="39">
        <f>+F278/5.1</f>
        <v>2877941.1764705884</v>
      </c>
      <c r="AA278" s="30"/>
      <c r="AB278" s="40"/>
      <c r="AC278" s="30"/>
      <c r="AD278" s="40"/>
      <c r="AE278" s="30"/>
      <c r="AF278" s="30"/>
      <c r="AG278" s="30"/>
      <c r="AH278" s="30"/>
      <c r="AI278" s="30"/>
    </row>
    <row r="279" spans="1:35">
      <c r="A279" s="30">
        <v>277</v>
      </c>
      <c r="B279" s="30" t="s">
        <v>654</v>
      </c>
      <c r="C279" s="30" t="s">
        <v>669</v>
      </c>
      <c r="D279" s="68" t="s">
        <v>678</v>
      </c>
      <c r="E279" s="31" t="s">
        <v>38</v>
      </c>
      <c r="F279" s="32">
        <v>15400000</v>
      </c>
      <c r="G279" s="30" t="s">
        <v>685</v>
      </c>
      <c r="H279" s="33">
        <v>28554658</v>
      </c>
      <c r="I279" s="33"/>
      <c r="J279" s="34">
        <v>5</v>
      </c>
      <c r="K279" s="34">
        <v>1490</v>
      </c>
      <c r="L279" s="35">
        <v>45428</v>
      </c>
      <c r="M279" s="36">
        <f t="shared" si="70"/>
        <v>15400000</v>
      </c>
      <c r="N279" s="35">
        <v>45436</v>
      </c>
      <c r="O279" s="31" t="s">
        <v>40</v>
      </c>
      <c r="P279" s="37">
        <v>45436</v>
      </c>
      <c r="Q279" s="31">
        <v>1484</v>
      </c>
      <c r="R279" s="30">
        <v>220302</v>
      </c>
      <c r="S279" s="38">
        <f t="shared" si="71"/>
        <v>15400000</v>
      </c>
      <c r="T279" s="35">
        <v>45436</v>
      </c>
      <c r="U279" s="33" t="s">
        <v>686</v>
      </c>
      <c r="V279" s="35">
        <v>45439</v>
      </c>
      <c r="W279" s="41">
        <v>45641</v>
      </c>
      <c r="X279" s="35"/>
      <c r="Y279" s="30"/>
      <c r="Z279" s="39">
        <f t="shared" ref="Z279:Z293" si="72">+F279/5.1</f>
        <v>3019607.8431372549</v>
      </c>
      <c r="AA279" s="30"/>
      <c r="AB279" s="40"/>
      <c r="AC279" s="30"/>
      <c r="AD279" s="40"/>
      <c r="AE279" s="30"/>
      <c r="AF279" s="30"/>
      <c r="AG279" s="30"/>
      <c r="AH279" s="30"/>
      <c r="AI279" s="30"/>
    </row>
    <row r="280" spans="1:35">
      <c r="A280" s="30">
        <v>278</v>
      </c>
      <c r="B280" s="30" t="s">
        <v>654</v>
      </c>
      <c r="C280" s="30" t="s">
        <v>669</v>
      </c>
      <c r="D280" s="68" t="s">
        <v>678</v>
      </c>
      <c r="E280" s="31" t="s">
        <v>38</v>
      </c>
      <c r="F280" s="32">
        <v>15400000</v>
      </c>
      <c r="G280" s="30" t="s">
        <v>687</v>
      </c>
      <c r="H280" s="33">
        <v>65762132</v>
      </c>
      <c r="I280" s="33"/>
      <c r="J280" s="34">
        <v>1</v>
      </c>
      <c r="K280" s="34">
        <v>1487</v>
      </c>
      <c r="L280" s="35">
        <v>45428</v>
      </c>
      <c r="M280" s="36">
        <f t="shared" ref="M280:M283" si="73">F280</f>
        <v>15400000</v>
      </c>
      <c r="N280" s="35">
        <v>45436</v>
      </c>
      <c r="O280" s="31" t="s">
        <v>40</v>
      </c>
      <c r="P280" s="37">
        <v>45436</v>
      </c>
      <c r="Q280" s="31">
        <v>1485</v>
      </c>
      <c r="R280" s="30">
        <v>220302</v>
      </c>
      <c r="S280" s="38">
        <f t="shared" ref="S280:S283" si="74">M280</f>
        <v>15400000</v>
      </c>
      <c r="T280" s="35">
        <v>45436</v>
      </c>
      <c r="U280" s="33" t="s">
        <v>688</v>
      </c>
      <c r="V280" s="35">
        <v>45439</v>
      </c>
      <c r="W280" s="41">
        <v>45641</v>
      </c>
      <c r="X280" s="35"/>
      <c r="Y280" s="30"/>
      <c r="Z280" s="39">
        <f t="shared" si="72"/>
        <v>3019607.8431372549</v>
      </c>
      <c r="AA280" s="30"/>
      <c r="AB280" s="40"/>
      <c r="AC280" s="30"/>
      <c r="AD280" s="40"/>
      <c r="AE280" s="30"/>
      <c r="AF280" s="30"/>
      <c r="AG280" s="30"/>
      <c r="AH280" s="30"/>
      <c r="AI280" s="30"/>
    </row>
    <row r="281" spans="1:35">
      <c r="A281" s="30">
        <v>279</v>
      </c>
      <c r="B281" s="30" t="s">
        <v>654</v>
      </c>
      <c r="C281" s="30" t="s">
        <v>669</v>
      </c>
      <c r="D281" s="68" t="s">
        <v>678</v>
      </c>
      <c r="E281" s="31" t="s">
        <v>38</v>
      </c>
      <c r="F281" s="32">
        <v>15400000</v>
      </c>
      <c r="G281" s="30" t="s">
        <v>689</v>
      </c>
      <c r="H281" s="33">
        <v>1125229145</v>
      </c>
      <c r="I281" s="33"/>
      <c r="J281" s="34">
        <v>9</v>
      </c>
      <c r="K281" s="34">
        <v>1492</v>
      </c>
      <c r="L281" s="35">
        <v>45428</v>
      </c>
      <c r="M281" s="36">
        <f t="shared" si="73"/>
        <v>15400000</v>
      </c>
      <c r="N281" s="35">
        <v>45436</v>
      </c>
      <c r="O281" s="31" t="s">
        <v>40</v>
      </c>
      <c r="P281" s="37">
        <v>45436</v>
      </c>
      <c r="Q281" s="31">
        <v>1486</v>
      </c>
      <c r="R281" s="30">
        <v>220302</v>
      </c>
      <c r="S281" s="38">
        <f t="shared" si="74"/>
        <v>15400000</v>
      </c>
      <c r="T281" s="35">
        <v>45439</v>
      </c>
      <c r="U281" s="33">
        <v>100022655</v>
      </c>
      <c r="V281" s="35">
        <v>45439</v>
      </c>
      <c r="W281" s="41">
        <v>45641</v>
      </c>
      <c r="X281" s="35"/>
      <c r="Y281" s="30"/>
      <c r="Z281" s="39">
        <f t="shared" si="72"/>
        <v>3019607.8431372549</v>
      </c>
      <c r="AA281" s="30"/>
      <c r="AB281" s="40"/>
      <c r="AC281" s="30"/>
      <c r="AD281" s="40"/>
      <c r="AE281" s="30"/>
      <c r="AF281" s="30"/>
      <c r="AG281" s="30"/>
      <c r="AH281" s="30"/>
      <c r="AI281" s="30"/>
    </row>
    <row r="282" spans="1:35">
      <c r="A282" s="30">
        <v>280</v>
      </c>
      <c r="B282" s="30" t="s">
        <v>654</v>
      </c>
      <c r="C282" s="30" t="s">
        <v>669</v>
      </c>
      <c r="D282" s="68" t="s">
        <v>678</v>
      </c>
      <c r="E282" s="31" t="s">
        <v>38</v>
      </c>
      <c r="F282" s="32">
        <v>15400000</v>
      </c>
      <c r="G282" s="30" t="s">
        <v>690</v>
      </c>
      <c r="H282" s="33">
        <v>1104935873</v>
      </c>
      <c r="I282" s="33"/>
      <c r="J282" s="34">
        <v>4</v>
      </c>
      <c r="K282" s="34">
        <v>1498</v>
      </c>
      <c r="L282" s="35">
        <v>45429</v>
      </c>
      <c r="M282" s="36">
        <f t="shared" si="73"/>
        <v>15400000</v>
      </c>
      <c r="N282" s="35">
        <v>45436</v>
      </c>
      <c r="O282" s="31" t="s">
        <v>40</v>
      </c>
      <c r="P282" s="37">
        <v>45436</v>
      </c>
      <c r="Q282" s="31">
        <v>1487</v>
      </c>
      <c r="R282" s="30">
        <v>220302</v>
      </c>
      <c r="S282" s="38">
        <f t="shared" si="74"/>
        <v>15400000</v>
      </c>
      <c r="T282" s="35">
        <v>45436</v>
      </c>
      <c r="U282" s="33" t="s">
        <v>691</v>
      </c>
      <c r="V282" s="35">
        <v>45439</v>
      </c>
      <c r="W282" s="41">
        <v>45641</v>
      </c>
      <c r="X282" s="35"/>
      <c r="Y282" s="30"/>
      <c r="Z282" s="39">
        <f t="shared" si="72"/>
        <v>3019607.8431372549</v>
      </c>
      <c r="AA282" s="30"/>
      <c r="AB282" s="40"/>
      <c r="AC282" s="30"/>
      <c r="AD282" s="40"/>
      <c r="AE282" s="30"/>
      <c r="AF282" s="30"/>
      <c r="AG282" s="30"/>
      <c r="AH282" s="30"/>
      <c r="AI282" s="30"/>
    </row>
    <row r="283" spans="1:35">
      <c r="A283" s="30">
        <v>281</v>
      </c>
      <c r="B283" s="30" t="s">
        <v>654</v>
      </c>
      <c r="C283" s="30" t="s">
        <v>669</v>
      </c>
      <c r="D283" s="68" t="s">
        <v>670</v>
      </c>
      <c r="E283" s="31" t="s">
        <v>38</v>
      </c>
      <c r="F283" s="32">
        <v>31500000</v>
      </c>
      <c r="G283" s="30" t="s">
        <v>692</v>
      </c>
      <c r="H283" s="33">
        <v>1110533796</v>
      </c>
      <c r="I283" s="33"/>
      <c r="J283" s="34">
        <v>1</v>
      </c>
      <c r="K283" s="34">
        <v>1501</v>
      </c>
      <c r="L283" s="35">
        <v>45428</v>
      </c>
      <c r="M283" s="36">
        <f t="shared" si="73"/>
        <v>31500000</v>
      </c>
      <c r="N283" s="35">
        <v>45436</v>
      </c>
      <c r="O283" s="31" t="s">
        <v>40</v>
      </c>
      <c r="P283" s="37">
        <v>45436</v>
      </c>
      <c r="Q283" s="31">
        <v>1488</v>
      </c>
      <c r="R283" s="30">
        <v>220301</v>
      </c>
      <c r="S283" s="38">
        <f t="shared" si="74"/>
        <v>31500000</v>
      </c>
      <c r="T283" s="35">
        <v>45436</v>
      </c>
      <c r="U283" s="33" t="s">
        <v>693</v>
      </c>
      <c r="V283" s="35">
        <v>45433</v>
      </c>
      <c r="W283" s="41">
        <v>45641</v>
      </c>
      <c r="X283" s="35"/>
      <c r="Y283" s="30"/>
      <c r="Z283" s="39">
        <f t="shared" si="72"/>
        <v>6176470.5882352944</v>
      </c>
      <c r="AA283" s="30"/>
      <c r="AB283" s="40"/>
      <c r="AC283" s="30"/>
      <c r="AD283" s="40"/>
      <c r="AE283" s="30"/>
      <c r="AF283" s="30"/>
      <c r="AG283" s="30"/>
      <c r="AH283" s="30"/>
      <c r="AI283" s="30"/>
    </row>
    <row r="284" spans="1:35">
      <c r="A284" s="30">
        <v>282</v>
      </c>
      <c r="B284" s="30" t="s">
        <v>654</v>
      </c>
      <c r="C284" s="30" t="s">
        <v>669</v>
      </c>
      <c r="D284" s="68" t="s">
        <v>670</v>
      </c>
      <c r="E284" s="31" t="s">
        <v>38</v>
      </c>
      <c r="F284" s="32">
        <v>31500000</v>
      </c>
      <c r="G284" s="30" t="s">
        <v>694</v>
      </c>
      <c r="H284" s="33">
        <v>17657902</v>
      </c>
      <c r="I284" s="33"/>
      <c r="J284" s="34">
        <v>0</v>
      </c>
      <c r="K284" s="34">
        <v>1500</v>
      </c>
      <c r="L284" s="35">
        <v>45428</v>
      </c>
      <c r="M284" s="36">
        <f t="shared" ref="M284" si="75">F284</f>
        <v>31500000</v>
      </c>
      <c r="N284" s="35">
        <v>45436</v>
      </c>
      <c r="O284" s="31" t="s">
        <v>40</v>
      </c>
      <c r="P284" s="37">
        <v>45436</v>
      </c>
      <c r="Q284" s="31">
        <v>1490</v>
      </c>
      <c r="R284" s="30">
        <v>220301</v>
      </c>
      <c r="S284" s="38">
        <f t="shared" ref="S284" si="76">M284</f>
        <v>31500000</v>
      </c>
      <c r="T284" s="35">
        <v>45436</v>
      </c>
      <c r="U284" s="33" t="s">
        <v>695</v>
      </c>
      <c r="V284" s="35">
        <v>45439</v>
      </c>
      <c r="W284" s="41">
        <v>45641</v>
      </c>
      <c r="X284" s="35"/>
      <c r="Y284" s="30"/>
      <c r="Z284" s="39">
        <f t="shared" si="72"/>
        <v>6176470.5882352944</v>
      </c>
      <c r="AA284" s="30"/>
      <c r="AB284" s="40"/>
      <c r="AC284" s="30"/>
      <c r="AD284" s="40"/>
      <c r="AE284" s="30"/>
      <c r="AF284" s="30"/>
      <c r="AG284" s="30"/>
      <c r="AH284" s="30"/>
      <c r="AI284" s="30"/>
    </row>
    <row r="285" spans="1:35">
      <c r="A285" s="30">
        <v>283</v>
      </c>
      <c r="B285" s="30" t="s">
        <v>654</v>
      </c>
      <c r="C285" s="30" t="s">
        <v>669</v>
      </c>
      <c r="D285" s="68" t="s">
        <v>670</v>
      </c>
      <c r="E285" s="31" t="s">
        <v>38</v>
      </c>
      <c r="F285" s="32">
        <v>31500000</v>
      </c>
      <c r="G285" s="30" t="s">
        <v>696</v>
      </c>
      <c r="H285" s="33">
        <v>14226186</v>
      </c>
      <c r="I285" s="33"/>
      <c r="J285" s="34">
        <v>3</v>
      </c>
      <c r="K285" s="34">
        <v>1485</v>
      </c>
      <c r="L285" s="35">
        <v>45428</v>
      </c>
      <c r="M285" s="36">
        <f t="shared" ref="M285:M299" si="77">F285</f>
        <v>31500000</v>
      </c>
      <c r="N285" s="35">
        <v>45436</v>
      </c>
      <c r="O285" s="31" t="s">
        <v>40</v>
      </c>
      <c r="P285" s="37">
        <v>45436</v>
      </c>
      <c r="Q285" s="31">
        <v>1491</v>
      </c>
      <c r="R285" s="30">
        <v>220301</v>
      </c>
      <c r="S285" s="38">
        <f t="shared" ref="S285:S299" si="78">M285</f>
        <v>31500000</v>
      </c>
      <c r="T285" s="35">
        <v>45436</v>
      </c>
      <c r="U285" s="33" t="s">
        <v>697</v>
      </c>
      <c r="V285" s="35">
        <v>45439</v>
      </c>
      <c r="W285" s="41">
        <v>45641</v>
      </c>
      <c r="X285" s="35"/>
      <c r="Y285" s="30"/>
      <c r="Z285" s="39">
        <f t="shared" si="72"/>
        <v>6176470.5882352944</v>
      </c>
      <c r="AA285" s="30"/>
      <c r="AB285" s="40"/>
      <c r="AC285" s="30"/>
      <c r="AD285" s="40"/>
      <c r="AE285" s="30"/>
      <c r="AF285" s="30"/>
      <c r="AG285" s="30"/>
      <c r="AH285" s="30"/>
      <c r="AI285" s="30"/>
    </row>
    <row r="286" spans="1:35">
      <c r="A286" s="30">
        <v>284</v>
      </c>
      <c r="B286" s="30" t="s">
        <v>35</v>
      </c>
      <c r="C286" s="30" t="s">
        <v>59</v>
      </c>
      <c r="D286" s="30" t="s">
        <v>305</v>
      </c>
      <c r="E286" s="31" t="s">
        <v>38</v>
      </c>
      <c r="F286" s="32">
        <v>19000000</v>
      </c>
      <c r="G286" s="30" t="s">
        <v>306</v>
      </c>
      <c r="H286" s="33">
        <v>14297367</v>
      </c>
      <c r="I286" s="33"/>
      <c r="J286" s="34">
        <v>3</v>
      </c>
      <c r="K286" s="34">
        <v>1512</v>
      </c>
      <c r="L286" s="35">
        <v>45432</v>
      </c>
      <c r="M286" s="36">
        <f t="shared" si="77"/>
        <v>19000000</v>
      </c>
      <c r="N286" s="35">
        <v>45436</v>
      </c>
      <c r="O286" s="31" t="s">
        <v>40</v>
      </c>
      <c r="P286" s="37">
        <v>45439</v>
      </c>
      <c r="Q286" s="31">
        <v>1495</v>
      </c>
      <c r="R286" s="30">
        <v>220106</v>
      </c>
      <c r="S286" s="38">
        <f t="shared" si="78"/>
        <v>19000000</v>
      </c>
      <c r="T286" s="35">
        <v>45440</v>
      </c>
      <c r="U286" s="33" t="s">
        <v>698</v>
      </c>
      <c r="V286" s="35">
        <v>45440</v>
      </c>
      <c r="W286" s="31" t="s">
        <v>79</v>
      </c>
      <c r="X286" s="35"/>
      <c r="Y286" s="30"/>
      <c r="Z286" s="39">
        <f>+F286/5</f>
        <v>3800000</v>
      </c>
      <c r="AA286" s="30"/>
      <c r="AB286" s="40"/>
      <c r="AC286" s="30"/>
      <c r="AD286" s="40"/>
      <c r="AE286" s="30"/>
      <c r="AF286" s="30"/>
      <c r="AG286" s="30"/>
      <c r="AH286" s="30"/>
      <c r="AI286" s="30"/>
    </row>
    <row r="287" spans="1:35">
      <c r="A287" s="30">
        <v>285</v>
      </c>
      <c r="B287" s="30" t="s">
        <v>654</v>
      </c>
      <c r="C287" s="30" t="s">
        <v>669</v>
      </c>
      <c r="D287" s="68" t="s">
        <v>678</v>
      </c>
      <c r="E287" s="31" t="s">
        <v>38</v>
      </c>
      <c r="F287" s="32">
        <v>15400000</v>
      </c>
      <c r="G287" s="30" t="s">
        <v>699</v>
      </c>
      <c r="H287" s="33">
        <v>1010184939</v>
      </c>
      <c r="I287" s="33"/>
      <c r="J287" s="34">
        <v>7</v>
      </c>
      <c r="K287" s="34">
        <v>1499</v>
      </c>
      <c r="L287" s="35">
        <v>45428</v>
      </c>
      <c r="M287" s="36">
        <f t="shared" si="77"/>
        <v>15400000</v>
      </c>
      <c r="N287" s="35">
        <v>45436</v>
      </c>
      <c r="O287" s="31" t="s">
        <v>40</v>
      </c>
      <c r="P287" s="37">
        <v>45436</v>
      </c>
      <c r="Q287" s="31">
        <v>1492</v>
      </c>
      <c r="R287" s="30">
        <v>220302</v>
      </c>
      <c r="S287" s="38">
        <f t="shared" si="78"/>
        <v>15400000</v>
      </c>
      <c r="T287" s="35">
        <v>45436</v>
      </c>
      <c r="U287" s="33" t="s">
        <v>700</v>
      </c>
      <c r="V287" s="35">
        <v>45439</v>
      </c>
      <c r="W287" s="41">
        <v>45641</v>
      </c>
      <c r="X287" s="35"/>
      <c r="Y287" s="30"/>
      <c r="Z287" s="39">
        <f t="shared" si="72"/>
        <v>3019607.8431372549</v>
      </c>
      <c r="AA287" s="30"/>
      <c r="AB287" s="40"/>
      <c r="AC287" s="30"/>
      <c r="AD287" s="40"/>
      <c r="AE287" s="30"/>
      <c r="AF287" s="30"/>
      <c r="AG287" s="30"/>
      <c r="AH287" s="30"/>
      <c r="AI287" s="30"/>
    </row>
    <row r="288" spans="1:35">
      <c r="A288" s="30">
        <v>286</v>
      </c>
      <c r="B288" s="30" t="s">
        <v>254</v>
      </c>
      <c r="C288" s="30" t="s">
        <v>92</v>
      </c>
      <c r="D288" s="59" t="s">
        <v>701</v>
      </c>
      <c r="E288" s="31" t="s">
        <v>38</v>
      </c>
      <c r="F288" s="32">
        <v>5250000</v>
      </c>
      <c r="G288" s="30" t="s">
        <v>702</v>
      </c>
      <c r="H288" s="33">
        <v>1110466779</v>
      </c>
      <c r="I288" s="33"/>
      <c r="J288" s="34">
        <v>9</v>
      </c>
      <c r="K288" s="34">
        <v>1514</v>
      </c>
      <c r="L288" s="35">
        <v>45433</v>
      </c>
      <c r="M288" s="36">
        <f t="shared" si="77"/>
        <v>5250000</v>
      </c>
      <c r="N288" s="35">
        <v>45436</v>
      </c>
      <c r="O288" s="31" t="s">
        <v>40</v>
      </c>
      <c r="P288" s="37">
        <v>45439</v>
      </c>
      <c r="Q288" s="31">
        <v>1496</v>
      </c>
      <c r="R288" s="30">
        <v>220401</v>
      </c>
      <c r="S288" s="38">
        <f t="shared" si="78"/>
        <v>5250000</v>
      </c>
      <c r="T288" s="35">
        <v>45439</v>
      </c>
      <c r="U288" s="33" t="s">
        <v>703</v>
      </c>
      <c r="V288" s="35">
        <v>45441</v>
      </c>
      <c r="W288" s="31" t="s">
        <v>41</v>
      </c>
      <c r="X288" s="35"/>
      <c r="Y288" s="30"/>
      <c r="Z288" s="39">
        <f>+F288/1</f>
        <v>5250000</v>
      </c>
      <c r="AA288" s="30"/>
      <c r="AB288" s="40"/>
      <c r="AC288" s="30"/>
      <c r="AD288" s="40"/>
      <c r="AE288" s="30"/>
      <c r="AF288" s="30"/>
      <c r="AG288" s="30"/>
      <c r="AH288" s="30"/>
      <c r="AI288" s="30"/>
    </row>
    <row r="289" spans="1:35">
      <c r="A289" s="30">
        <v>287</v>
      </c>
      <c r="B289" s="30" t="s">
        <v>35</v>
      </c>
      <c r="C289" s="30" t="s">
        <v>97</v>
      </c>
      <c r="D289" s="30" t="s">
        <v>180</v>
      </c>
      <c r="E289" s="31" t="s">
        <v>38</v>
      </c>
      <c r="F289" s="32">
        <v>80609775</v>
      </c>
      <c r="G289" s="30" t="s">
        <v>68</v>
      </c>
      <c r="H289" s="33">
        <v>900504144</v>
      </c>
      <c r="I289" s="33"/>
      <c r="J289" s="34">
        <v>0</v>
      </c>
      <c r="K289" s="34">
        <v>1520</v>
      </c>
      <c r="L289" s="35">
        <v>45351</v>
      </c>
      <c r="M289" s="36">
        <f t="shared" si="77"/>
        <v>80609775</v>
      </c>
      <c r="N289" s="35">
        <v>45370</v>
      </c>
      <c r="O289" s="31" t="s">
        <v>40</v>
      </c>
      <c r="P289" s="37">
        <v>45436</v>
      </c>
      <c r="Q289" s="31">
        <v>1493</v>
      </c>
      <c r="R289" s="30">
        <v>220101</v>
      </c>
      <c r="S289" s="38">
        <f t="shared" si="78"/>
        <v>80609775</v>
      </c>
      <c r="T289" s="35">
        <v>45436</v>
      </c>
      <c r="U289" s="33" t="s">
        <v>704</v>
      </c>
      <c r="V289" s="35">
        <v>45436</v>
      </c>
      <c r="W289" s="31" t="s">
        <v>41</v>
      </c>
      <c r="X289" s="35"/>
      <c r="Y289" s="30"/>
      <c r="Z289" s="39">
        <f>+F289/1</f>
        <v>80609775</v>
      </c>
      <c r="AA289" s="30"/>
      <c r="AB289" s="40"/>
      <c r="AC289" s="30"/>
      <c r="AD289" s="40"/>
      <c r="AE289" s="30"/>
      <c r="AF289" s="30"/>
      <c r="AG289" s="30"/>
      <c r="AH289" s="30"/>
      <c r="AI289" s="30"/>
    </row>
    <row r="290" spans="1:35">
      <c r="A290" s="30">
        <v>288</v>
      </c>
      <c r="B290" s="30" t="s">
        <v>654</v>
      </c>
      <c r="C290" s="30" t="s">
        <v>669</v>
      </c>
      <c r="D290" s="30" t="s">
        <v>705</v>
      </c>
      <c r="E290" s="31" t="s">
        <v>38</v>
      </c>
      <c r="F290" s="32">
        <v>17600000</v>
      </c>
      <c r="G290" s="30" t="s">
        <v>706</v>
      </c>
      <c r="H290" s="33">
        <v>1110517355</v>
      </c>
      <c r="I290" s="33"/>
      <c r="J290" s="34">
        <v>1</v>
      </c>
      <c r="K290" s="34">
        <v>1489</v>
      </c>
      <c r="L290" s="35">
        <v>45428</v>
      </c>
      <c r="M290" s="36">
        <f t="shared" si="77"/>
        <v>17600000</v>
      </c>
      <c r="N290" s="35">
        <v>45439</v>
      </c>
      <c r="O290" s="31" t="s">
        <v>40</v>
      </c>
      <c r="P290" s="37">
        <v>45439</v>
      </c>
      <c r="Q290" s="31">
        <v>1497</v>
      </c>
      <c r="R290" s="30">
        <v>220302</v>
      </c>
      <c r="S290" s="38">
        <f t="shared" si="78"/>
        <v>17600000</v>
      </c>
      <c r="T290" s="35">
        <v>45439</v>
      </c>
      <c r="U290" s="33" t="s">
        <v>707</v>
      </c>
      <c r="V290" s="35">
        <v>45441</v>
      </c>
      <c r="W290" s="41">
        <v>45656</v>
      </c>
      <c r="X290" s="35"/>
      <c r="Y290" s="30"/>
      <c r="Z290" s="39">
        <f t="shared" si="72"/>
        <v>3450980.3921568631</v>
      </c>
      <c r="AA290" s="30"/>
      <c r="AB290" s="40"/>
      <c r="AC290" s="30"/>
      <c r="AD290" s="40"/>
      <c r="AE290" s="30"/>
      <c r="AF290" s="30"/>
      <c r="AG290" s="30"/>
      <c r="AH290" s="30"/>
      <c r="AI290" s="30"/>
    </row>
    <row r="291" spans="1:35">
      <c r="A291" s="30">
        <v>289</v>
      </c>
      <c r="B291" s="30" t="s">
        <v>254</v>
      </c>
      <c r="C291" s="30" t="s">
        <v>336</v>
      </c>
      <c r="D291" s="59" t="s">
        <v>383</v>
      </c>
      <c r="E291" s="31" t="s">
        <v>38</v>
      </c>
      <c r="F291" s="32">
        <v>2700000</v>
      </c>
      <c r="G291" s="30" t="s">
        <v>384</v>
      </c>
      <c r="H291" s="33">
        <v>1110489791</v>
      </c>
      <c r="I291" s="33"/>
      <c r="J291" s="34">
        <v>7</v>
      </c>
      <c r="K291" s="34">
        <v>1518</v>
      </c>
      <c r="L291" s="35">
        <v>45433</v>
      </c>
      <c r="M291" s="36">
        <f t="shared" si="77"/>
        <v>2700000</v>
      </c>
      <c r="N291" s="35">
        <v>45440</v>
      </c>
      <c r="O291" s="31" t="s">
        <v>40</v>
      </c>
      <c r="P291" s="37">
        <v>45440</v>
      </c>
      <c r="Q291" s="31">
        <v>1498</v>
      </c>
      <c r="R291" s="30">
        <v>220402</v>
      </c>
      <c r="S291" s="38">
        <f t="shared" si="78"/>
        <v>2700000</v>
      </c>
      <c r="T291" s="35">
        <v>45440</v>
      </c>
      <c r="U291" s="33" t="s">
        <v>708</v>
      </c>
      <c r="V291" s="35">
        <v>45440</v>
      </c>
      <c r="W291" s="31" t="s">
        <v>652</v>
      </c>
      <c r="X291" s="35"/>
      <c r="Y291" s="30"/>
      <c r="Z291" s="39">
        <f>+F291/1</f>
        <v>2700000</v>
      </c>
      <c r="AA291" s="30"/>
      <c r="AB291" s="40"/>
      <c r="AC291" s="30"/>
      <c r="AD291" s="40"/>
      <c r="AE291" s="30"/>
      <c r="AF291" s="30"/>
      <c r="AG291" s="30"/>
      <c r="AH291" s="30"/>
      <c r="AI291" s="30"/>
    </row>
    <row r="292" spans="1:35">
      <c r="A292" s="30">
        <v>290</v>
      </c>
      <c r="B292" s="30" t="s">
        <v>35</v>
      </c>
      <c r="C292" s="30" t="s">
        <v>48</v>
      </c>
      <c r="D292" s="59" t="s">
        <v>709</v>
      </c>
      <c r="E292" s="31" t="s">
        <v>38</v>
      </c>
      <c r="F292" s="32">
        <v>62000000</v>
      </c>
      <c r="G292" s="30" t="s">
        <v>50</v>
      </c>
      <c r="H292" s="33">
        <v>901252497</v>
      </c>
      <c r="I292" s="33"/>
      <c r="J292" s="34">
        <v>6</v>
      </c>
      <c r="K292" s="34">
        <v>1516</v>
      </c>
      <c r="L292" s="35">
        <v>45433</v>
      </c>
      <c r="M292" s="36">
        <f t="shared" si="77"/>
        <v>62000000</v>
      </c>
      <c r="N292" s="35">
        <v>45441</v>
      </c>
      <c r="O292" s="31" t="s">
        <v>40</v>
      </c>
      <c r="P292" s="37">
        <v>45442</v>
      </c>
      <c r="Q292" s="31">
        <v>1505</v>
      </c>
      <c r="R292" s="30">
        <v>220202</v>
      </c>
      <c r="S292" s="38">
        <f t="shared" si="78"/>
        <v>62000000</v>
      </c>
      <c r="T292" s="35">
        <v>45441</v>
      </c>
      <c r="U292" s="33" t="s">
        <v>710</v>
      </c>
      <c r="V292" s="35">
        <v>45441</v>
      </c>
      <c r="W292" s="31" t="s">
        <v>41</v>
      </c>
      <c r="X292" s="35"/>
      <c r="Y292" s="30"/>
      <c r="Z292" s="39">
        <f>+F292/1</f>
        <v>62000000</v>
      </c>
      <c r="AA292" s="30"/>
      <c r="AB292" s="40"/>
      <c r="AC292" s="30"/>
      <c r="AD292" s="40"/>
      <c r="AE292" s="30"/>
      <c r="AF292" s="30"/>
      <c r="AG292" s="30"/>
      <c r="AH292" s="30"/>
      <c r="AI292" s="30"/>
    </row>
    <row r="293" spans="1:35">
      <c r="A293" s="30">
        <v>291</v>
      </c>
      <c r="B293" s="30" t="s">
        <v>654</v>
      </c>
      <c r="C293" s="30" t="s">
        <v>157</v>
      </c>
      <c r="D293" s="59" t="s">
        <v>711</v>
      </c>
      <c r="E293" s="31" t="s">
        <v>38</v>
      </c>
      <c r="F293" s="32">
        <v>218369270</v>
      </c>
      <c r="G293" s="30" t="s">
        <v>712</v>
      </c>
      <c r="H293" s="33">
        <v>809012539</v>
      </c>
      <c r="I293" s="33"/>
      <c r="J293" s="34">
        <v>4</v>
      </c>
      <c r="K293" s="34">
        <v>1522</v>
      </c>
      <c r="L293" s="35">
        <v>45436</v>
      </c>
      <c r="M293" s="36">
        <f t="shared" si="77"/>
        <v>218369270</v>
      </c>
      <c r="N293" s="35">
        <v>45442</v>
      </c>
      <c r="O293" s="31" t="s">
        <v>40</v>
      </c>
      <c r="P293" s="37">
        <v>45442</v>
      </c>
      <c r="Q293" s="31">
        <v>1521</v>
      </c>
      <c r="R293" s="30">
        <v>220305</v>
      </c>
      <c r="S293" s="38">
        <f t="shared" si="78"/>
        <v>218369270</v>
      </c>
      <c r="T293" s="35">
        <v>45442</v>
      </c>
      <c r="U293" s="33" t="s">
        <v>713</v>
      </c>
      <c r="V293" s="35">
        <v>45449</v>
      </c>
      <c r="W293" s="41">
        <v>45656</v>
      </c>
      <c r="X293" s="35"/>
      <c r="Y293" s="30"/>
      <c r="Z293" s="39">
        <f t="shared" si="72"/>
        <v>42817503.921568632</v>
      </c>
      <c r="AA293" s="30"/>
      <c r="AB293" s="40"/>
      <c r="AC293" s="30"/>
      <c r="AD293" s="40"/>
      <c r="AE293" s="30"/>
      <c r="AF293" s="30"/>
      <c r="AG293" s="30"/>
      <c r="AH293" s="30"/>
      <c r="AI293" s="30"/>
    </row>
    <row r="294" spans="1:35">
      <c r="A294" s="30">
        <v>292</v>
      </c>
      <c r="B294" s="30" t="s">
        <v>654</v>
      </c>
      <c r="C294" s="30" t="s">
        <v>669</v>
      </c>
      <c r="D294" s="68" t="s">
        <v>678</v>
      </c>
      <c r="E294" s="31" t="s">
        <v>38</v>
      </c>
      <c r="F294" s="32">
        <v>15400000</v>
      </c>
      <c r="G294" s="30" t="s">
        <v>714</v>
      </c>
      <c r="H294" s="33">
        <v>1110533692</v>
      </c>
      <c r="I294" s="33"/>
      <c r="J294" s="34">
        <v>4</v>
      </c>
      <c r="K294" s="34">
        <v>1531</v>
      </c>
      <c r="L294" s="35">
        <v>45439</v>
      </c>
      <c r="M294" s="36">
        <f t="shared" ref="M294:M296" si="79">F294</f>
        <v>15400000</v>
      </c>
      <c r="N294" s="35">
        <v>45436</v>
      </c>
      <c r="O294" s="31" t="s">
        <v>40</v>
      </c>
      <c r="P294" s="37">
        <v>45442</v>
      </c>
      <c r="Q294" s="31">
        <v>1506</v>
      </c>
      <c r="R294" s="30">
        <v>220302</v>
      </c>
      <c r="S294" s="38">
        <f t="shared" ref="S294:S296" si="80">M294</f>
        <v>15400000</v>
      </c>
      <c r="T294" s="35">
        <v>45442</v>
      </c>
      <c r="U294" s="33" t="s">
        <v>715</v>
      </c>
      <c r="V294" s="35">
        <v>45443</v>
      </c>
      <c r="W294" s="41">
        <v>45641</v>
      </c>
      <c r="X294" s="35"/>
      <c r="Y294" s="30"/>
      <c r="Z294" s="39">
        <f>+F294/5</f>
        <v>3080000</v>
      </c>
      <c r="AA294" s="30"/>
      <c r="AB294" s="40"/>
      <c r="AC294" s="30"/>
      <c r="AD294" s="40"/>
      <c r="AE294" s="30"/>
      <c r="AF294" s="30"/>
      <c r="AG294" s="30"/>
      <c r="AH294" s="30"/>
      <c r="AI294" s="30"/>
    </row>
    <row r="295" spans="1:35">
      <c r="A295" s="30">
        <v>293</v>
      </c>
      <c r="B295" s="30" t="s">
        <v>654</v>
      </c>
      <c r="C295" s="30" t="s">
        <v>669</v>
      </c>
      <c r="D295" s="68" t="s">
        <v>670</v>
      </c>
      <c r="E295" s="31" t="s">
        <v>38</v>
      </c>
      <c r="F295" s="32">
        <v>31500000</v>
      </c>
      <c r="G295" s="30" t="s">
        <v>716</v>
      </c>
      <c r="H295" s="33">
        <v>1007411188</v>
      </c>
      <c r="I295" s="33"/>
      <c r="J295" s="34">
        <v>6</v>
      </c>
      <c r="K295" s="34">
        <v>1530</v>
      </c>
      <c r="L295" s="35">
        <v>45439</v>
      </c>
      <c r="M295" s="36">
        <f t="shared" si="79"/>
        <v>31500000</v>
      </c>
      <c r="N295" s="35">
        <v>45436</v>
      </c>
      <c r="O295" s="31" t="s">
        <v>40</v>
      </c>
      <c r="P295" s="37">
        <v>45442</v>
      </c>
      <c r="Q295" s="31">
        <v>1507</v>
      </c>
      <c r="R295" s="30">
        <v>220301</v>
      </c>
      <c r="S295" s="38">
        <f t="shared" si="80"/>
        <v>31500000</v>
      </c>
      <c r="T295" s="35">
        <v>45442</v>
      </c>
      <c r="U295" s="33" t="s">
        <v>717</v>
      </c>
      <c r="V295" s="35">
        <v>45443</v>
      </c>
      <c r="W295" s="41">
        <v>45641</v>
      </c>
      <c r="X295" s="35"/>
      <c r="Y295" s="30"/>
      <c r="Z295" s="39">
        <f t="shared" ref="Z295" si="81">+F295/5</f>
        <v>6300000</v>
      </c>
      <c r="AA295" s="30"/>
      <c r="AB295" s="40"/>
      <c r="AC295" s="30"/>
      <c r="AD295" s="40"/>
      <c r="AE295" s="30"/>
      <c r="AF295" s="30"/>
      <c r="AG295" s="30"/>
      <c r="AH295" s="30"/>
      <c r="AI295" s="30"/>
    </row>
    <row r="296" spans="1:35">
      <c r="A296" s="30">
        <v>294</v>
      </c>
      <c r="B296" s="30" t="s">
        <v>35</v>
      </c>
      <c r="C296" s="30" t="s">
        <v>251</v>
      </c>
      <c r="D296" s="59" t="s">
        <v>372</v>
      </c>
      <c r="E296" s="31" t="s">
        <v>38</v>
      </c>
      <c r="F296" s="32">
        <v>3090000</v>
      </c>
      <c r="G296" s="30" t="s">
        <v>373</v>
      </c>
      <c r="H296" s="33">
        <v>93060622</v>
      </c>
      <c r="I296" s="33"/>
      <c r="J296" s="34">
        <v>6</v>
      </c>
      <c r="K296" s="34">
        <v>1529</v>
      </c>
      <c r="L296" s="35">
        <v>45439</v>
      </c>
      <c r="M296" s="36">
        <f t="shared" si="79"/>
        <v>3090000</v>
      </c>
      <c r="N296" s="35">
        <v>45342</v>
      </c>
      <c r="O296" s="31" t="s">
        <v>40</v>
      </c>
      <c r="P296" s="37">
        <v>45442</v>
      </c>
      <c r="Q296" s="31">
        <v>1508</v>
      </c>
      <c r="R296" s="30">
        <v>220401</v>
      </c>
      <c r="S296" s="38">
        <f t="shared" si="80"/>
        <v>3090000</v>
      </c>
      <c r="T296" s="35">
        <v>45442</v>
      </c>
      <c r="U296" s="33" t="s">
        <v>718</v>
      </c>
      <c r="V296" s="35">
        <v>45447</v>
      </c>
      <c r="W296" s="31" t="s">
        <v>106</v>
      </c>
      <c r="X296" s="35"/>
      <c r="Y296" s="30"/>
      <c r="Z296" s="39">
        <f>+F296/1</f>
        <v>3090000</v>
      </c>
      <c r="AA296" s="30"/>
      <c r="AB296" s="40"/>
      <c r="AC296" s="30"/>
      <c r="AD296" s="40"/>
      <c r="AE296" s="30"/>
      <c r="AF296" s="30"/>
      <c r="AG296" s="30"/>
      <c r="AH296" s="30"/>
      <c r="AI296" s="30"/>
    </row>
    <row r="297" spans="1:35">
      <c r="A297" s="30">
        <v>295</v>
      </c>
      <c r="B297" s="30" t="s">
        <v>254</v>
      </c>
      <c r="C297" s="30" t="s">
        <v>48</v>
      </c>
      <c r="D297" s="30" t="s">
        <v>375</v>
      </c>
      <c r="E297" s="31" t="s">
        <v>38</v>
      </c>
      <c r="F297" s="32">
        <v>5300000</v>
      </c>
      <c r="G297" s="30" t="s">
        <v>234</v>
      </c>
      <c r="H297" s="33">
        <v>93404246</v>
      </c>
      <c r="I297" s="33"/>
      <c r="J297" s="34">
        <v>8</v>
      </c>
      <c r="K297" s="34">
        <v>1528</v>
      </c>
      <c r="L297" s="35">
        <v>45439</v>
      </c>
      <c r="M297" s="36">
        <f t="shared" si="77"/>
        <v>5300000</v>
      </c>
      <c r="N297" s="35">
        <v>45442</v>
      </c>
      <c r="O297" s="31" t="s">
        <v>40</v>
      </c>
      <c r="P297" s="37">
        <v>45442</v>
      </c>
      <c r="Q297" s="31">
        <v>1509</v>
      </c>
      <c r="R297" s="30">
        <v>210401</v>
      </c>
      <c r="S297" s="38">
        <f t="shared" si="78"/>
        <v>5300000</v>
      </c>
      <c r="T297" s="35">
        <v>45442</v>
      </c>
      <c r="U297" s="33">
        <v>100033589</v>
      </c>
      <c r="V297" s="35">
        <v>45442</v>
      </c>
      <c r="W297" s="31" t="s">
        <v>41</v>
      </c>
      <c r="X297" s="35"/>
      <c r="Y297" s="30"/>
      <c r="Z297" s="39">
        <f>+F297/1</f>
        <v>5300000</v>
      </c>
      <c r="AA297" s="30"/>
      <c r="AB297" s="40"/>
      <c r="AC297" s="30"/>
      <c r="AD297" s="40"/>
      <c r="AE297" s="30"/>
      <c r="AF297" s="30"/>
      <c r="AG297" s="30"/>
      <c r="AH297" s="30"/>
      <c r="AI297" s="30"/>
    </row>
    <row r="298" spans="1:35">
      <c r="A298" s="30">
        <v>296</v>
      </c>
      <c r="B298" s="30" t="s">
        <v>35</v>
      </c>
      <c r="C298" s="30" t="s">
        <v>157</v>
      </c>
      <c r="D298" s="55" t="s">
        <v>167</v>
      </c>
      <c r="E298" s="31" t="s">
        <v>38</v>
      </c>
      <c r="F298" s="32">
        <v>35200000</v>
      </c>
      <c r="G298" s="30" t="s">
        <v>719</v>
      </c>
      <c r="H298" s="33">
        <v>39566368</v>
      </c>
      <c r="I298" s="33"/>
      <c r="J298" s="34">
        <v>6</v>
      </c>
      <c r="K298" s="34">
        <v>1511</v>
      </c>
      <c r="L298" s="35">
        <v>45432</v>
      </c>
      <c r="M298" s="36">
        <f t="shared" si="77"/>
        <v>35200000</v>
      </c>
      <c r="N298" s="35">
        <v>45442</v>
      </c>
      <c r="O298" s="31" t="s">
        <v>40</v>
      </c>
      <c r="P298" s="37">
        <v>45443</v>
      </c>
      <c r="Q298" s="31">
        <v>1522</v>
      </c>
      <c r="R298" s="30">
        <v>2101020301</v>
      </c>
      <c r="S298" s="38">
        <f t="shared" si="78"/>
        <v>35200000</v>
      </c>
      <c r="T298" s="35">
        <v>45442</v>
      </c>
      <c r="U298" s="33" t="s">
        <v>720</v>
      </c>
      <c r="V298" s="35">
        <v>45447</v>
      </c>
      <c r="W298" s="41">
        <v>45443</v>
      </c>
      <c r="X298" s="35"/>
      <c r="Y298" s="30"/>
      <c r="Z298" s="39">
        <f>+F298/7</f>
        <v>5028571.4285714282</v>
      </c>
      <c r="AA298" s="30"/>
      <c r="AB298" s="40"/>
      <c r="AC298" s="30"/>
      <c r="AD298" s="40"/>
      <c r="AE298" s="30"/>
      <c r="AF298" s="30"/>
      <c r="AG298" s="30"/>
      <c r="AH298" s="30"/>
      <c r="AI298" s="30"/>
    </row>
    <row r="299" spans="1:35">
      <c r="A299" s="30">
        <v>297</v>
      </c>
      <c r="B299" s="30" t="s">
        <v>254</v>
      </c>
      <c r="C299" s="30" t="s">
        <v>48</v>
      </c>
      <c r="D299" s="55" t="s">
        <v>63</v>
      </c>
      <c r="E299" s="31" t="s">
        <v>38</v>
      </c>
      <c r="F299" s="32">
        <v>8910000</v>
      </c>
      <c r="G299" s="30" t="s">
        <v>259</v>
      </c>
      <c r="H299" s="33">
        <v>1232391592</v>
      </c>
      <c r="I299" s="33"/>
      <c r="J299" s="34">
        <v>8</v>
      </c>
      <c r="K299" s="34">
        <v>1525</v>
      </c>
      <c r="L299" s="35">
        <v>45439</v>
      </c>
      <c r="M299" s="36">
        <f t="shared" si="77"/>
        <v>8910000</v>
      </c>
      <c r="N299" s="35">
        <v>45443</v>
      </c>
      <c r="O299" s="31" t="s">
        <v>40</v>
      </c>
      <c r="P299" s="37">
        <v>45447</v>
      </c>
      <c r="Q299" s="31">
        <v>1538</v>
      </c>
      <c r="R299" s="30">
        <v>220401</v>
      </c>
      <c r="S299" s="38">
        <f t="shared" si="78"/>
        <v>8910000</v>
      </c>
      <c r="T299" s="35">
        <v>45447</v>
      </c>
      <c r="U299" s="33" t="s">
        <v>721</v>
      </c>
      <c r="V299" s="35">
        <v>45447</v>
      </c>
      <c r="W299" s="31" t="s">
        <v>41</v>
      </c>
      <c r="X299" s="35"/>
      <c r="Y299" s="30"/>
      <c r="Z299" s="39">
        <f>+F299</f>
        <v>8910000</v>
      </c>
      <c r="AA299" s="30"/>
      <c r="AB299" s="40"/>
      <c r="AC299" s="30"/>
      <c r="AD299" s="40"/>
      <c r="AE299" s="30"/>
      <c r="AF299" s="30"/>
      <c r="AG299" s="30"/>
      <c r="AH299" s="30"/>
      <c r="AI299" s="30"/>
    </row>
    <row r="300" spans="1:35">
      <c r="A300" s="30">
        <v>298</v>
      </c>
      <c r="B300" s="30" t="s">
        <v>254</v>
      </c>
      <c r="C300" s="30" t="s">
        <v>48</v>
      </c>
      <c r="D300" s="55" t="s">
        <v>63</v>
      </c>
      <c r="E300" s="31" t="s">
        <v>38</v>
      </c>
      <c r="F300" s="32">
        <v>8910000</v>
      </c>
      <c r="G300" s="30" t="s">
        <v>722</v>
      </c>
      <c r="H300" s="33">
        <v>1110501425</v>
      </c>
      <c r="I300" s="33"/>
      <c r="J300" s="34">
        <v>7</v>
      </c>
      <c r="K300" s="34">
        <v>1526</v>
      </c>
      <c r="L300" s="35">
        <v>45439</v>
      </c>
      <c r="M300" s="36">
        <f t="shared" ref="M300:M317" si="82">F300</f>
        <v>8910000</v>
      </c>
      <c r="N300" s="35">
        <v>45443</v>
      </c>
      <c r="O300" s="31" t="s">
        <v>40</v>
      </c>
      <c r="P300" s="37">
        <v>45447</v>
      </c>
      <c r="Q300" s="31">
        <v>1539</v>
      </c>
      <c r="R300" s="30">
        <v>220401</v>
      </c>
      <c r="S300" s="38">
        <f t="shared" ref="S300:S317" si="83">M300</f>
        <v>8910000</v>
      </c>
      <c r="T300" s="35">
        <v>45447</v>
      </c>
      <c r="U300" s="33" t="s">
        <v>723</v>
      </c>
      <c r="V300" s="35">
        <v>45448</v>
      </c>
      <c r="W300" s="31" t="s">
        <v>41</v>
      </c>
      <c r="X300" s="35"/>
      <c r="Y300" s="30"/>
      <c r="Z300" s="39">
        <f t="shared" ref="Z300:Z301" si="84">+F300</f>
        <v>8910000</v>
      </c>
      <c r="AA300" s="30"/>
      <c r="AB300" s="40"/>
      <c r="AC300" s="30"/>
      <c r="AD300" s="40"/>
      <c r="AE300" s="30"/>
      <c r="AF300" s="30"/>
      <c r="AG300" s="30"/>
      <c r="AH300" s="30"/>
      <c r="AI300" s="30"/>
    </row>
    <row r="301" spans="1:35">
      <c r="A301" s="30">
        <v>299</v>
      </c>
      <c r="B301" s="30" t="s">
        <v>254</v>
      </c>
      <c r="C301" s="30" t="s">
        <v>48</v>
      </c>
      <c r="D301" s="55" t="s">
        <v>145</v>
      </c>
      <c r="E301" s="31" t="s">
        <v>38</v>
      </c>
      <c r="F301" s="32">
        <v>12960000</v>
      </c>
      <c r="G301" s="30" t="s">
        <v>146</v>
      </c>
      <c r="H301" s="33">
        <v>14138035</v>
      </c>
      <c r="I301" s="33"/>
      <c r="J301" s="34">
        <v>2</v>
      </c>
      <c r="K301" s="34">
        <v>1524</v>
      </c>
      <c r="L301" s="35">
        <v>45439</v>
      </c>
      <c r="M301" s="36">
        <f t="shared" si="82"/>
        <v>12960000</v>
      </c>
      <c r="N301" s="35">
        <v>45443</v>
      </c>
      <c r="O301" s="31" t="s">
        <v>40</v>
      </c>
      <c r="P301" s="37">
        <v>45443</v>
      </c>
      <c r="Q301" s="31">
        <v>1523</v>
      </c>
      <c r="R301" s="30">
        <v>220401</v>
      </c>
      <c r="S301" s="38">
        <f t="shared" si="83"/>
        <v>12960000</v>
      </c>
      <c r="T301" s="35">
        <v>45443</v>
      </c>
      <c r="U301" s="33" t="s">
        <v>724</v>
      </c>
      <c r="V301" s="35">
        <v>45447</v>
      </c>
      <c r="W301" s="31" t="s">
        <v>41</v>
      </c>
      <c r="X301" s="35"/>
      <c r="Y301" s="30"/>
      <c r="Z301" s="39">
        <f t="shared" si="84"/>
        <v>12960000</v>
      </c>
      <c r="AA301" s="30"/>
      <c r="AB301" s="40"/>
      <c r="AC301" s="30"/>
      <c r="AD301" s="40"/>
      <c r="AE301" s="30"/>
      <c r="AF301" s="30"/>
      <c r="AG301" s="30"/>
      <c r="AH301" s="30"/>
      <c r="AI301" s="30"/>
    </row>
    <row r="302" spans="1:35">
      <c r="A302" s="30">
        <v>300</v>
      </c>
      <c r="B302" s="30" t="s">
        <v>254</v>
      </c>
      <c r="C302" s="30" t="s">
        <v>48</v>
      </c>
      <c r="D302" s="55" t="s">
        <v>76</v>
      </c>
      <c r="E302" s="31" t="s">
        <v>38</v>
      </c>
      <c r="F302" s="32">
        <v>34020000</v>
      </c>
      <c r="G302" s="30" t="s">
        <v>139</v>
      </c>
      <c r="H302" s="33">
        <v>38361246</v>
      </c>
      <c r="I302" s="33"/>
      <c r="J302" s="34">
        <v>1</v>
      </c>
      <c r="K302" s="34">
        <v>1537</v>
      </c>
      <c r="L302" s="35">
        <v>45442</v>
      </c>
      <c r="M302" s="36">
        <f t="shared" si="82"/>
        <v>34020000</v>
      </c>
      <c r="N302" s="35">
        <v>45443</v>
      </c>
      <c r="O302" s="31" t="s">
        <v>40</v>
      </c>
      <c r="P302" s="37">
        <v>45443</v>
      </c>
      <c r="Q302" s="31">
        <v>1524</v>
      </c>
      <c r="R302" s="30">
        <v>220401</v>
      </c>
      <c r="S302" s="38">
        <f t="shared" si="83"/>
        <v>34020000</v>
      </c>
      <c r="T302" s="35">
        <v>45443</v>
      </c>
      <c r="U302" s="33" t="s">
        <v>725</v>
      </c>
      <c r="V302" s="35">
        <v>45448</v>
      </c>
      <c r="W302" s="41">
        <v>45657</v>
      </c>
      <c r="X302" s="35"/>
      <c r="Y302" s="30"/>
      <c r="Z302" s="39">
        <f>+F302/6</f>
        <v>5670000</v>
      </c>
      <c r="AA302" s="30"/>
      <c r="AB302" s="40"/>
      <c r="AC302" s="30"/>
      <c r="AD302" s="40"/>
      <c r="AE302" s="30"/>
      <c r="AF302" s="30"/>
      <c r="AG302" s="30"/>
      <c r="AH302" s="30"/>
      <c r="AI302" s="30"/>
    </row>
    <row r="303" spans="1:35">
      <c r="A303" s="30">
        <v>301</v>
      </c>
      <c r="B303" s="30" t="s">
        <v>254</v>
      </c>
      <c r="C303" s="30" t="s">
        <v>48</v>
      </c>
      <c r="D303" s="55" t="s">
        <v>76</v>
      </c>
      <c r="E303" s="31" t="s">
        <v>38</v>
      </c>
      <c r="F303" s="32">
        <v>34020000</v>
      </c>
      <c r="G303" s="30" t="s">
        <v>118</v>
      </c>
      <c r="H303" s="33">
        <v>28980289</v>
      </c>
      <c r="I303" s="33"/>
      <c r="J303" s="34">
        <v>7</v>
      </c>
      <c r="K303" s="34">
        <v>1536</v>
      </c>
      <c r="L303" s="35">
        <v>45442</v>
      </c>
      <c r="M303" s="36">
        <f t="shared" si="82"/>
        <v>34020000</v>
      </c>
      <c r="N303" s="35">
        <v>45443</v>
      </c>
      <c r="O303" s="31" t="s">
        <v>40</v>
      </c>
      <c r="P303" s="37">
        <v>45443</v>
      </c>
      <c r="Q303" s="31">
        <v>1525</v>
      </c>
      <c r="R303" s="30">
        <v>220401</v>
      </c>
      <c r="S303" s="38">
        <f t="shared" si="83"/>
        <v>34020000</v>
      </c>
      <c r="T303" s="35">
        <v>45443</v>
      </c>
      <c r="U303" s="35" t="s">
        <v>726</v>
      </c>
      <c r="V303" s="35">
        <v>45448</v>
      </c>
      <c r="W303" s="41">
        <v>45657</v>
      </c>
      <c r="X303" s="35"/>
      <c r="Y303" s="30"/>
      <c r="Z303" s="39">
        <f t="shared" ref="Z303:Z306" si="85">+F303/6</f>
        <v>5670000</v>
      </c>
      <c r="AA303" s="30"/>
      <c r="AB303" s="40"/>
      <c r="AC303" s="30"/>
      <c r="AD303" s="40"/>
      <c r="AE303" s="30"/>
      <c r="AF303" s="30"/>
      <c r="AG303" s="30"/>
      <c r="AH303" s="30"/>
      <c r="AI303" s="30"/>
    </row>
    <row r="304" spans="1:35">
      <c r="A304" s="30">
        <v>302</v>
      </c>
      <c r="B304" s="30" t="s">
        <v>254</v>
      </c>
      <c r="C304" s="30" t="s">
        <v>48</v>
      </c>
      <c r="D304" s="55" t="s">
        <v>103</v>
      </c>
      <c r="E304" s="31" t="s">
        <v>38</v>
      </c>
      <c r="F304" s="32">
        <v>68040000</v>
      </c>
      <c r="G304" s="30" t="s">
        <v>104</v>
      </c>
      <c r="H304" s="33">
        <v>1053785704</v>
      </c>
      <c r="I304" s="33"/>
      <c r="J304" s="34">
        <v>9</v>
      </c>
      <c r="K304" s="34">
        <v>1535</v>
      </c>
      <c r="L304" s="35">
        <v>45442</v>
      </c>
      <c r="M304" s="36">
        <f t="shared" si="82"/>
        <v>68040000</v>
      </c>
      <c r="N304" s="35">
        <v>45443</v>
      </c>
      <c r="O304" s="31" t="s">
        <v>40</v>
      </c>
      <c r="P304" s="37">
        <v>45443</v>
      </c>
      <c r="Q304" s="31">
        <v>1526</v>
      </c>
      <c r="R304" s="30">
        <v>220401</v>
      </c>
      <c r="S304" s="38">
        <f t="shared" si="83"/>
        <v>68040000</v>
      </c>
      <c r="T304" s="35">
        <v>45447</v>
      </c>
      <c r="U304" s="33" t="s">
        <v>727</v>
      </c>
      <c r="V304" s="35">
        <v>45448</v>
      </c>
      <c r="W304" s="41">
        <v>45657</v>
      </c>
      <c r="X304" s="35">
        <v>45412</v>
      </c>
      <c r="Y304" s="30" t="s">
        <v>106</v>
      </c>
      <c r="Z304" s="39">
        <f t="shared" si="85"/>
        <v>11340000</v>
      </c>
      <c r="AA304" s="30"/>
      <c r="AB304" s="40"/>
      <c r="AC304" s="30"/>
      <c r="AD304" s="40"/>
      <c r="AE304" s="30"/>
      <c r="AF304" s="30"/>
      <c r="AG304" s="30"/>
      <c r="AH304" s="30"/>
      <c r="AI304" s="30"/>
    </row>
    <row r="305" spans="1:35">
      <c r="A305" s="30">
        <v>303</v>
      </c>
      <c r="B305" s="30" t="s">
        <v>254</v>
      </c>
      <c r="C305" s="30" t="s">
        <v>53</v>
      </c>
      <c r="D305" s="30" t="s">
        <v>129</v>
      </c>
      <c r="E305" s="31" t="s">
        <v>38</v>
      </c>
      <c r="F305" s="32">
        <v>68040000</v>
      </c>
      <c r="G305" s="30" t="s">
        <v>130</v>
      </c>
      <c r="H305" s="33">
        <v>1122397810</v>
      </c>
      <c r="I305" s="33"/>
      <c r="J305" s="34">
        <v>7</v>
      </c>
      <c r="K305" s="34">
        <v>1533</v>
      </c>
      <c r="L305" s="35">
        <v>45442</v>
      </c>
      <c r="M305" s="36">
        <f t="shared" si="82"/>
        <v>68040000</v>
      </c>
      <c r="N305" s="35">
        <v>45443</v>
      </c>
      <c r="O305" s="31" t="s">
        <v>40</v>
      </c>
      <c r="P305" s="37">
        <v>45443</v>
      </c>
      <c r="Q305" s="31">
        <v>1527</v>
      </c>
      <c r="R305" s="30">
        <v>220401</v>
      </c>
      <c r="S305" s="38">
        <f t="shared" si="83"/>
        <v>68040000</v>
      </c>
      <c r="T305" s="35">
        <v>45443</v>
      </c>
      <c r="U305" s="33" t="s">
        <v>728</v>
      </c>
      <c r="V305" s="35">
        <v>45447</v>
      </c>
      <c r="W305" s="41">
        <v>45657</v>
      </c>
      <c r="X305" s="35">
        <v>45412</v>
      </c>
      <c r="Y305" s="30" t="s">
        <v>106</v>
      </c>
      <c r="Z305" s="39">
        <f t="shared" si="85"/>
        <v>11340000</v>
      </c>
      <c r="AA305" s="30"/>
      <c r="AB305" s="40"/>
      <c r="AC305" s="30"/>
      <c r="AD305" s="40"/>
      <c r="AE305" s="30"/>
      <c r="AF305" s="30"/>
      <c r="AG305" s="30"/>
      <c r="AH305" s="30"/>
      <c r="AI305" s="30"/>
    </row>
    <row r="306" spans="1:35">
      <c r="A306" s="30">
        <v>304</v>
      </c>
      <c r="B306" s="30" t="s">
        <v>254</v>
      </c>
      <c r="C306" s="30" t="s">
        <v>53</v>
      </c>
      <c r="D306" s="55" t="s">
        <v>103</v>
      </c>
      <c r="E306" s="31" t="s">
        <v>38</v>
      </c>
      <c r="F306" s="32">
        <v>35689500</v>
      </c>
      <c r="G306" s="30" t="s">
        <v>113</v>
      </c>
      <c r="H306" s="33">
        <v>14243863</v>
      </c>
      <c r="I306" s="33"/>
      <c r="J306" s="34">
        <v>3</v>
      </c>
      <c r="K306" s="34">
        <v>1534</v>
      </c>
      <c r="L306" s="35">
        <v>45442</v>
      </c>
      <c r="M306" s="36">
        <f t="shared" si="82"/>
        <v>35689500</v>
      </c>
      <c r="N306" s="35">
        <v>45443</v>
      </c>
      <c r="O306" s="31" t="s">
        <v>40</v>
      </c>
      <c r="P306" s="37">
        <v>45443</v>
      </c>
      <c r="Q306" s="31">
        <v>1528</v>
      </c>
      <c r="R306" s="30">
        <v>220401</v>
      </c>
      <c r="S306" s="38">
        <f t="shared" si="83"/>
        <v>35689500</v>
      </c>
      <c r="T306" s="35"/>
      <c r="U306" s="33"/>
      <c r="V306" s="35">
        <v>45447</v>
      </c>
      <c r="W306" s="41">
        <v>45657</v>
      </c>
      <c r="X306" s="35">
        <v>45412</v>
      </c>
      <c r="Y306" s="30" t="s">
        <v>106</v>
      </c>
      <c r="Z306" s="39">
        <f t="shared" si="85"/>
        <v>5948250</v>
      </c>
      <c r="AA306" s="30"/>
      <c r="AB306" s="40"/>
      <c r="AC306" s="30"/>
      <c r="AD306" s="40"/>
      <c r="AE306" s="30"/>
      <c r="AF306" s="30"/>
      <c r="AG306" s="30"/>
      <c r="AH306" s="30"/>
      <c r="AI306" s="30"/>
    </row>
    <row r="307" spans="1:35">
      <c r="A307" s="30">
        <v>305</v>
      </c>
      <c r="B307" s="30" t="s">
        <v>254</v>
      </c>
      <c r="C307" s="30" t="s">
        <v>157</v>
      </c>
      <c r="D307" s="30" t="s">
        <v>729</v>
      </c>
      <c r="E307" s="31" t="s">
        <v>38</v>
      </c>
      <c r="F307" s="32">
        <v>5000000</v>
      </c>
      <c r="G307" s="30" t="s">
        <v>364</v>
      </c>
      <c r="H307" s="33">
        <v>28799762</v>
      </c>
      <c r="I307" s="33"/>
      <c r="J307" s="34"/>
      <c r="K307" s="34">
        <v>1527</v>
      </c>
      <c r="L307" s="35">
        <v>45439</v>
      </c>
      <c r="M307" s="36">
        <f t="shared" si="82"/>
        <v>5000000</v>
      </c>
      <c r="N307" s="35">
        <v>45443</v>
      </c>
      <c r="O307" s="31" t="s">
        <v>40</v>
      </c>
      <c r="P307" s="37">
        <v>45443</v>
      </c>
      <c r="Q307" s="31">
        <v>1529</v>
      </c>
      <c r="R307" s="30">
        <v>220401</v>
      </c>
      <c r="S307" s="38">
        <f t="shared" si="83"/>
        <v>5000000</v>
      </c>
      <c r="T307" s="35">
        <v>45443</v>
      </c>
      <c r="U307" s="33" t="s">
        <v>730</v>
      </c>
      <c r="V307" s="35">
        <v>45447</v>
      </c>
      <c r="W307" s="31" t="s">
        <v>41</v>
      </c>
      <c r="X307" s="35"/>
      <c r="Y307" s="30"/>
      <c r="Z307" s="39">
        <f>+F307</f>
        <v>5000000</v>
      </c>
      <c r="AA307" s="30"/>
      <c r="AB307" s="40"/>
      <c r="AC307" s="30"/>
      <c r="AD307" s="40"/>
      <c r="AE307" s="30"/>
      <c r="AF307" s="30"/>
      <c r="AG307" s="30"/>
      <c r="AH307" s="30"/>
      <c r="AI307" s="30"/>
    </row>
    <row r="308" spans="1:35">
      <c r="A308" s="30">
        <v>306</v>
      </c>
      <c r="B308" s="30" t="s">
        <v>254</v>
      </c>
      <c r="C308" s="30" t="s">
        <v>48</v>
      </c>
      <c r="D308" s="55" t="s">
        <v>76</v>
      </c>
      <c r="E308" s="31" t="s">
        <v>38</v>
      </c>
      <c r="F308" s="32">
        <v>34020000</v>
      </c>
      <c r="G308" s="30" t="s">
        <v>77</v>
      </c>
      <c r="H308" s="33">
        <v>1018433119</v>
      </c>
      <c r="I308" s="33"/>
      <c r="J308" s="34">
        <v>2</v>
      </c>
      <c r="K308" s="34">
        <v>1538</v>
      </c>
      <c r="L308" s="35">
        <v>45442</v>
      </c>
      <c r="M308" s="36">
        <f t="shared" si="82"/>
        <v>34020000</v>
      </c>
      <c r="N308" s="35">
        <v>45447</v>
      </c>
      <c r="O308" s="31" t="s">
        <v>40</v>
      </c>
      <c r="P308" s="37">
        <v>45447</v>
      </c>
      <c r="Q308" s="31">
        <v>1540</v>
      </c>
      <c r="R308" s="30">
        <v>220401</v>
      </c>
      <c r="S308" s="38">
        <f t="shared" si="83"/>
        <v>34020000</v>
      </c>
      <c r="T308" s="35">
        <v>45447</v>
      </c>
      <c r="U308" s="33">
        <v>100033721</v>
      </c>
      <c r="V308" s="35">
        <v>45448</v>
      </c>
      <c r="W308" s="41">
        <v>45657</v>
      </c>
      <c r="X308" s="35"/>
      <c r="Y308" s="30"/>
      <c r="Z308" s="39">
        <f>+F308/6</f>
        <v>5670000</v>
      </c>
      <c r="AA308" s="30"/>
      <c r="AB308" s="40"/>
      <c r="AC308" s="30"/>
      <c r="AD308" s="40"/>
      <c r="AE308" s="30"/>
      <c r="AF308" s="30"/>
      <c r="AG308" s="30"/>
      <c r="AH308" s="30"/>
      <c r="AI308" s="30"/>
    </row>
    <row r="309" spans="1:35">
      <c r="A309" s="30">
        <v>307</v>
      </c>
      <c r="B309" s="30" t="s">
        <v>35</v>
      </c>
      <c r="C309" s="30" t="s">
        <v>508</v>
      </c>
      <c r="D309" s="30" t="s">
        <v>509</v>
      </c>
      <c r="E309" s="31" t="s">
        <v>38</v>
      </c>
      <c r="F309" s="32">
        <v>11433000</v>
      </c>
      <c r="G309" s="30" t="s">
        <v>510</v>
      </c>
      <c r="H309" s="33">
        <v>93236653</v>
      </c>
      <c r="I309" s="33"/>
      <c r="J309" s="34">
        <v>1</v>
      </c>
      <c r="K309" s="34">
        <v>1515</v>
      </c>
      <c r="L309" s="35">
        <v>45433</v>
      </c>
      <c r="M309" s="36">
        <f t="shared" si="82"/>
        <v>11433000</v>
      </c>
      <c r="N309" s="35">
        <v>45447</v>
      </c>
      <c r="O309" s="31" t="s">
        <v>40</v>
      </c>
      <c r="P309" s="37">
        <v>45447</v>
      </c>
      <c r="Q309" s="31">
        <v>1541</v>
      </c>
      <c r="R309" s="30">
        <v>2101010301</v>
      </c>
      <c r="S309" s="38">
        <f t="shared" si="83"/>
        <v>11433000</v>
      </c>
      <c r="T309" s="35">
        <v>45447</v>
      </c>
      <c r="U309" s="33">
        <v>100033718</v>
      </c>
      <c r="V309" s="35">
        <v>45447</v>
      </c>
      <c r="W309" s="31" t="s">
        <v>88</v>
      </c>
      <c r="X309" s="35"/>
      <c r="Y309" s="30"/>
      <c r="Z309" s="39">
        <f>+F309/3</f>
        <v>3811000</v>
      </c>
      <c r="AA309" s="30"/>
      <c r="AB309" s="40"/>
      <c r="AC309" s="30"/>
      <c r="AD309" s="40"/>
      <c r="AE309" s="30"/>
      <c r="AF309" s="30"/>
      <c r="AG309" s="30"/>
      <c r="AH309" s="30"/>
      <c r="AI309" s="30"/>
    </row>
    <row r="310" spans="1:35">
      <c r="A310" s="30">
        <v>308</v>
      </c>
      <c r="B310" s="30" t="s">
        <v>254</v>
      </c>
      <c r="C310" s="30" t="s">
        <v>42</v>
      </c>
      <c r="D310" s="55" t="s">
        <v>43</v>
      </c>
      <c r="E310" s="31" t="s">
        <v>38</v>
      </c>
      <c r="F310" s="32">
        <v>36050000</v>
      </c>
      <c r="G310" s="30" t="s">
        <v>731</v>
      </c>
      <c r="H310" s="33">
        <v>1110591276</v>
      </c>
      <c r="I310" s="33"/>
      <c r="J310" s="34">
        <v>0</v>
      </c>
      <c r="K310" s="34">
        <v>1544</v>
      </c>
      <c r="L310" s="35">
        <v>45440</v>
      </c>
      <c r="M310" s="36">
        <f t="shared" si="82"/>
        <v>36050000</v>
      </c>
      <c r="N310" s="35">
        <v>45447</v>
      </c>
      <c r="O310" s="31" t="s">
        <v>40</v>
      </c>
      <c r="P310" s="37">
        <v>45447</v>
      </c>
      <c r="Q310" s="31">
        <v>1542</v>
      </c>
      <c r="R310" s="30">
        <v>220401</v>
      </c>
      <c r="S310" s="38">
        <f t="shared" si="83"/>
        <v>36050000</v>
      </c>
      <c r="T310" s="35">
        <v>45447</v>
      </c>
      <c r="U310" s="33" t="s">
        <v>732</v>
      </c>
      <c r="V310" s="35">
        <v>45447</v>
      </c>
      <c r="W310" s="41">
        <v>45657</v>
      </c>
      <c r="X310" s="35"/>
      <c r="Y310" s="30"/>
      <c r="Z310" s="39">
        <f>+F310/6</f>
        <v>6008333.333333333</v>
      </c>
      <c r="AA310" s="30"/>
      <c r="AB310" s="40"/>
      <c r="AC310" s="30"/>
      <c r="AD310" s="40"/>
      <c r="AE310" s="30"/>
      <c r="AF310" s="30"/>
      <c r="AG310" s="30"/>
      <c r="AH310" s="30"/>
      <c r="AI310" s="30"/>
    </row>
    <row r="311" spans="1:35">
      <c r="A311" s="30">
        <v>309</v>
      </c>
      <c r="B311" s="30" t="s">
        <v>654</v>
      </c>
      <c r="C311" s="30" t="s">
        <v>669</v>
      </c>
      <c r="D311" s="68" t="s">
        <v>678</v>
      </c>
      <c r="E311" s="31" t="s">
        <v>38</v>
      </c>
      <c r="F311" s="32">
        <v>15400000</v>
      </c>
      <c r="G311" s="30" t="s">
        <v>733</v>
      </c>
      <c r="H311" s="33">
        <v>65786423</v>
      </c>
      <c r="I311" s="33"/>
      <c r="J311" s="34">
        <v>4</v>
      </c>
      <c r="K311" s="34">
        <v>1548</v>
      </c>
      <c r="L311" s="35">
        <v>45442</v>
      </c>
      <c r="M311" s="36">
        <f t="shared" si="82"/>
        <v>15400000</v>
      </c>
      <c r="N311" s="35">
        <v>45447</v>
      </c>
      <c r="O311" s="31" t="s">
        <v>40</v>
      </c>
      <c r="P311" s="37">
        <v>45447</v>
      </c>
      <c r="Q311" s="31">
        <v>1543</v>
      </c>
      <c r="R311" s="30">
        <v>220302</v>
      </c>
      <c r="S311" s="38">
        <f t="shared" si="83"/>
        <v>15400000</v>
      </c>
      <c r="T311" s="35">
        <v>45447</v>
      </c>
      <c r="U311" s="33">
        <v>100033726</v>
      </c>
      <c r="V311" s="35">
        <v>45448</v>
      </c>
      <c r="W311" s="41">
        <v>45641</v>
      </c>
      <c r="X311" s="35"/>
      <c r="Y311" s="30"/>
      <c r="Z311" s="39">
        <f t="shared" ref="Z311:Z314" si="86">+F311/6</f>
        <v>2566666.6666666665</v>
      </c>
      <c r="AA311" s="30"/>
      <c r="AB311" s="40"/>
      <c r="AC311" s="30"/>
      <c r="AD311" s="40"/>
      <c r="AE311" s="30"/>
      <c r="AF311" s="30"/>
      <c r="AG311" s="30"/>
      <c r="AH311" s="30"/>
      <c r="AI311" s="30"/>
    </row>
    <row r="312" spans="1:35">
      <c r="A312" s="30">
        <v>310</v>
      </c>
      <c r="B312" s="30" t="s">
        <v>35</v>
      </c>
      <c r="C312" s="30" t="s">
        <v>59</v>
      </c>
      <c r="D312" s="30" t="s">
        <v>734</v>
      </c>
      <c r="E312" s="31" t="s">
        <v>38</v>
      </c>
      <c r="F312" s="32">
        <v>150000000</v>
      </c>
      <c r="G312" s="30" t="s">
        <v>224</v>
      </c>
      <c r="H312" s="33">
        <v>5824170</v>
      </c>
      <c r="I312" s="33"/>
      <c r="J312" s="34">
        <v>9</v>
      </c>
      <c r="K312" s="34">
        <v>1421</v>
      </c>
      <c r="L312" s="35">
        <v>45435</v>
      </c>
      <c r="M312" s="36">
        <f t="shared" si="82"/>
        <v>150000000</v>
      </c>
      <c r="N312" s="35">
        <v>45448</v>
      </c>
      <c r="O312" s="31" t="s">
        <v>40</v>
      </c>
      <c r="P312" s="37">
        <v>45449</v>
      </c>
      <c r="Q312" s="31">
        <v>1546</v>
      </c>
      <c r="R312" s="30">
        <v>21030202</v>
      </c>
      <c r="S312" s="38">
        <f t="shared" si="83"/>
        <v>150000000</v>
      </c>
      <c r="T312" s="35">
        <v>45454</v>
      </c>
      <c r="U312" s="33">
        <v>100033909</v>
      </c>
      <c r="V312" s="35">
        <v>45455</v>
      </c>
      <c r="W312" s="41">
        <v>45656</v>
      </c>
      <c r="X312" s="35"/>
      <c r="Y312" s="30"/>
      <c r="Z312" s="39">
        <f t="shared" si="86"/>
        <v>25000000</v>
      </c>
      <c r="AA312" s="30"/>
      <c r="AB312" s="40"/>
      <c r="AC312" s="30"/>
      <c r="AD312" s="40"/>
      <c r="AE312" s="30"/>
      <c r="AF312" s="30"/>
      <c r="AG312" s="30"/>
      <c r="AH312" s="30"/>
      <c r="AI312" s="30"/>
    </row>
    <row r="313" spans="1:35">
      <c r="A313" s="30">
        <v>311</v>
      </c>
      <c r="B313" s="30" t="s">
        <v>254</v>
      </c>
      <c r="C313" s="30" t="s">
        <v>48</v>
      </c>
      <c r="D313" s="55" t="s">
        <v>148</v>
      </c>
      <c r="E313" s="31" t="s">
        <v>38</v>
      </c>
      <c r="F313" s="32">
        <v>68040000</v>
      </c>
      <c r="G313" s="30" t="s">
        <v>149</v>
      </c>
      <c r="H313" s="33">
        <v>14878116</v>
      </c>
      <c r="I313" s="33"/>
      <c r="J313" s="34">
        <v>5</v>
      </c>
      <c r="K313" s="34">
        <v>1539</v>
      </c>
      <c r="L313" s="35">
        <v>45442</v>
      </c>
      <c r="M313" s="36">
        <f t="shared" si="82"/>
        <v>68040000</v>
      </c>
      <c r="N313" s="35">
        <v>45448</v>
      </c>
      <c r="O313" s="31" t="s">
        <v>40</v>
      </c>
      <c r="P313" s="37">
        <v>45448</v>
      </c>
      <c r="Q313" s="31">
        <v>1544</v>
      </c>
      <c r="R313" s="30">
        <v>220401</v>
      </c>
      <c r="S313" s="38">
        <f t="shared" si="83"/>
        <v>68040000</v>
      </c>
      <c r="T313" s="35">
        <v>45448</v>
      </c>
      <c r="U313" s="33" t="s">
        <v>735</v>
      </c>
      <c r="V313" s="35">
        <v>45448</v>
      </c>
      <c r="W313" s="41">
        <v>45657</v>
      </c>
      <c r="X313" s="35">
        <v>45373</v>
      </c>
      <c r="Y313" s="30" t="s">
        <v>121</v>
      </c>
      <c r="Z313" s="39">
        <f t="shared" si="86"/>
        <v>11340000</v>
      </c>
      <c r="AA313" s="30"/>
      <c r="AB313" s="40"/>
      <c r="AC313" s="30"/>
      <c r="AD313" s="40"/>
      <c r="AE313" s="30"/>
      <c r="AF313" s="30"/>
      <c r="AG313" s="30"/>
      <c r="AH313" s="30"/>
      <c r="AI313" s="30"/>
    </row>
    <row r="314" spans="1:35">
      <c r="A314" s="30">
        <v>312</v>
      </c>
      <c r="B314" s="30" t="s">
        <v>254</v>
      </c>
      <c r="C314" s="30" t="s">
        <v>48</v>
      </c>
      <c r="D314" s="30" t="s">
        <v>126</v>
      </c>
      <c r="E314" s="31" t="s">
        <v>38</v>
      </c>
      <c r="F314" s="32">
        <v>68040000</v>
      </c>
      <c r="G314" s="30" t="s">
        <v>127</v>
      </c>
      <c r="H314" s="33">
        <v>14325425</v>
      </c>
      <c r="I314" s="33"/>
      <c r="J314" s="34">
        <v>3</v>
      </c>
      <c r="K314" s="34">
        <v>1539</v>
      </c>
      <c r="L314" s="35">
        <v>45442</v>
      </c>
      <c r="M314" s="36">
        <f t="shared" si="82"/>
        <v>68040000</v>
      </c>
      <c r="N314" s="35">
        <v>45448</v>
      </c>
      <c r="O314" s="31" t="s">
        <v>40</v>
      </c>
      <c r="P314" s="37">
        <v>45448</v>
      </c>
      <c r="Q314" s="31">
        <v>1545</v>
      </c>
      <c r="R314" s="30">
        <v>220401</v>
      </c>
      <c r="S314" s="38">
        <f t="shared" si="83"/>
        <v>68040000</v>
      </c>
      <c r="T314" s="35">
        <v>45448</v>
      </c>
      <c r="U314" s="33" t="s">
        <v>736</v>
      </c>
      <c r="V314" s="35">
        <v>45448</v>
      </c>
      <c r="W314" s="31" t="s">
        <v>737</v>
      </c>
      <c r="X314" s="35">
        <v>45373</v>
      </c>
      <c r="Y314" s="30" t="s">
        <v>276</v>
      </c>
      <c r="Z314" s="39">
        <f t="shared" si="86"/>
        <v>11340000</v>
      </c>
      <c r="AA314" s="30"/>
      <c r="AB314" s="40"/>
      <c r="AC314" s="30"/>
      <c r="AD314" s="40"/>
      <c r="AE314" s="30"/>
      <c r="AF314" s="30"/>
      <c r="AG314" s="30"/>
      <c r="AH314" s="30"/>
      <c r="AI314" s="30"/>
    </row>
    <row r="315" spans="1:35">
      <c r="A315" s="30">
        <v>313</v>
      </c>
      <c r="B315" s="30" t="s">
        <v>254</v>
      </c>
      <c r="C315" s="30" t="s">
        <v>48</v>
      </c>
      <c r="D315" s="30" t="s">
        <v>738</v>
      </c>
      <c r="E315" s="31" t="s">
        <v>38</v>
      </c>
      <c r="F315" s="32">
        <v>9720000</v>
      </c>
      <c r="G315" s="30" t="s">
        <v>739</v>
      </c>
      <c r="H315" s="33">
        <v>901754975</v>
      </c>
      <c r="I315" s="33"/>
      <c r="J315" s="34">
        <v>1</v>
      </c>
      <c r="K315" s="34">
        <v>1540</v>
      </c>
      <c r="L315" s="35">
        <v>45442</v>
      </c>
      <c r="M315" s="36">
        <f t="shared" si="82"/>
        <v>9720000</v>
      </c>
      <c r="N315" s="35">
        <v>45449</v>
      </c>
      <c r="O315" s="31" t="s">
        <v>40</v>
      </c>
      <c r="P315" s="37">
        <v>45449</v>
      </c>
      <c r="Q315" s="31">
        <v>1547</v>
      </c>
      <c r="R315" s="30">
        <v>220401</v>
      </c>
      <c r="S315" s="38">
        <f t="shared" si="83"/>
        <v>9720000</v>
      </c>
      <c r="T315" s="35">
        <v>45449</v>
      </c>
      <c r="U315" s="33" t="s">
        <v>740</v>
      </c>
      <c r="V315" s="35">
        <v>45449</v>
      </c>
      <c r="W315" s="31" t="s">
        <v>41</v>
      </c>
      <c r="X315" s="35"/>
      <c r="Y315" s="30"/>
      <c r="Z315" s="39">
        <f>+F315/1</f>
        <v>9720000</v>
      </c>
      <c r="AA315" s="30"/>
      <c r="AB315" s="40"/>
      <c r="AC315" s="30"/>
      <c r="AD315" s="40"/>
      <c r="AE315" s="30"/>
      <c r="AF315" s="30"/>
      <c r="AG315" s="30"/>
      <c r="AH315" s="30"/>
      <c r="AI315" s="30"/>
    </row>
    <row r="316" spans="1:35">
      <c r="A316" s="30">
        <v>314</v>
      </c>
      <c r="B316" s="30" t="s">
        <v>254</v>
      </c>
      <c r="C316" s="30" t="s">
        <v>48</v>
      </c>
      <c r="D316" s="55" t="s">
        <v>136</v>
      </c>
      <c r="E316" s="31" t="s">
        <v>64</v>
      </c>
      <c r="F316" s="32">
        <v>21350000</v>
      </c>
      <c r="G316" s="30" t="s">
        <v>137</v>
      </c>
      <c r="H316" s="33">
        <v>51987188</v>
      </c>
      <c r="I316" s="33"/>
      <c r="J316" s="34">
        <v>7</v>
      </c>
      <c r="K316" s="34">
        <v>1543</v>
      </c>
      <c r="L316" s="35">
        <v>45442</v>
      </c>
      <c r="M316" s="36">
        <f t="shared" si="82"/>
        <v>21350000</v>
      </c>
      <c r="N316" s="35">
        <v>45449</v>
      </c>
      <c r="O316" s="31" t="s">
        <v>40</v>
      </c>
      <c r="P316" s="37">
        <v>45449</v>
      </c>
      <c r="Q316" s="31">
        <v>1548</v>
      </c>
      <c r="R316" s="30">
        <v>220401</v>
      </c>
      <c r="S316" s="38">
        <f t="shared" si="83"/>
        <v>21350000</v>
      </c>
      <c r="T316" s="35">
        <v>45449</v>
      </c>
      <c r="U316" s="33" t="s">
        <v>741</v>
      </c>
      <c r="V316" s="35">
        <v>45449</v>
      </c>
      <c r="W316" s="41">
        <v>45657</v>
      </c>
      <c r="X316" s="35">
        <v>45412</v>
      </c>
      <c r="Y316" s="30" t="s">
        <v>41</v>
      </c>
      <c r="Z316" s="39">
        <f>+F316/6</f>
        <v>3558333.3333333335</v>
      </c>
      <c r="AA316" s="30"/>
      <c r="AB316" s="40"/>
      <c r="AC316" s="30"/>
      <c r="AD316" s="40"/>
      <c r="AE316" s="30"/>
      <c r="AF316" s="30"/>
      <c r="AG316" s="30"/>
      <c r="AH316" s="30"/>
      <c r="AI316" s="30"/>
    </row>
    <row r="317" spans="1:35">
      <c r="A317" s="30">
        <v>315</v>
      </c>
      <c r="B317" s="30" t="s">
        <v>254</v>
      </c>
      <c r="C317" s="30" t="s">
        <v>70</v>
      </c>
      <c r="D317" s="55" t="s">
        <v>71</v>
      </c>
      <c r="E317" s="31" t="s">
        <v>64</v>
      </c>
      <c r="F317" s="32">
        <v>30100000</v>
      </c>
      <c r="G317" s="30" t="s">
        <v>72</v>
      </c>
      <c r="H317" s="33">
        <v>65738804</v>
      </c>
      <c r="I317" s="33"/>
      <c r="J317" s="34">
        <v>1</v>
      </c>
      <c r="K317" s="34">
        <v>1564</v>
      </c>
      <c r="L317" s="35">
        <v>45442</v>
      </c>
      <c r="M317" s="36">
        <f t="shared" si="82"/>
        <v>30100000</v>
      </c>
      <c r="N317" s="35">
        <v>45449</v>
      </c>
      <c r="O317" s="31" t="s">
        <v>40</v>
      </c>
      <c r="P317" s="37">
        <v>45449</v>
      </c>
      <c r="Q317" s="31">
        <v>1549</v>
      </c>
      <c r="R317" s="30">
        <v>220401</v>
      </c>
      <c r="S317" s="38">
        <f t="shared" si="83"/>
        <v>30100000</v>
      </c>
      <c r="T317" s="35">
        <v>45449</v>
      </c>
      <c r="U317" s="33" t="s">
        <v>742</v>
      </c>
      <c r="V317" s="35">
        <v>45449</v>
      </c>
      <c r="W317" s="41">
        <v>45657</v>
      </c>
      <c r="X317" s="35">
        <v>45412</v>
      </c>
      <c r="Y317" s="30" t="s">
        <v>106</v>
      </c>
      <c r="Z317" s="39">
        <f t="shared" ref="Z317:Z353" si="87">+F317/6</f>
        <v>5016666.666666667</v>
      </c>
      <c r="AA317" s="30"/>
      <c r="AB317" s="40"/>
      <c r="AC317" s="30"/>
      <c r="AD317" s="40"/>
      <c r="AE317" s="30"/>
      <c r="AF317" s="30"/>
      <c r="AG317" s="30"/>
      <c r="AH317" s="30"/>
      <c r="AI317" s="30"/>
    </row>
    <row r="318" spans="1:35">
      <c r="A318" s="30">
        <v>316</v>
      </c>
      <c r="B318" s="30" t="s">
        <v>254</v>
      </c>
      <c r="C318" s="30" t="s">
        <v>70</v>
      </c>
      <c r="D318" s="55" t="s">
        <v>71</v>
      </c>
      <c r="E318" s="31" t="s">
        <v>64</v>
      </c>
      <c r="F318" s="32">
        <v>30100000</v>
      </c>
      <c r="G318" s="30" t="s">
        <v>743</v>
      </c>
      <c r="H318" s="33">
        <v>1094284231</v>
      </c>
      <c r="I318" s="33"/>
      <c r="J318" s="34">
        <v>6</v>
      </c>
      <c r="K318" s="34">
        <v>1565</v>
      </c>
      <c r="L318" s="35">
        <v>45442</v>
      </c>
      <c r="M318" s="36">
        <f t="shared" ref="M318" si="88">F318</f>
        <v>30100000</v>
      </c>
      <c r="N318" s="35">
        <v>45449</v>
      </c>
      <c r="O318" s="31" t="s">
        <v>40</v>
      </c>
      <c r="P318" s="37">
        <v>45449</v>
      </c>
      <c r="Q318" s="31">
        <v>1550</v>
      </c>
      <c r="R318" s="30">
        <v>220401</v>
      </c>
      <c r="S318" s="38">
        <f t="shared" ref="S318" si="89">M318</f>
        <v>30100000</v>
      </c>
      <c r="T318" s="35">
        <v>45449</v>
      </c>
      <c r="U318" s="33" t="s">
        <v>744</v>
      </c>
      <c r="V318" s="35">
        <v>45449</v>
      </c>
      <c r="W318" s="41">
        <v>45657</v>
      </c>
      <c r="X318" s="35">
        <v>45412</v>
      </c>
      <c r="Y318" s="30" t="s">
        <v>106</v>
      </c>
      <c r="Z318" s="39">
        <f t="shared" si="87"/>
        <v>5016666.666666667</v>
      </c>
      <c r="AA318" s="30"/>
      <c r="AB318" s="40"/>
      <c r="AC318" s="30"/>
      <c r="AD318" s="40"/>
      <c r="AE318" s="30"/>
      <c r="AF318" s="30"/>
      <c r="AG318" s="30"/>
      <c r="AH318" s="30"/>
      <c r="AI318" s="30"/>
    </row>
    <row r="319" spans="1:35">
      <c r="A319" s="30">
        <v>317</v>
      </c>
      <c r="B319" s="30" t="s">
        <v>35</v>
      </c>
      <c r="C319" s="30" t="s">
        <v>251</v>
      </c>
      <c r="D319" s="59" t="s">
        <v>170</v>
      </c>
      <c r="E319" s="31" t="s">
        <v>38</v>
      </c>
      <c r="F319" s="32">
        <v>21630000</v>
      </c>
      <c r="G319" s="30" t="s">
        <v>745</v>
      </c>
      <c r="H319" s="33">
        <v>1110596793</v>
      </c>
      <c r="I319" s="33"/>
      <c r="J319" s="34">
        <v>1</v>
      </c>
      <c r="K319" s="34">
        <v>1453</v>
      </c>
      <c r="L319" s="35">
        <v>45442</v>
      </c>
      <c r="M319" s="36">
        <v>28840000</v>
      </c>
      <c r="N319" s="35">
        <v>45449</v>
      </c>
      <c r="O319" s="31" t="s">
        <v>40</v>
      </c>
      <c r="P319" s="37">
        <v>45449</v>
      </c>
      <c r="Q319" s="31">
        <v>1551</v>
      </c>
      <c r="R319" s="30">
        <v>21030202</v>
      </c>
      <c r="S319" s="38">
        <v>21630000</v>
      </c>
      <c r="T319" s="35">
        <v>45449</v>
      </c>
      <c r="U319" s="33">
        <v>100033836</v>
      </c>
      <c r="V319" s="35">
        <v>45450</v>
      </c>
      <c r="W319" s="31" t="s">
        <v>195</v>
      </c>
      <c r="X319" s="35">
        <v>45628</v>
      </c>
      <c r="Y319" s="30" t="s">
        <v>746</v>
      </c>
      <c r="Z319" s="39">
        <f t="shared" si="87"/>
        <v>3605000</v>
      </c>
      <c r="AA319" s="469">
        <v>3000000</v>
      </c>
      <c r="AB319" s="40"/>
      <c r="AC319" s="30"/>
      <c r="AD319" s="40"/>
      <c r="AE319" s="30"/>
      <c r="AF319" s="30"/>
      <c r="AG319" s="30"/>
      <c r="AH319" s="30"/>
      <c r="AI319" s="30"/>
    </row>
    <row r="320" spans="1:35">
      <c r="A320" s="30">
        <v>318</v>
      </c>
      <c r="B320" s="30" t="s">
        <v>654</v>
      </c>
      <c r="C320" s="30" t="s">
        <v>669</v>
      </c>
      <c r="D320" s="68" t="s">
        <v>678</v>
      </c>
      <c r="E320" s="31" t="s">
        <v>38</v>
      </c>
      <c r="F320" s="32">
        <v>15400000</v>
      </c>
      <c r="G320" s="30" t="s">
        <v>747</v>
      </c>
      <c r="H320" s="33">
        <v>93404666</v>
      </c>
      <c r="I320" s="33"/>
      <c r="J320" s="34">
        <v>8</v>
      </c>
      <c r="K320" s="34">
        <v>1567</v>
      </c>
      <c r="L320" s="35">
        <v>45443</v>
      </c>
      <c r="M320" s="36">
        <f t="shared" ref="M320:M335" si="90">F320</f>
        <v>15400000</v>
      </c>
      <c r="N320" s="35">
        <v>45449</v>
      </c>
      <c r="O320" s="31" t="s">
        <v>40</v>
      </c>
      <c r="P320" s="37" t="s">
        <v>748</v>
      </c>
      <c r="Q320" s="31">
        <v>1552</v>
      </c>
      <c r="R320" s="30">
        <v>220302</v>
      </c>
      <c r="S320" s="38">
        <f t="shared" ref="S320:S331" si="91">M320</f>
        <v>15400000</v>
      </c>
      <c r="T320" s="35">
        <v>45449</v>
      </c>
      <c r="U320" s="33" t="s">
        <v>749</v>
      </c>
      <c r="V320" s="35">
        <v>45450</v>
      </c>
      <c r="W320" s="41">
        <v>45641</v>
      </c>
      <c r="X320" s="35"/>
      <c r="Y320" s="30"/>
      <c r="Z320" s="39">
        <f t="shared" si="87"/>
        <v>2566666.6666666665</v>
      </c>
      <c r="AA320" s="30"/>
      <c r="AB320" s="40"/>
      <c r="AC320" s="30"/>
      <c r="AD320" s="40"/>
      <c r="AE320" s="30"/>
      <c r="AF320" s="30"/>
      <c r="AG320" s="30"/>
      <c r="AH320" s="30"/>
      <c r="AI320" s="30"/>
    </row>
    <row r="321" spans="1:35">
      <c r="A321" s="30">
        <v>319</v>
      </c>
      <c r="B321" s="30" t="s">
        <v>654</v>
      </c>
      <c r="C321" s="30" t="s">
        <v>157</v>
      </c>
      <c r="D321" s="30" t="s">
        <v>750</v>
      </c>
      <c r="E321" s="31" t="s">
        <v>38</v>
      </c>
      <c r="F321" s="32">
        <v>22500000</v>
      </c>
      <c r="G321" s="30" t="s">
        <v>751</v>
      </c>
      <c r="H321" s="33">
        <v>1110482490</v>
      </c>
      <c r="I321" s="33"/>
      <c r="J321" s="34">
        <v>3</v>
      </c>
      <c r="K321" s="34">
        <v>1546</v>
      </c>
      <c r="L321" s="35">
        <v>45442</v>
      </c>
      <c r="M321" s="36">
        <f t="shared" si="90"/>
        <v>22500000</v>
      </c>
      <c r="N321" s="35">
        <v>45450</v>
      </c>
      <c r="O321" s="31" t="s">
        <v>40</v>
      </c>
      <c r="P321" s="37">
        <v>45454</v>
      </c>
      <c r="Q321" s="31">
        <v>1555</v>
      </c>
      <c r="R321" s="30">
        <v>220301</v>
      </c>
      <c r="S321" s="38">
        <f t="shared" si="91"/>
        <v>22500000</v>
      </c>
      <c r="T321" s="35">
        <v>45450</v>
      </c>
      <c r="U321" s="33" t="s">
        <v>752</v>
      </c>
      <c r="V321" s="35">
        <v>45450</v>
      </c>
      <c r="W321" s="41">
        <v>45595</v>
      </c>
      <c r="X321" s="35"/>
      <c r="Y321" s="30"/>
      <c r="Z321" s="39">
        <f t="shared" si="87"/>
        <v>3750000</v>
      </c>
      <c r="AA321" s="30"/>
      <c r="AB321" s="40"/>
      <c r="AC321" s="30"/>
      <c r="AD321" s="40"/>
      <c r="AE321" s="30"/>
      <c r="AF321" s="30"/>
      <c r="AG321" s="30"/>
      <c r="AH321" s="30"/>
      <c r="AI321" s="30"/>
    </row>
    <row r="322" spans="1:35">
      <c r="A322" s="30">
        <v>320</v>
      </c>
      <c r="B322" s="30" t="s">
        <v>35</v>
      </c>
      <c r="C322" s="30" t="s">
        <v>753</v>
      </c>
      <c r="D322" s="59" t="s">
        <v>754</v>
      </c>
      <c r="E322" s="31" t="s">
        <v>755</v>
      </c>
      <c r="F322" s="32">
        <v>30000000</v>
      </c>
      <c r="G322" s="30" t="s">
        <v>248</v>
      </c>
      <c r="H322" s="33">
        <v>860040094</v>
      </c>
      <c r="I322" s="33"/>
      <c r="J322" s="34">
        <v>3</v>
      </c>
      <c r="K322" s="34">
        <v>1521</v>
      </c>
      <c r="L322" s="35">
        <v>45436</v>
      </c>
      <c r="M322" s="36">
        <f t="shared" si="90"/>
        <v>30000000</v>
      </c>
      <c r="N322" s="35">
        <v>45454</v>
      </c>
      <c r="O322" s="31" t="s">
        <v>40</v>
      </c>
      <c r="P322" s="37">
        <v>45455</v>
      </c>
      <c r="Q322" s="31">
        <v>1558</v>
      </c>
      <c r="R322" s="30">
        <v>220102</v>
      </c>
      <c r="S322" s="38">
        <f t="shared" si="91"/>
        <v>30000000</v>
      </c>
      <c r="T322" s="35">
        <v>45454</v>
      </c>
      <c r="U322" s="33" t="s">
        <v>756</v>
      </c>
      <c r="V322" s="35">
        <v>45455</v>
      </c>
      <c r="W322" s="31" t="s">
        <v>88</v>
      </c>
      <c r="X322" s="35"/>
      <c r="Y322" s="30"/>
      <c r="Z322" s="39">
        <f>+F322/3</f>
        <v>10000000</v>
      </c>
      <c r="AA322" s="30"/>
      <c r="AB322" s="40"/>
      <c r="AC322" s="30"/>
      <c r="AD322" s="40"/>
      <c r="AE322" s="30"/>
      <c r="AF322" s="30"/>
      <c r="AG322" s="30"/>
      <c r="AH322" s="30"/>
      <c r="AI322" s="30"/>
    </row>
    <row r="323" spans="1:35">
      <c r="A323" s="30">
        <v>321</v>
      </c>
      <c r="B323" s="30" t="s">
        <v>254</v>
      </c>
      <c r="C323" s="30" t="s">
        <v>48</v>
      </c>
      <c r="D323" s="55" t="s">
        <v>192</v>
      </c>
      <c r="E323" s="31" t="s">
        <v>64</v>
      </c>
      <c r="F323" s="32">
        <v>28000000</v>
      </c>
      <c r="G323" s="30" t="s">
        <v>197</v>
      </c>
      <c r="H323" s="33">
        <v>30398749</v>
      </c>
      <c r="I323" s="33"/>
      <c r="J323" s="34">
        <v>5</v>
      </c>
      <c r="K323" s="34">
        <v>1572</v>
      </c>
      <c r="L323" s="35">
        <v>45443</v>
      </c>
      <c r="M323" s="36">
        <f t="shared" si="90"/>
        <v>28000000</v>
      </c>
      <c r="N323" s="35">
        <v>45454</v>
      </c>
      <c r="O323" s="31" t="s">
        <v>40</v>
      </c>
      <c r="P323" s="37">
        <v>45454</v>
      </c>
      <c r="Q323" s="31">
        <v>1556</v>
      </c>
      <c r="R323" s="30">
        <v>220401</v>
      </c>
      <c r="S323" s="38">
        <f t="shared" si="91"/>
        <v>28000000</v>
      </c>
      <c r="T323" s="35">
        <v>45454</v>
      </c>
      <c r="U323" s="33" t="s">
        <v>757</v>
      </c>
      <c r="V323" s="35">
        <v>45454</v>
      </c>
      <c r="W323" s="41">
        <v>45657</v>
      </c>
      <c r="X323" s="35"/>
      <c r="Y323" s="30"/>
      <c r="Z323" s="39">
        <f t="shared" si="87"/>
        <v>4666666.666666667</v>
      </c>
      <c r="AA323" s="30"/>
      <c r="AB323" s="40"/>
      <c r="AC323" s="30"/>
      <c r="AD323" s="40"/>
      <c r="AE323" s="30"/>
      <c r="AF323" s="30"/>
      <c r="AG323" s="30"/>
      <c r="AH323" s="30"/>
      <c r="AI323" s="30"/>
    </row>
    <row r="324" spans="1:35" ht="10.5" customHeight="1">
      <c r="A324" s="30">
        <v>322</v>
      </c>
      <c r="B324" s="30" t="s">
        <v>254</v>
      </c>
      <c r="C324" s="30" t="s">
        <v>284</v>
      </c>
      <c r="D324" s="473" t="s">
        <v>758</v>
      </c>
      <c r="E324" s="31" t="s">
        <v>38</v>
      </c>
      <c r="F324" s="32">
        <v>29239992</v>
      </c>
      <c r="G324" s="30" t="s">
        <v>517</v>
      </c>
      <c r="H324" s="33">
        <v>1110526900</v>
      </c>
      <c r="I324" s="33"/>
      <c r="J324" s="34">
        <v>2</v>
      </c>
      <c r="K324" s="34">
        <v>1574</v>
      </c>
      <c r="L324" s="35">
        <v>45443</v>
      </c>
      <c r="M324" s="36">
        <f t="shared" si="90"/>
        <v>29239992</v>
      </c>
      <c r="N324" s="35">
        <v>45455</v>
      </c>
      <c r="O324" s="31" t="s">
        <v>40</v>
      </c>
      <c r="P324" s="37">
        <v>45455</v>
      </c>
      <c r="Q324" s="31">
        <v>1560</v>
      </c>
      <c r="R324" s="30">
        <v>220401</v>
      </c>
      <c r="S324" s="38">
        <f t="shared" si="91"/>
        <v>29239992</v>
      </c>
      <c r="T324" s="35">
        <v>45455</v>
      </c>
      <c r="U324" s="33" t="s">
        <v>759</v>
      </c>
      <c r="V324" s="35">
        <v>45455</v>
      </c>
      <c r="W324" s="41">
        <v>45657</v>
      </c>
      <c r="X324" s="35"/>
      <c r="Y324" s="30"/>
      <c r="Z324" s="39">
        <f t="shared" si="87"/>
        <v>4873332</v>
      </c>
      <c r="AA324" s="30"/>
      <c r="AB324" s="40"/>
      <c r="AC324" s="30"/>
      <c r="AD324" s="40"/>
      <c r="AE324" s="30"/>
      <c r="AF324" s="30"/>
      <c r="AG324" s="30"/>
      <c r="AH324" s="30"/>
      <c r="AI324" s="30"/>
    </row>
    <row r="325" spans="1:35">
      <c r="A325" s="30">
        <v>323</v>
      </c>
      <c r="B325" s="30" t="s">
        <v>254</v>
      </c>
      <c r="C325" s="30" t="s">
        <v>53</v>
      </c>
      <c r="D325" s="55" t="s">
        <v>760</v>
      </c>
      <c r="E325" s="31" t="s">
        <v>38</v>
      </c>
      <c r="F325" s="32">
        <v>25200000</v>
      </c>
      <c r="G325" s="30" t="s">
        <v>761</v>
      </c>
      <c r="H325" s="33">
        <v>1234639057</v>
      </c>
      <c r="I325" s="33"/>
      <c r="J325" s="34">
        <v>3</v>
      </c>
      <c r="K325" s="34">
        <v>1581</v>
      </c>
      <c r="L325" s="35">
        <v>45443</v>
      </c>
      <c r="M325" s="36">
        <f t="shared" si="90"/>
        <v>25200000</v>
      </c>
      <c r="N325" s="35">
        <v>45424</v>
      </c>
      <c r="O325" s="31" t="s">
        <v>40</v>
      </c>
      <c r="P325" s="37">
        <v>45457</v>
      </c>
      <c r="Q325" s="31">
        <v>1562</v>
      </c>
      <c r="R325" s="30">
        <v>220401</v>
      </c>
      <c r="S325" s="38">
        <f t="shared" si="91"/>
        <v>25200000</v>
      </c>
      <c r="T325" s="35">
        <v>45456</v>
      </c>
      <c r="U325" s="33" t="s">
        <v>762</v>
      </c>
      <c r="V325" s="35">
        <v>45457</v>
      </c>
      <c r="W325" s="41">
        <v>45657</v>
      </c>
      <c r="X325" s="35"/>
      <c r="Y325" s="30"/>
      <c r="Z325" s="39">
        <f t="shared" si="87"/>
        <v>4200000</v>
      </c>
      <c r="AA325" s="30"/>
      <c r="AB325" s="40"/>
      <c r="AC325" s="30"/>
      <c r="AD325" s="40"/>
      <c r="AE325" s="30"/>
      <c r="AF325" s="30"/>
      <c r="AG325" s="30"/>
      <c r="AH325" s="30"/>
      <c r="AI325" s="30"/>
    </row>
    <row r="326" spans="1:35">
      <c r="A326" s="30">
        <v>324</v>
      </c>
      <c r="B326" s="30" t="s">
        <v>254</v>
      </c>
      <c r="C326" s="30" t="s">
        <v>277</v>
      </c>
      <c r="D326" s="30" t="s">
        <v>763</v>
      </c>
      <c r="E326" s="31" t="s">
        <v>38</v>
      </c>
      <c r="F326" s="32">
        <v>17283000</v>
      </c>
      <c r="G326" s="30" t="s">
        <v>279</v>
      </c>
      <c r="H326" s="33">
        <v>1005754502</v>
      </c>
      <c r="I326" s="33"/>
      <c r="J326" s="34">
        <v>0</v>
      </c>
      <c r="K326" s="34">
        <v>1573</v>
      </c>
      <c r="L326" s="35">
        <v>45443</v>
      </c>
      <c r="M326" s="36">
        <f t="shared" si="90"/>
        <v>17283000</v>
      </c>
      <c r="N326" s="35">
        <v>45455</v>
      </c>
      <c r="O326" s="31" t="s">
        <v>40</v>
      </c>
      <c r="P326" s="37">
        <v>45455</v>
      </c>
      <c r="Q326" s="31">
        <v>1559</v>
      </c>
      <c r="R326" s="30">
        <v>220402</v>
      </c>
      <c r="S326" s="38">
        <f t="shared" si="91"/>
        <v>17283000</v>
      </c>
      <c r="T326" s="35">
        <v>45455</v>
      </c>
      <c r="U326" s="33">
        <v>100033928</v>
      </c>
      <c r="V326" s="35">
        <v>45455</v>
      </c>
      <c r="W326" s="41">
        <v>45657</v>
      </c>
      <c r="X326" s="35"/>
      <c r="Y326" s="30"/>
      <c r="Z326" s="39">
        <f t="shared" si="87"/>
        <v>2880500</v>
      </c>
      <c r="AA326" s="30"/>
      <c r="AB326" s="40"/>
      <c r="AC326" s="30"/>
      <c r="AD326" s="40"/>
      <c r="AE326" s="30"/>
      <c r="AF326" s="30"/>
      <c r="AG326" s="30"/>
      <c r="AH326" s="30"/>
      <c r="AI326" s="30"/>
    </row>
    <row r="327" spans="1:35">
      <c r="A327" s="30">
        <v>325</v>
      </c>
      <c r="B327" s="30" t="s">
        <v>254</v>
      </c>
      <c r="C327" s="30" t="s">
        <v>92</v>
      </c>
      <c r="D327" s="55" t="s">
        <v>214</v>
      </c>
      <c r="E327" s="31" t="s">
        <v>38</v>
      </c>
      <c r="F327" s="32">
        <v>34333333</v>
      </c>
      <c r="G327" s="30" t="s">
        <v>215</v>
      </c>
      <c r="H327" s="33">
        <v>14236617</v>
      </c>
      <c r="I327" s="33"/>
      <c r="J327" s="34">
        <v>9</v>
      </c>
      <c r="K327" s="34">
        <v>1584</v>
      </c>
      <c r="L327" s="35">
        <v>45443</v>
      </c>
      <c r="M327" s="36">
        <f t="shared" si="90"/>
        <v>34333333</v>
      </c>
      <c r="N327" s="35">
        <v>45456</v>
      </c>
      <c r="O327" s="31" t="s">
        <v>40</v>
      </c>
      <c r="P327" s="37">
        <v>45457</v>
      </c>
      <c r="Q327" s="31">
        <v>1563</v>
      </c>
      <c r="R327" s="30">
        <v>220401</v>
      </c>
      <c r="S327" s="38">
        <f t="shared" si="91"/>
        <v>34333333</v>
      </c>
      <c r="T327" s="35">
        <v>45456</v>
      </c>
      <c r="U327" s="33">
        <v>100033978</v>
      </c>
      <c r="V327" s="35">
        <v>45457</v>
      </c>
      <c r="W327" s="41">
        <v>45657</v>
      </c>
      <c r="X327" s="35"/>
      <c r="Y327" s="30"/>
      <c r="Z327" s="39">
        <f t="shared" si="87"/>
        <v>5722222.166666667</v>
      </c>
      <c r="AA327" s="30"/>
      <c r="AB327" s="40"/>
      <c r="AC327" s="30"/>
      <c r="AD327" s="40"/>
      <c r="AE327" s="30"/>
      <c r="AF327" s="30"/>
      <c r="AG327" s="30"/>
      <c r="AH327" s="30"/>
      <c r="AI327" s="30"/>
    </row>
    <row r="328" spans="1:35">
      <c r="A328" s="30">
        <v>326</v>
      </c>
      <c r="B328" s="30" t="s">
        <v>35</v>
      </c>
      <c r="C328" s="30" t="s">
        <v>262</v>
      </c>
      <c r="D328" s="30" t="s">
        <v>263</v>
      </c>
      <c r="E328" s="31" t="s">
        <v>38</v>
      </c>
      <c r="F328" s="32">
        <v>11495217</v>
      </c>
      <c r="G328" s="30" t="s">
        <v>264</v>
      </c>
      <c r="H328" s="33">
        <v>65764100</v>
      </c>
      <c r="I328" s="33"/>
      <c r="J328" s="34">
        <v>3</v>
      </c>
      <c r="K328" s="34">
        <v>1575</v>
      </c>
      <c r="L328" s="35">
        <v>45443</v>
      </c>
      <c r="M328" s="36">
        <f t="shared" si="90"/>
        <v>11495217</v>
      </c>
      <c r="N328" s="35">
        <v>45456</v>
      </c>
      <c r="O328" s="31" t="s">
        <v>40</v>
      </c>
      <c r="P328" s="37">
        <v>45456</v>
      </c>
      <c r="Q328" s="31">
        <v>1561</v>
      </c>
      <c r="R328" s="30">
        <v>2101020301</v>
      </c>
      <c r="S328" s="38">
        <f t="shared" si="91"/>
        <v>11495217</v>
      </c>
      <c r="T328" s="35">
        <v>45457</v>
      </c>
      <c r="U328" s="33" t="s">
        <v>764</v>
      </c>
      <c r="V328" s="35">
        <v>45457</v>
      </c>
      <c r="W328" s="31" t="s">
        <v>88</v>
      </c>
      <c r="X328" s="35"/>
      <c r="Y328" s="30"/>
      <c r="Z328" s="39">
        <f>+F328/3</f>
        <v>3831739</v>
      </c>
      <c r="AA328" s="30"/>
      <c r="AB328" s="40"/>
      <c r="AC328" s="30"/>
      <c r="AD328" s="40"/>
      <c r="AE328" s="30"/>
      <c r="AF328" s="30"/>
      <c r="AG328" s="30"/>
      <c r="AH328" s="30"/>
      <c r="AI328" s="30"/>
    </row>
    <row r="329" spans="1:35">
      <c r="A329" s="30">
        <v>327</v>
      </c>
      <c r="B329" s="30" t="s">
        <v>254</v>
      </c>
      <c r="C329" s="30" t="s">
        <v>284</v>
      </c>
      <c r="D329" s="55" t="s">
        <v>158</v>
      </c>
      <c r="E329" s="31" t="s">
        <v>38</v>
      </c>
      <c r="F329" s="32">
        <v>22680000</v>
      </c>
      <c r="G329" s="30" t="s">
        <v>159</v>
      </c>
      <c r="H329" s="33">
        <v>65755709</v>
      </c>
      <c r="I329" s="33"/>
      <c r="J329" s="34">
        <v>1</v>
      </c>
      <c r="K329" s="34">
        <v>1586</v>
      </c>
      <c r="L329" s="35">
        <v>45443</v>
      </c>
      <c r="M329" s="36">
        <f t="shared" si="90"/>
        <v>22680000</v>
      </c>
      <c r="N329" s="35">
        <v>45456</v>
      </c>
      <c r="O329" s="31" t="s">
        <v>40</v>
      </c>
      <c r="P329" s="37">
        <v>45457</v>
      </c>
      <c r="Q329" s="31">
        <v>1564</v>
      </c>
      <c r="R329" s="30">
        <v>220401</v>
      </c>
      <c r="S329" s="38">
        <f t="shared" si="91"/>
        <v>22680000</v>
      </c>
      <c r="T329" s="35">
        <v>45456</v>
      </c>
      <c r="U329" s="33">
        <v>100033971</v>
      </c>
      <c r="V329" s="35">
        <v>45457</v>
      </c>
      <c r="W329" s="31" t="s">
        <v>195</v>
      </c>
      <c r="X329" s="35">
        <v>45625</v>
      </c>
      <c r="Y329" s="30" t="s">
        <v>765</v>
      </c>
      <c r="Z329" s="39">
        <f t="shared" si="87"/>
        <v>3780000</v>
      </c>
      <c r="AA329" s="469">
        <v>2142000</v>
      </c>
      <c r="AB329" s="40"/>
      <c r="AC329" s="30"/>
      <c r="AD329" s="40"/>
      <c r="AE329" s="30"/>
      <c r="AF329" s="30"/>
      <c r="AG329" s="30"/>
      <c r="AH329" s="30"/>
      <c r="AI329" s="30"/>
    </row>
    <row r="330" spans="1:35">
      <c r="A330" s="30">
        <v>328</v>
      </c>
      <c r="B330" s="30" t="s">
        <v>254</v>
      </c>
      <c r="C330" s="30" t="s">
        <v>53</v>
      </c>
      <c r="D330" s="55" t="s">
        <v>131</v>
      </c>
      <c r="E330" s="31" t="s">
        <v>38</v>
      </c>
      <c r="F330" s="32">
        <v>51800000</v>
      </c>
      <c r="G330" s="30" t="s">
        <v>132</v>
      </c>
      <c r="H330" s="33">
        <v>77182070</v>
      </c>
      <c r="I330" s="33"/>
      <c r="J330" s="34">
        <v>6</v>
      </c>
      <c r="K330" s="34">
        <v>1578</v>
      </c>
      <c r="L330" s="35">
        <v>45443</v>
      </c>
      <c r="M330" s="36">
        <f t="shared" si="90"/>
        <v>51800000</v>
      </c>
      <c r="N330" s="35">
        <v>45456</v>
      </c>
      <c r="O330" s="31" t="s">
        <v>40</v>
      </c>
      <c r="P330" s="37">
        <v>45457</v>
      </c>
      <c r="Q330" s="31">
        <v>1565</v>
      </c>
      <c r="R330" s="30">
        <v>220401</v>
      </c>
      <c r="S330" s="38">
        <f t="shared" si="91"/>
        <v>51800000</v>
      </c>
      <c r="T330" s="35">
        <v>45456</v>
      </c>
      <c r="U330" s="33" t="s">
        <v>766</v>
      </c>
      <c r="V330" s="35">
        <v>45461</v>
      </c>
      <c r="W330" s="41">
        <v>45657</v>
      </c>
      <c r="X330" s="35"/>
      <c r="Y330" s="30"/>
      <c r="Z330" s="39">
        <f t="shared" si="87"/>
        <v>8633333.333333334</v>
      </c>
      <c r="AA330" s="30"/>
      <c r="AB330" s="40"/>
      <c r="AC330" s="30"/>
      <c r="AD330" s="40"/>
      <c r="AE330" s="30"/>
      <c r="AF330" s="30"/>
      <c r="AG330" s="30"/>
      <c r="AH330" s="30"/>
      <c r="AI330" s="30"/>
    </row>
    <row r="331" spans="1:35">
      <c r="A331" s="30">
        <v>329</v>
      </c>
      <c r="B331" s="30" t="s">
        <v>654</v>
      </c>
      <c r="C331" s="30" t="s">
        <v>157</v>
      </c>
      <c r="D331" s="59" t="s">
        <v>767</v>
      </c>
      <c r="E331" s="31" t="s">
        <v>38</v>
      </c>
      <c r="F331" s="32">
        <v>22500000</v>
      </c>
      <c r="G331" s="30" t="s">
        <v>768</v>
      </c>
      <c r="H331" s="33" t="s">
        <v>769</v>
      </c>
      <c r="I331" s="33"/>
      <c r="J331" s="34">
        <v>5</v>
      </c>
      <c r="K331" s="34">
        <v>1547</v>
      </c>
      <c r="L331" s="35">
        <v>45443</v>
      </c>
      <c r="M331" s="36">
        <f t="shared" si="90"/>
        <v>22500000</v>
      </c>
      <c r="N331" s="35">
        <v>45456</v>
      </c>
      <c r="O331" s="31" t="s">
        <v>40</v>
      </c>
      <c r="P331" s="37">
        <v>45457</v>
      </c>
      <c r="Q331" s="31">
        <v>1566</v>
      </c>
      <c r="R331" s="30">
        <v>220301</v>
      </c>
      <c r="S331" s="38">
        <f t="shared" si="91"/>
        <v>22500000</v>
      </c>
      <c r="T331" s="35">
        <v>45461</v>
      </c>
      <c r="U331" s="33" t="s">
        <v>770</v>
      </c>
      <c r="V331" s="35">
        <v>45469</v>
      </c>
      <c r="W331" s="41">
        <v>45656</v>
      </c>
      <c r="X331" s="35"/>
      <c r="Y331" s="30"/>
      <c r="Z331" s="39">
        <f t="shared" si="87"/>
        <v>3750000</v>
      </c>
      <c r="AA331" s="30"/>
      <c r="AB331" s="40"/>
      <c r="AC331" s="30"/>
      <c r="AD331" s="40"/>
      <c r="AE331" s="30"/>
      <c r="AF331" s="30"/>
      <c r="AG331" s="30"/>
      <c r="AH331" s="30"/>
      <c r="AI331" s="30"/>
    </row>
    <row r="332" spans="1:35">
      <c r="A332" s="30">
        <v>330</v>
      </c>
      <c r="B332" s="30" t="s">
        <v>254</v>
      </c>
      <c r="C332" s="30" t="s">
        <v>53</v>
      </c>
      <c r="D332" s="55" t="s">
        <v>131</v>
      </c>
      <c r="E332" s="31" t="s">
        <v>38</v>
      </c>
      <c r="F332" s="32">
        <v>51800000</v>
      </c>
      <c r="G332" s="30" t="s">
        <v>57</v>
      </c>
      <c r="H332" s="33">
        <v>72224422</v>
      </c>
      <c r="I332" s="33"/>
      <c r="J332" s="34">
        <v>9</v>
      </c>
      <c r="K332" s="34">
        <v>1577</v>
      </c>
      <c r="L332" s="35">
        <v>45443</v>
      </c>
      <c r="M332" s="36">
        <f t="shared" ref="M332" si="92">F332</f>
        <v>51800000</v>
      </c>
      <c r="N332" s="35">
        <v>45456</v>
      </c>
      <c r="O332" s="31" t="s">
        <v>40</v>
      </c>
      <c r="P332" s="37">
        <v>45460</v>
      </c>
      <c r="Q332" s="31">
        <v>1568</v>
      </c>
      <c r="R332" s="30">
        <v>220401</v>
      </c>
      <c r="S332" s="38">
        <f t="shared" ref="S332:S335" si="93">M332</f>
        <v>51800000</v>
      </c>
      <c r="T332" s="35">
        <v>45462</v>
      </c>
      <c r="U332" s="33" t="s">
        <v>771</v>
      </c>
      <c r="V332" s="35">
        <v>45463</v>
      </c>
      <c r="W332" s="41">
        <v>45657</v>
      </c>
      <c r="X332" s="35">
        <v>45422</v>
      </c>
      <c r="Y332" s="30" t="s">
        <v>41</v>
      </c>
      <c r="Z332" s="39">
        <f t="shared" si="87"/>
        <v>8633333.333333334</v>
      </c>
      <c r="AA332" s="30"/>
      <c r="AB332" s="40"/>
      <c r="AC332" s="30"/>
      <c r="AD332" s="40"/>
      <c r="AE332" s="30"/>
      <c r="AF332" s="30"/>
      <c r="AG332" s="30"/>
      <c r="AH332" s="30"/>
      <c r="AI332" s="30"/>
    </row>
    <row r="333" spans="1:35">
      <c r="A333" s="30">
        <v>331</v>
      </c>
      <c r="B333" s="30" t="s">
        <v>35</v>
      </c>
      <c r="C333" s="30" t="s">
        <v>251</v>
      </c>
      <c r="D333" s="59" t="s">
        <v>772</v>
      </c>
      <c r="E333" s="31" t="s">
        <v>38</v>
      </c>
      <c r="F333" s="32">
        <v>11967162</v>
      </c>
      <c r="G333" s="30" t="s">
        <v>773</v>
      </c>
      <c r="H333" s="33">
        <v>1110532627</v>
      </c>
      <c r="I333" s="33"/>
      <c r="J333" s="34">
        <v>0</v>
      </c>
      <c r="K333" s="34">
        <v>1519</v>
      </c>
      <c r="L333" s="35">
        <v>45435</v>
      </c>
      <c r="M333" s="36">
        <f t="shared" si="90"/>
        <v>11967162</v>
      </c>
      <c r="N333" s="35">
        <v>45460</v>
      </c>
      <c r="O333" s="31" t="s">
        <v>40</v>
      </c>
      <c r="P333" s="37">
        <v>45460</v>
      </c>
      <c r="Q333" s="31">
        <v>1569</v>
      </c>
      <c r="R333" s="30">
        <v>21030202</v>
      </c>
      <c r="S333" s="38">
        <f t="shared" si="93"/>
        <v>11967162</v>
      </c>
      <c r="T333" s="35">
        <v>45461</v>
      </c>
      <c r="U333" s="33" t="s">
        <v>774</v>
      </c>
      <c r="V333" s="35">
        <v>45468</v>
      </c>
      <c r="W333" s="31" t="s">
        <v>121</v>
      </c>
      <c r="X333" s="35"/>
      <c r="Y333" s="30"/>
      <c r="Z333" s="39">
        <f>+F333/1</f>
        <v>11967162</v>
      </c>
      <c r="AA333" s="30"/>
      <c r="AB333" s="40"/>
      <c r="AC333" s="30"/>
      <c r="AD333" s="40"/>
      <c r="AE333" s="30"/>
      <c r="AF333" s="30"/>
      <c r="AG333" s="30"/>
      <c r="AH333" s="30"/>
      <c r="AI333" s="30"/>
    </row>
    <row r="334" spans="1:35">
      <c r="A334" s="30">
        <v>332</v>
      </c>
      <c r="B334" s="30" t="s">
        <v>254</v>
      </c>
      <c r="C334" s="30" t="s">
        <v>92</v>
      </c>
      <c r="D334" s="55" t="s">
        <v>160</v>
      </c>
      <c r="E334" s="31" t="s">
        <v>38</v>
      </c>
      <c r="F334" s="32">
        <v>27466000</v>
      </c>
      <c r="G334" s="30" t="s">
        <v>161</v>
      </c>
      <c r="H334" s="33">
        <v>1110530186</v>
      </c>
      <c r="I334" s="33"/>
      <c r="J334" s="34">
        <v>5</v>
      </c>
      <c r="K334" s="34">
        <v>1566</v>
      </c>
      <c r="L334" s="35">
        <v>45443</v>
      </c>
      <c r="M334" s="36">
        <f t="shared" si="90"/>
        <v>27466000</v>
      </c>
      <c r="N334" s="35">
        <v>45460</v>
      </c>
      <c r="O334" s="31" t="s">
        <v>40</v>
      </c>
      <c r="P334" s="37">
        <v>45460</v>
      </c>
      <c r="Q334" s="31">
        <v>1570</v>
      </c>
      <c r="R334" s="30">
        <v>220401</v>
      </c>
      <c r="S334" s="38">
        <f t="shared" si="93"/>
        <v>27466000</v>
      </c>
      <c r="T334" s="35">
        <v>45460</v>
      </c>
      <c r="U334" s="33">
        <v>100034055</v>
      </c>
      <c r="V334" s="35">
        <v>45460</v>
      </c>
      <c r="W334" s="41">
        <v>45657</v>
      </c>
      <c r="X334" s="35">
        <v>45414</v>
      </c>
      <c r="Y334" s="30" t="s">
        <v>41</v>
      </c>
      <c r="Z334" s="39">
        <f t="shared" si="87"/>
        <v>4577666.666666667</v>
      </c>
      <c r="AA334" s="30"/>
      <c r="AB334" s="40"/>
      <c r="AC334" s="30"/>
      <c r="AD334" s="40"/>
      <c r="AE334" s="30"/>
      <c r="AF334" s="30"/>
      <c r="AG334" s="30"/>
      <c r="AH334" s="30"/>
      <c r="AI334" s="30"/>
    </row>
    <row r="335" spans="1:35">
      <c r="A335" s="30">
        <v>333</v>
      </c>
      <c r="B335" s="30" t="s">
        <v>254</v>
      </c>
      <c r="C335" s="30" t="s">
        <v>53</v>
      </c>
      <c r="D335" s="55" t="s">
        <v>83</v>
      </c>
      <c r="E335" s="31" t="s">
        <v>38</v>
      </c>
      <c r="F335" s="32">
        <v>25200000</v>
      </c>
      <c r="G335" s="30" t="s">
        <v>324</v>
      </c>
      <c r="H335" s="33">
        <v>65828695</v>
      </c>
      <c r="I335" s="33"/>
      <c r="J335" s="34">
        <v>1</v>
      </c>
      <c r="K335" s="34">
        <v>1579</v>
      </c>
      <c r="L335" s="35">
        <v>45443</v>
      </c>
      <c r="M335" s="36">
        <f t="shared" si="90"/>
        <v>25200000</v>
      </c>
      <c r="N335" s="35">
        <v>45460</v>
      </c>
      <c r="O335" s="31" t="s">
        <v>40</v>
      </c>
      <c r="P335" s="37">
        <v>45460</v>
      </c>
      <c r="Q335" s="31">
        <v>1571</v>
      </c>
      <c r="R335" s="30">
        <v>220401</v>
      </c>
      <c r="S335" s="38">
        <f t="shared" si="93"/>
        <v>25200000</v>
      </c>
      <c r="T335" s="35">
        <v>45460</v>
      </c>
      <c r="U335" s="33" t="s">
        <v>775</v>
      </c>
      <c r="V335" s="35">
        <v>45461</v>
      </c>
      <c r="W335" s="41">
        <v>45657</v>
      </c>
      <c r="X335" s="35"/>
      <c r="Y335" s="30"/>
      <c r="Z335" s="39">
        <f t="shared" si="87"/>
        <v>4200000</v>
      </c>
      <c r="AA335" s="30"/>
      <c r="AB335" s="40"/>
      <c r="AC335" s="30"/>
      <c r="AD335" s="40"/>
      <c r="AE335" s="30"/>
      <c r="AF335" s="30"/>
      <c r="AG335" s="30"/>
      <c r="AH335" s="30"/>
      <c r="AI335" s="30"/>
    </row>
    <row r="336" spans="1:35">
      <c r="A336" s="30">
        <v>334</v>
      </c>
      <c r="B336" s="30" t="s">
        <v>254</v>
      </c>
      <c r="C336" s="30" t="s">
        <v>53</v>
      </c>
      <c r="D336" s="55" t="s">
        <v>83</v>
      </c>
      <c r="E336" s="31" t="s">
        <v>38</v>
      </c>
      <c r="F336" s="32">
        <v>25200000</v>
      </c>
      <c r="G336" s="30" t="s">
        <v>418</v>
      </c>
      <c r="H336" s="33">
        <v>1053849833</v>
      </c>
      <c r="I336" s="33"/>
      <c r="J336" s="34">
        <v>7</v>
      </c>
      <c r="K336" s="34">
        <v>1580</v>
      </c>
      <c r="L336" s="35">
        <v>45443</v>
      </c>
      <c r="M336" s="36">
        <f t="shared" ref="M336:M338" si="94">F336</f>
        <v>25200000</v>
      </c>
      <c r="N336" s="35">
        <v>45460</v>
      </c>
      <c r="O336" s="31" t="s">
        <v>40</v>
      </c>
      <c r="P336" s="37">
        <v>45464</v>
      </c>
      <c r="Q336" s="31">
        <v>1608</v>
      </c>
      <c r="R336" s="30">
        <v>220401</v>
      </c>
      <c r="S336" s="38">
        <f t="shared" ref="S336:S338" si="95">M336</f>
        <v>25200000</v>
      </c>
      <c r="T336" s="35">
        <v>45464</v>
      </c>
      <c r="U336" s="33" t="s">
        <v>776</v>
      </c>
      <c r="V336" s="35">
        <v>45468</v>
      </c>
      <c r="W336" s="41">
        <v>45657</v>
      </c>
      <c r="X336" s="35"/>
      <c r="Y336" s="30"/>
      <c r="Z336" s="39">
        <f t="shared" si="87"/>
        <v>4200000</v>
      </c>
      <c r="AA336" s="30"/>
      <c r="AB336" s="40"/>
      <c r="AC336" s="30"/>
      <c r="AD336" s="40"/>
      <c r="AE336" s="30"/>
      <c r="AF336" s="30"/>
      <c r="AG336" s="30"/>
      <c r="AH336" s="30"/>
      <c r="AI336" s="30"/>
    </row>
    <row r="337" spans="1:35">
      <c r="A337" s="30">
        <v>335</v>
      </c>
      <c r="B337" s="30" t="s">
        <v>254</v>
      </c>
      <c r="C337" s="30" t="s">
        <v>53</v>
      </c>
      <c r="D337" s="59" t="s">
        <v>302</v>
      </c>
      <c r="E337" s="31" t="s">
        <v>38</v>
      </c>
      <c r="F337" s="32">
        <v>25200000</v>
      </c>
      <c r="G337" s="30" t="s">
        <v>303</v>
      </c>
      <c r="H337" s="33">
        <v>1104706658</v>
      </c>
      <c r="I337" s="33"/>
      <c r="J337" s="34">
        <v>5</v>
      </c>
      <c r="K337" s="34">
        <v>1582</v>
      </c>
      <c r="L337" s="35">
        <v>45443</v>
      </c>
      <c r="M337" s="36">
        <f t="shared" si="94"/>
        <v>25200000</v>
      </c>
      <c r="N337" s="35">
        <v>45460</v>
      </c>
      <c r="O337" s="31" t="s">
        <v>40</v>
      </c>
      <c r="P337" s="37">
        <v>45460</v>
      </c>
      <c r="Q337" s="31">
        <v>1572</v>
      </c>
      <c r="R337" s="30">
        <v>220401</v>
      </c>
      <c r="S337" s="38">
        <f t="shared" si="95"/>
        <v>25200000</v>
      </c>
      <c r="T337" s="35">
        <v>45460</v>
      </c>
      <c r="U337" s="33" t="s">
        <v>777</v>
      </c>
      <c r="V337" s="35">
        <v>45460</v>
      </c>
      <c r="W337" s="41">
        <v>45657</v>
      </c>
      <c r="X337" s="35"/>
      <c r="Y337" s="30"/>
      <c r="Z337" s="39">
        <f t="shared" si="87"/>
        <v>4200000</v>
      </c>
      <c r="AA337" s="30"/>
      <c r="AB337" s="40"/>
      <c r="AC337" s="30"/>
      <c r="AD337" s="40"/>
      <c r="AE337" s="30"/>
      <c r="AF337" s="30"/>
      <c r="AG337" s="30"/>
      <c r="AH337" s="30"/>
      <c r="AI337" s="30"/>
    </row>
    <row r="338" spans="1:35">
      <c r="A338" s="30">
        <v>336</v>
      </c>
      <c r="B338" s="30" t="s">
        <v>35</v>
      </c>
      <c r="C338" s="30" t="s">
        <v>59</v>
      </c>
      <c r="D338" s="30" t="s">
        <v>778</v>
      </c>
      <c r="E338" s="31" t="s">
        <v>38</v>
      </c>
      <c r="F338" s="32">
        <v>15000000</v>
      </c>
      <c r="G338" s="30" t="s">
        <v>577</v>
      </c>
      <c r="H338" s="33">
        <v>901367080</v>
      </c>
      <c r="I338" s="33"/>
      <c r="J338" s="34">
        <v>3</v>
      </c>
      <c r="K338" s="34">
        <v>1593</v>
      </c>
      <c r="L338" s="35">
        <v>45454</v>
      </c>
      <c r="M338" s="36">
        <f t="shared" si="94"/>
        <v>15000000</v>
      </c>
      <c r="N338" s="35">
        <v>45460</v>
      </c>
      <c r="O338" s="31" t="s">
        <v>40</v>
      </c>
      <c r="P338" s="37">
        <v>45461</v>
      </c>
      <c r="Q338" s="31">
        <v>1573</v>
      </c>
      <c r="R338" s="30">
        <v>2102020101</v>
      </c>
      <c r="S338" s="38">
        <f t="shared" si="95"/>
        <v>15000000</v>
      </c>
      <c r="T338" s="35">
        <v>45460</v>
      </c>
      <c r="U338" s="33">
        <v>100007553</v>
      </c>
      <c r="V338" s="35">
        <v>45461</v>
      </c>
      <c r="W338" s="41" t="s">
        <v>41</v>
      </c>
      <c r="X338" s="35"/>
      <c r="Y338" s="30"/>
      <c r="Z338" s="39">
        <f t="shared" si="87"/>
        <v>2500000</v>
      </c>
      <c r="AA338" s="30"/>
      <c r="AB338" s="40"/>
      <c r="AC338" s="30"/>
      <c r="AD338" s="40"/>
      <c r="AE338" s="30"/>
      <c r="AF338" s="30"/>
      <c r="AG338" s="30"/>
      <c r="AH338" s="30"/>
      <c r="AI338" s="30"/>
    </row>
    <row r="339" spans="1:35">
      <c r="A339" s="30">
        <v>337</v>
      </c>
      <c r="B339" s="30" t="s">
        <v>254</v>
      </c>
      <c r="C339" s="30" t="s">
        <v>53</v>
      </c>
      <c r="D339" s="55" t="s">
        <v>83</v>
      </c>
      <c r="E339" s="31" t="s">
        <v>38</v>
      </c>
      <c r="F339" s="32">
        <v>25200000</v>
      </c>
      <c r="G339" s="30" t="s">
        <v>309</v>
      </c>
      <c r="H339" s="33">
        <v>1005848875</v>
      </c>
      <c r="I339" s="33"/>
      <c r="J339" s="34">
        <v>7</v>
      </c>
      <c r="K339" s="34">
        <v>1599</v>
      </c>
      <c r="L339" s="35">
        <v>45455</v>
      </c>
      <c r="M339" s="36">
        <f t="shared" ref="M339:M340" si="96">F339</f>
        <v>25200000</v>
      </c>
      <c r="N339" s="35">
        <v>45461</v>
      </c>
      <c r="O339" s="31" t="s">
        <v>40</v>
      </c>
      <c r="P339" s="37">
        <v>45461</v>
      </c>
      <c r="Q339" s="31">
        <v>1574</v>
      </c>
      <c r="R339" s="30">
        <v>220401</v>
      </c>
      <c r="S339" s="38">
        <f t="shared" ref="S339:S340" si="97">M339</f>
        <v>25200000</v>
      </c>
      <c r="T339" s="35">
        <v>45461</v>
      </c>
      <c r="U339" s="33" t="s">
        <v>779</v>
      </c>
      <c r="V339" s="35">
        <v>45461</v>
      </c>
      <c r="W339" s="41">
        <v>45657</v>
      </c>
      <c r="X339" s="35"/>
      <c r="Y339" s="30"/>
      <c r="Z339" s="39">
        <f t="shared" si="87"/>
        <v>4200000</v>
      </c>
      <c r="AA339" s="30"/>
      <c r="AB339" s="40"/>
      <c r="AC339" s="30"/>
      <c r="AD339" s="40"/>
      <c r="AE339" s="30"/>
      <c r="AF339" s="30"/>
      <c r="AG339" s="30"/>
      <c r="AH339" s="30"/>
      <c r="AI339" s="30"/>
    </row>
    <row r="340" spans="1:35">
      <c r="A340" s="30">
        <v>338</v>
      </c>
      <c r="B340" s="30" t="s">
        <v>254</v>
      </c>
      <c r="C340" s="30" t="s">
        <v>53</v>
      </c>
      <c r="D340" s="59" t="s">
        <v>780</v>
      </c>
      <c r="E340" s="31" t="s">
        <v>38</v>
      </c>
      <c r="F340" s="32">
        <v>28000000</v>
      </c>
      <c r="G340" s="30" t="s">
        <v>781</v>
      </c>
      <c r="H340" s="33">
        <v>7690159</v>
      </c>
      <c r="I340" s="33"/>
      <c r="J340" s="34">
        <v>7</v>
      </c>
      <c r="K340" s="34">
        <v>1598</v>
      </c>
      <c r="L340" s="35">
        <v>45455</v>
      </c>
      <c r="M340" s="36">
        <f t="shared" si="96"/>
        <v>28000000</v>
      </c>
      <c r="N340" s="35">
        <v>45461</v>
      </c>
      <c r="O340" s="31" t="s">
        <v>40</v>
      </c>
      <c r="P340" s="37">
        <v>45461</v>
      </c>
      <c r="Q340" s="31">
        <v>1575</v>
      </c>
      <c r="R340" s="30">
        <v>220401</v>
      </c>
      <c r="S340" s="38">
        <f t="shared" si="97"/>
        <v>28000000</v>
      </c>
      <c r="T340" s="35">
        <v>45461</v>
      </c>
      <c r="U340" s="33" t="s">
        <v>782</v>
      </c>
      <c r="V340" s="35">
        <v>45461</v>
      </c>
      <c r="W340" s="41">
        <v>45657</v>
      </c>
      <c r="X340" s="35"/>
      <c r="Y340" s="30"/>
      <c r="Z340" s="39">
        <f t="shared" si="87"/>
        <v>4666666.666666667</v>
      </c>
      <c r="AA340" s="30"/>
      <c r="AB340" s="40"/>
      <c r="AC340" s="30"/>
      <c r="AD340" s="40"/>
      <c r="AE340" s="30"/>
      <c r="AF340" s="30"/>
      <c r="AG340" s="30"/>
      <c r="AH340" s="30"/>
      <c r="AI340" s="30"/>
    </row>
    <row r="341" spans="1:35">
      <c r="A341" s="30">
        <v>339</v>
      </c>
      <c r="B341" s="30" t="s">
        <v>254</v>
      </c>
      <c r="C341" s="30" t="s">
        <v>783</v>
      </c>
      <c r="D341" s="55" t="s">
        <v>100</v>
      </c>
      <c r="E341" s="31" t="s">
        <v>38</v>
      </c>
      <c r="F341" s="32">
        <v>16583000</v>
      </c>
      <c r="G341" s="30" t="s">
        <v>122</v>
      </c>
      <c r="H341" s="33">
        <v>1109380186</v>
      </c>
      <c r="I341" s="33"/>
      <c r="J341" s="34">
        <v>7</v>
      </c>
      <c r="K341" s="34">
        <v>1594</v>
      </c>
      <c r="L341" s="35">
        <v>45455</v>
      </c>
      <c r="M341" s="36">
        <f t="shared" ref="M341:M346" si="98">F341</f>
        <v>16583000</v>
      </c>
      <c r="N341" s="35">
        <v>45461</v>
      </c>
      <c r="O341" s="31" t="s">
        <v>40</v>
      </c>
      <c r="P341" s="37">
        <v>45461</v>
      </c>
      <c r="Q341" s="31">
        <v>1576</v>
      </c>
      <c r="R341" s="30">
        <v>220402</v>
      </c>
      <c r="S341" s="38">
        <f t="shared" ref="S341:S346" si="99">M341</f>
        <v>16583000</v>
      </c>
      <c r="T341" s="35">
        <v>45461</v>
      </c>
      <c r="U341" s="33" t="s">
        <v>784</v>
      </c>
      <c r="V341" s="35">
        <v>45461</v>
      </c>
      <c r="W341" s="41">
        <v>45657</v>
      </c>
      <c r="X341" s="35"/>
      <c r="Y341" s="30"/>
      <c r="Z341" s="39">
        <f t="shared" si="87"/>
        <v>2763833.3333333335</v>
      </c>
      <c r="AA341" s="30"/>
      <c r="AB341" s="40"/>
      <c r="AC341" s="30"/>
      <c r="AD341" s="40"/>
      <c r="AE341" s="30"/>
      <c r="AF341" s="30"/>
      <c r="AG341" s="30"/>
      <c r="AH341" s="30"/>
      <c r="AI341" s="30"/>
    </row>
    <row r="342" spans="1:35">
      <c r="A342" s="30">
        <v>340</v>
      </c>
      <c r="B342" s="30" t="s">
        <v>254</v>
      </c>
      <c r="C342" s="30" t="s">
        <v>783</v>
      </c>
      <c r="D342" s="30" t="s">
        <v>785</v>
      </c>
      <c r="E342" s="31" t="s">
        <v>38</v>
      </c>
      <c r="F342" s="32">
        <v>17283000</v>
      </c>
      <c r="G342" s="30" t="s">
        <v>786</v>
      </c>
      <c r="H342" s="33">
        <v>5823967</v>
      </c>
      <c r="I342" s="33"/>
      <c r="J342" s="34">
        <v>7</v>
      </c>
      <c r="K342" s="34">
        <v>1583</v>
      </c>
      <c r="L342" s="35">
        <v>45443</v>
      </c>
      <c r="M342" s="36">
        <f t="shared" si="98"/>
        <v>17283000</v>
      </c>
      <c r="N342" s="35">
        <v>45461</v>
      </c>
      <c r="O342" s="31" t="s">
        <v>40</v>
      </c>
      <c r="P342" s="37">
        <v>45462</v>
      </c>
      <c r="Q342" s="31">
        <v>1593</v>
      </c>
      <c r="R342" s="30">
        <v>220401</v>
      </c>
      <c r="S342" s="38">
        <f t="shared" si="99"/>
        <v>17283000</v>
      </c>
      <c r="T342" s="35">
        <v>45461</v>
      </c>
      <c r="U342" s="33" t="s">
        <v>787</v>
      </c>
      <c r="V342" s="35">
        <v>45463</v>
      </c>
      <c r="W342" s="41">
        <v>45657</v>
      </c>
      <c r="X342" s="35"/>
      <c r="Y342" s="30"/>
      <c r="Z342" s="39">
        <f t="shared" si="87"/>
        <v>2880500</v>
      </c>
      <c r="AA342" s="30"/>
      <c r="AB342" s="40"/>
      <c r="AC342" s="30"/>
      <c r="AD342" s="40"/>
      <c r="AE342" s="30"/>
      <c r="AF342" s="30"/>
      <c r="AG342" s="30"/>
      <c r="AH342" s="30"/>
      <c r="AI342" s="30"/>
    </row>
    <row r="343" spans="1:35">
      <c r="A343" s="30">
        <v>341</v>
      </c>
      <c r="B343" s="30" t="s">
        <v>654</v>
      </c>
      <c r="C343" s="30" t="s">
        <v>157</v>
      </c>
      <c r="D343" s="30" t="s">
        <v>788</v>
      </c>
      <c r="E343" s="31" t="s">
        <v>38</v>
      </c>
      <c r="F343" s="32">
        <v>13500000</v>
      </c>
      <c r="G343" s="30" t="s">
        <v>789</v>
      </c>
      <c r="H343" s="33">
        <v>1110468842</v>
      </c>
      <c r="I343" s="33"/>
      <c r="J343" s="34">
        <v>4</v>
      </c>
      <c r="K343" s="34">
        <v>1597</v>
      </c>
      <c r="L343" s="35">
        <v>45455</v>
      </c>
      <c r="M343" s="36">
        <f t="shared" si="98"/>
        <v>13500000</v>
      </c>
      <c r="N343" s="35">
        <v>45462</v>
      </c>
      <c r="O343" s="31" t="s">
        <v>40</v>
      </c>
      <c r="P343" s="37">
        <v>45462</v>
      </c>
      <c r="Q343" s="31">
        <v>1594</v>
      </c>
      <c r="R343" s="30">
        <v>220301</v>
      </c>
      <c r="S343" s="38">
        <f t="shared" si="99"/>
        <v>13500000</v>
      </c>
      <c r="T343" s="35">
        <v>45462</v>
      </c>
      <c r="U343" s="33" t="s">
        <v>790</v>
      </c>
      <c r="V343" s="35">
        <v>45462</v>
      </c>
      <c r="W343" s="31" t="s">
        <v>88</v>
      </c>
      <c r="X343" s="35"/>
      <c r="Y343" s="30"/>
      <c r="Z343" s="39">
        <f>+F343/3</f>
        <v>4500000</v>
      </c>
      <c r="AA343" s="30"/>
      <c r="AB343" s="40"/>
      <c r="AC343" s="30"/>
      <c r="AD343" s="40"/>
      <c r="AE343" s="30"/>
      <c r="AF343" s="30"/>
      <c r="AG343" s="30"/>
      <c r="AH343" s="30"/>
      <c r="AI343" s="30"/>
    </row>
    <row r="344" spans="1:35">
      <c r="A344" s="30">
        <v>342</v>
      </c>
      <c r="B344" s="30" t="s">
        <v>254</v>
      </c>
      <c r="C344" s="30" t="s">
        <v>791</v>
      </c>
      <c r="D344" s="68" t="s">
        <v>792</v>
      </c>
      <c r="E344" s="31" t="s">
        <v>38</v>
      </c>
      <c r="F344" s="32">
        <v>19600000</v>
      </c>
      <c r="G344" s="30" t="s">
        <v>556</v>
      </c>
      <c r="H344" s="33">
        <v>11105954753</v>
      </c>
      <c r="I344" s="33"/>
      <c r="J344" s="34">
        <v>0</v>
      </c>
      <c r="K344" s="34">
        <v>1616</v>
      </c>
      <c r="L344" s="35">
        <v>45456</v>
      </c>
      <c r="M344" s="36">
        <f t="shared" si="98"/>
        <v>19600000</v>
      </c>
      <c r="N344" s="35">
        <v>45462</v>
      </c>
      <c r="O344" s="31" t="s">
        <v>40</v>
      </c>
      <c r="P344" s="37">
        <v>45462</v>
      </c>
      <c r="Q344" s="31">
        <v>1595</v>
      </c>
      <c r="R344" s="30">
        <v>220402</v>
      </c>
      <c r="S344" s="38">
        <f t="shared" si="99"/>
        <v>19600000</v>
      </c>
      <c r="T344" s="35">
        <v>45462</v>
      </c>
      <c r="U344" s="33">
        <v>100034159</v>
      </c>
      <c r="V344" s="35">
        <v>45464</v>
      </c>
      <c r="W344" s="41">
        <v>45657</v>
      </c>
      <c r="X344" s="35"/>
      <c r="Y344" s="30"/>
      <c r="Z344" s="39">
        <f t="shared" si="87"/>
        <v>3266666.6666666665</v>
      </c>
      <c r="AA344" s="30"/>
      <c r="AB344" s="40"/>
      <c r="AC344" s="30"/>
      <c r="AD344" s="40"/>
      <c r="AE344" s="30"/>
      <c r="AF344" s="30"/>
      <c r="AG344" s="30"/>
      <c r="AH344" s="30"/>
      <c r="AI344" s="30"/>
    </row>
    <row r="345" spans="1:35">
      <c r="A345" s="30">
        <v>343</v>
      </c>
      <c r="B345" s="30" t="s">
        <v>254</v>
      </c>
      <c r="C345" s="30" t="s">
        <v>59</v>
      </c>
      <c r="D345" s="59" t="s">
        <v>793</v>
      </c>
      <c r="E345" s="31" t="s">
        <v>38</v>
      </c>
      <c r="F345" s="32">
        <v>18900000</v>
      </c>
      <c r="G345" s="30" t="s">
        <v>794</v>
      </c>
      <c r="H345" s="33">
        <v>1110480076</v>
      </c>
      <c r="I345" s="33"/>
      <c r="J345" s="34">
        <v>8</v>
      </c>
      <c r="K345" s="34">
        <v>1606</v>
      </c>
      <c r="L345" s="35">
        <v>45455</v>
      </c>
      <c r="M345" s="36">
        <f t="shared" ref="M345" si="100">F345</f>
        <v>18900000</v>
      </c>
      <c r="N345" s="35">
        <v>45462</v>
      </c>
      <c r="O345" s="31" t="s">
        <v>40</v>
      </c>
      <c r="P345" s="37">
        <v>45462</v>
      </c>
      <c r="Q345" s="31">
        <v>1596</v>
      </c>
      <c r="R345" s="30">
        <v>220402</v>
      </c>
      <c r="S345" s="38">
        <f t="shared" ref="S345" si="101">M345</f>
        <v>18900000</v>
      </c>
      <c r="T345" s="35">
        <v>45462</v>
      </c>
      <c r="U345" s="33">
        <v>100034138</v>
      </c>
      <c r="V345" s="35">
        <v>45462</v>
      </c>
      <c r="W345" s="41">
        <v>45657</v>
      </c>
      <c r="X345" s="35"/>
      <c r="Y345" s="30"/>
      <c r="Z345" s="39">
        <f t="shared" si="87"/>
        <v>3150000</v>
      </c>
      <c r="AA345" s="30"/>
      <c r="AB345" s="40"/>
      <c r="AC345" s="30"/>
      <c r="AD345" s="40"/>
      <c r="AE345" s="30"/>
      <c r="AF345" s="30"/>
      <c r="AG345" s="30"/>
      <c r="AH345" s="30"/>
      <c r="AI345" s="30"/>
    </row>
    <row r="346" spans="1:35">
      <c r="A346" s="30">
        <v>344</v>
      </c>
      <c r="B346" s="30" t="s">
        <v>254</v>
      </c>
      <c r="C346" s="30" t="s">
        <v>59</v>
      </c>
      <c r="D346" s="59" t="s">
        <v>793</v>
      </c>
      <c r="E346" s="31" t="s">
        <v>38</v>
      </c>
      <c r="F346" s="32">
        <v>18900000</v>
      </c>
      <c r="G346" s="30" t="s">
        <v>507</v>
      </c>
      <c r="H346" s="33">
        <v>1007441654</v>
      </c>
      <c r="I346" s="33"/>
      <c r="J346" s="34">
        <v>5</v>
      </c>
      <c r="K346" s="34">
        <v>1607</v>
      </c>
      <c r="L346" s="35">
        <v>45455</v>
      </c>
      <c r="M346" s="36">
        <f t="shared" si="98"/>
        <v>18900000</v>
      </c>
      <c r="N346" s="35">
        <v>45462</v>
      </c>
      <c r="O346" s="31" t="s">
        <v>40</v>
      </c>
      <c r="P346" s="37">
        <v>45462</v>
      </c>
      <c r="Q346" s="31">
        <v>1597</v>
      </c>
      <c r="R346" s="30">
        <v>220402</v>
      </c>
      <c r="S346" s="38">
        <f t="shared" si="99"/>
        <v>18900000</v>
      </c>
      <c r="T346" s="35">
        <v>45462</v>
      </c>
      <c r="U346" s="33">
        <v>100034140</v>
      </c>
      <c r="V346" s="35">
        <v>45462</v>
      </c>
      <c r="W346" s="41">
        <v>45657</v>
      </c>
      <c r="X346" s="35"/>
      <c r="Y346" s="30"/>
      <c r="Z346" s="39">
        <f t="shared" si="87"/>
        <v>3150000</v>
      </c>
      <c r="AA346" s="30"/>
      <c r="AB346" s="40"/>
      <c r="AC346" s="30"/>
      <c r="AD346" s="40"/>
      <c r="AE346" s="30"/>
      <c r="AF346" s="30"/>
      <c r="AG346" s="30"/>
      <c r="AH346" s="30"/>
      <c r="AI346" s="30"/>
    </row>
    <row r="347" spans="1:35">
      <c r="A347" s="30">
        <v>345</v>
      </c>
      <c r="B347" s="30" t="s">
        <v>254</v>
      </c>
      <c r="C347" s="30" t="s">
        <v>59</v>
      </c>
      <c r="D347" s="59" t="s">
        <v>793</v>
      </c>
      <c r="E347" s="31" t="s">
        <v>38</v>
      </c>
      <c r="F347" s="32">
        <v>18900000</v>
      </c>
      <c r="G347" s="30" t="s">
        <v>795</v>
      </c>
      <c r="H347" s="33">
        <v>28879473</v>
      </c>
      <c r="I347" s="33"/>
      <c r="J347" s="34">
        <v>5</v>
      </c>
      <c r="K347" s="34">
        <v>1608</v>
      </c>
      <c r="L347" s="35">
        <v>45455</v>
      </c>
      <c r="M347" s="36">
        <f t="shared" ref="M347:M359" si="102">F347</f>
        <v>18900000</v>
      </c>
      <c r="N347" s="35">
        <v>45462</v>
      </c>
      <c r="O347" s="31" t="s">
        <v>40</v>
      </c>
      <c r="P347" s="37">
        <v>45462</v>
      </c>
      <c r="Q347" s="31">
        <v>1598</v>
      </c>
      <c r="R347" s="30">
        <v>220402</v>
      </c>
      <c r="S347" s="38">
        <f t="shared" ref="S347:S359" si="103">M347</f>
        <v>18900000</v>
      </c>
      <c r="T347" s="35">
        <v>45462</v>
      </c>
      <c r="U347" s="33" t="s">
        <v>796</v>
      </c>
      <c r="V347" s="35">
        <v>45462</v>
      </c>
      <c r="W347" s="41">
        <v>45657</v>
      </c>
      <c r="X347" s="35"/>
      <c r="Y347" s="30"/>
      <c r="Z347" s="39">
        <f t="shared" si="87"/>
        <v>3150000</v>
      </c>
      <c r="AA347" s="30"/>
      <c r="AB347" s="40"/>
      <c r="AC347" s="30"/>
      <c r="AD347" s="40"/>
      <c r="AE347" s="30"/>
      <c r="AF347" s="30"/>
      <c r="AG347" s="30"/>
      <c r="AH347" s="30"/>
      <c r="AI347" s="30"/>
    </row>
    <row r="348" spans="1:35">
      <c r="A348" s="30">
        <v>346</v>
      </c>
      <c r="B348" s="30" t="s">
        <v>254</v>
      </c>
      <c r="C348" s="30" t="s">
        <v>314</v>
      </c>
      <c r="D348" s="30" t="s">
        <v>315</v>
      </c>
      <c r="E348" s="31" t="s">
        <v>38</v>
      </c>
      <c r="F348" s="32">
        <v>25900000</v>
      </c>
      <c r="G348" s="30" t="s">
        <v>316</v>
      </c>
      <c r="H348" s="33">
        <v>16070364</v>
      </c>
      <c r="I348" s="33"/>
      <c r="J348" s="34">
        <v>3</v>
      </c>
      <c r="K348" s="34">
        <v>1595</v>
      </c>
      <c r="L348" s="37">
        <v>45455</v>
      </c>
      <c r="M348" s="36">
        <f t="shared" si="102"/>
        <v>25900000</v>
      </c>
      <c r="N348" s="35">
        <v>45463</v>
      </c>
      <c r="O348" s="31" t="s">
        <v>40</v>
      </c>
      <c r="P348" s="37">
        <v>45463</v>
      </c>
      <c r="Q348" s="31">
        <v>1599</v>
      </c>
      <c r="R348" s="30">
        <v>220401</v>
      </c>
      <c r="S348" s="38">
        <f t="shared" si="103"/>
        <v>25900000</v>
      </c>
      <c r="T348" s="35">
        <v>45463</v>
      </c>
      <c r="U348" s="33">
        <v>100034164</v>
      </c>
      <c r="V348" s="35">
        <v>45463</v>
      </c>
      <c r="W348" s="41">
        <v>45657</v>
      </c>
      <c r="X348" s="35"/>
      <c r="Y348" s="30"/>
      <c r="Z348" s="39">
        <f t="shared" si="87"/>
        <v>4316666.666666667</v>
      </c>
      <c r="AA348" s="30"/>
      <c r="AB348" s="40"/>
      <c r="AC348" s="30"/>
      <c r="AD348" s="40"/>
      <c r="AE348" s="30"/>
      <c r="AF348" s="30"/>
      <c r="AG348" s="30"/>
      <c r="AH348" s="30"/>
      <c r="AI348" s="30"/>
    </row>
    <row r="349" spans="1:35">
      <c r="A349" s="30">
        <v>347</v>
      </c>
      <c r="B349" s="30" t="s">
        <v>254</v>
      </c>
      <c r="C349" s="30" t="s">
        <v>48</v>
      </c>
      <c r="D349" s="30" t="s">
        <v>115</v>
      </c>
      <c r="E349" s="31" t="s">
        <v>38</v>
      </c>
      <c r="F349" s="32">
        <v>27216000</v>
      </c>
      <c r="G349" s="30" t="s">
        <v>116</v>
      </c>
      <c r="H349" s="33">
        <v>38290379</v>
      </c>
      <c r="I349" s="33"/>
      <c r="J349" s="34">
        <v>7</v>
      </c>
      <c r="K349" s="34">
        <v>1634</v>
      </c>
      <c r="L349" s="35">
        <v>45461</v>
      </c>
      <c r="M349" s="36">
        <f t="shared" si="102"/>
        <v>27216000</v>
      </c>
      <c r="N349" s="35">
        <v>45464</v>
      </c>
      <c r="O349" s="31" t="s">
        <v>40</v>
      </c>
      <c r="P349" s="37">
        <v>45464</v>
      </c>
      <c r="Q349" s="31">
        <v>1607</v>
      </c>
      <c r="R349" s="30">
        <v>220401</v>
      </c>
      <c r="S349" s="38">
        <f t="shared" si="103"/>
        <v>27216000</v>
      </c>
      <c r="T349" s="35">
        <v>45464</v>
      </c>
      <c r="U349" s="33" t="s">
        <v>797</v>
      </c>
      <c r="V349" s="35">
        <v>45464</v>
      </c>
      <c r="W349" s="41">
        <v>45657</v>
      </c>
      <c r="X349" s="35"/>
      <c r="Y349" s="30"/>
      <c r="Z349" s="39">
        <f t="shared" si="87"/>
        <v>4536000</v>
      </c>
      <c r="AA349" s="30"/>
      <c r="AB349" s="40"/>
      <c r="AC349" s="30"/>
      <c r="AD349" s="40"/>
      <c r="AE349" s="30"/>
      <c r="AF349" s="30"/>
      <c r="AG349" s="30"/>
      <c r="AH349" s="30"/>
      <c r="AI349" s="30"/>
    </row>
    <row r="350" spans="1:35">
      <c r="A350" s="30">
        <v>348</v>
      </c>
      <c r="B350" s="30" t="s">
        <v>35</v>
      </c>
      <c r="C350" s="30" t="s">
        <v>70</v>
      </c>
      <c r="D350" s="30" t="s">
        <v>182</v>
      </c>
      <c r="E350" s="31" t="s">
        <v>38</v>
      </c>
      <c r="F350" s="32">
        <v>17000000</v>
      </c>
      <c r="G350" s="30" t="s">
        <v>68</v>
      </c>
      <c r="H350" s="33">
        <v>900504144</v>
      </c>
      <c r="I350" s="33"/>
      <c r="J350" s="34">
        <v>0</v>
      </c>
      <c r="K350" s="34">
        <v>1632</v>
      </c>
      <c r="L350" s="35">
        <v>45461</v>
      </c>
      <c r="M350" s="36">
        <f t="shared" si="102"/>
        <v>17000000</v>
      </c>
      <c r="N350" s="35">
        <v>45464</v>
      </c>
      <c r="O350" s="31" t="s">
        <v>40</v>
      </c>
      <c r="P350" s="37">
        <v>45464</v>
      </c>
      <c r="Q350" s="31">
        <v>1606</v>
      </c>
      <c r="R350" s="30">
        <v>220105</v>
      </c>
      <c r="S350" s="38">
        <f t="shared" si="103"/>
        <v>17000000</v>
      </c>
      <c r="T350" s="35">
        <v>45464</v>
      </c>
      <c r="U350" s="33">
        <v>100034217</v>
      </c>
      <c r="V350" s="35">
        <v>45464</v>
      </c>
      <c r="W350" s="41">
        <v>45657</v>
      </c>
      <c r="X350" s="35">
        <v>45405</v>
      </c>
      <c r="Y350" s="30"/>
      <c r="Z350" s="39">
        <f t="shared" si="87"/>
        <v>2833333.3333333335</v>
      </c>
      <c r="AA350" s="30"/>
      <c r="AB350" s="40"/>
      <c r="AC350" s="30"/>
      <c r="AD350" s="40"/>
      <c r="AE350" s="30"/>
      <c r="AF350" s="30"/>
      <c r="AG350" s="30"/>
      <c r="AH350" s="30"/>
      <c r="AI350" s="30"/>
    </row>
    <row r="351" spans="1:35">
      <c r="A351" s="30">
        <v>349</v>
      </c>
      <c r="B351" s="30" t="s">
        <v>254</v>
      </c>
      <c r="C351" s="30" t="s">
        <v>92</v>
      </c>
      <c r="D351" s="59" t="s">
        <v>798</v>
      </c>
      <c r="E351" s="31" t="s">
        <v>38</v>
      </c>
      <c r="F351" s="32">
        <v>33166667</v>
      </c>
      <c r="G351" s="30" t="s">
        <v>799</v>
      </c>
      <c r="H351" s="33">
        <v>93410422</v>
      </c>
      <c r="I351" s="33"/>
      <c r="J351" s="34">
        <v>2</v>
      </c>
      <c r="K351" s="34">
        <v>1587</v>
      </c>
      <c r="L351" s="35">
        <v>45443</v>
      </c>
      <c r="M351" s="36">
        <f t="shared" si="102"/>
        <v>33166667</v>
      </c>
      <c r="N351" s="35">
        <v>45464</v>
      </c>
      <c r="O351" s="31" t="s">
        <v>40</v>
      </c>
      <c r="P351" s="37">
        <v>45464</v>
      </c>
      <c r="Q351" s="31">
        <v>1605</v>
      </c>
      <c r="R351" s="30">
        <v>220401</v>
      </c>
      <c r="S351" s="38">
        <f t="shared" si="103"/>
        <v>33166667</v>
      </c>
      <c r="T351" s="35">
        <v>45464</v>
      </c>
      <c r="U351" s="33">
        <v>100034223</v>
      </c>
      <c r="V351" s="35">
        <v>45468</v>
      </c>
      <c r="W351" s="41">
        <v>45657</v>
      </c>
      <c r="X351" s="35"/>
      <c r="Y351" s="30"/>
      <c r="Z351" s="39">
        <f t="shared" si="87"/>
        <v>5527777.833333333</v>
      </c>
      <c r="AA351" s="30"/>
      <c r="AB351" s="40"/>
      <c r="AC351" s="30"/>
      <c r="AD351" s="40"/>
      <c r="AE351" s="30"/>
      <c r="AF351" s="30"/>
      <c r="AG351" s="30"/>
      <c r="AH351" s="30"/>
      <c r="AI351" s="30"/>
    </row>
    <row r="352" spans="1:35">
      <c r="A352" s="30">
        <v>350</v>
      </c>
      <c r="B352" s="30" t="s">
        <v>254</v>
      </c>
      <c r="C352" s="30" t="s">
        <v>262</v>
      </c>
      <c r="D352" s="30" t="s">
        <v>800</v>
      </c>
      <c r="E352" s="31" t="s">
        <v>38</v>
      </c>
      <c r="F352" s="32">
        <v>30100000</v>
      </c>
      <c r="G352" s="30" t="s">
        <v>801</v>
      </c>
      <c r="H352" s="33">
        <v>65743225</v>
      </c>
      <c r="I352" s="33"/>
      <c r="J352" s="34">
        <v>5</v>
      </c>
      <c r="K352" s="34">
        <v>1585</v>
      </c>
      <c r="L352" s="35">
        <v>45456</v>
      </c>
      <c r="M352" s="36">
        <f t="shared" si="102"/>
        <v>30100000</v>
      </c>
      <c r="N352" s="35">
        <v>45464</v>
      </c>
      <c r="O352" s="31" t="s">
        <v>40</v>
      </c>
      <c r="P352" s="37">
        <v>45464</v>
      </c>
      <c r="Q352" s="31">
        <v>1604</v>
      </c>
      <c r="R352" s="30">
        <v>220401</v>
      </c>
      <c r="S352" s="38">
        <f t="shared" si="103"/>
        <v>30100000</v>
      </c>
      <c r="T352" s="35">
        <v>45467</v>
      </c>
      <c r="U352" s="33" t="s">
        <v>802</v>
      </c>
      <c r="V352" s="35">
        <v>45467</v>
      </c>
      <c r="W352" s="41">
        <v>45657</v>
      </c>
      <c r="X352" s="35"/>
      <c r="Y352" s="30"/>
      <c r="Z352" s="39">
        <f t="shared" si="87"/>
        <v>5016666.666666667</v>
      </c>
      <c r="AA352" s="30"/>
      <c r="AB352" s="40"/>
      <c r="AC352" s="30"/>
      <c r="AD352" s="40"/>
      <c r="AE352" s="30"/>
      <c r="AF352" s="30"/>
      <c r="AG352" s="30"/>
      <c r="AH352" s="30"/>
      <c r="AI352" s="30"/>
    </row>
    <row r="353" spans="1:35">
      <c r="A353" s="30">
        <v>351</v>
      </c>
      <c r="B353" s="30" t="s">
        <v>254</v>
      </c>
      <c r="C353" s="30" t="s">
        <v>262</v>
      </c>
      <c r="D353" s="30" t="s">
        <v>800</v>
      </c>
      <c r="E353" s="31" t="s">
        <v>38</v>
      </c>
      <c r="F353" s="32">
        <v>30100000</v>
      </c>
      <c r="G353" s="30" t="s">
        <v>473</v>
      </c>
      <c r="H353" s="33">
        <v>19483464</v>
      </c>
      <c r="I353" s="33"/>
      <c r="J353" s="34">
        <v>5</v>
      </c>
      <c r="K353" s="34">
        <v>1611</v>
      </c>
      <c r="L353" s="35">
        <v>45456</v>
      </c>
      <c r="M353" s="36">
        <f t="shared" ref="M353" si="104">F353</f>
        <v>30100000</v>
      </c>
      <c r="N353" s="35">
        <v>45464</v>
      </c>
      <c r="O353" s="31" t="s">
        <v>40</v>
      </c>
      <c r="P353" s="37">
        <v>45464</v>
      </c>
      <c r="Q353" s="31">
        <v>1603</v>
      </c>
      <c r="R353" s="30">
        <v>220401</v>
      </c>
      <c r="S353" s="38">
        <f t="shared" ref="S353" si="105">M353</f>
        <v>30100000</v>
      </c>
      <c r="T353" s="35">
        <v>45464</v>
      </c>
      <c r="U353" s="33">
        <v>100034251</v>
      </c>
      <c r="V353" s="35">
        <v>45468</v>
      </c>
      <c r="W353" s="41">
        <v>45657</v>
      </c>
      <c r="X353" s="35"/>
      <c r="Y353" s="30"/>
      <c r="Z353" s="39">
        <f t="shared" si="87"/>
        <v>5016666.666666667</v>
      </c>
      <c r="AA353" s="30"/>
      <c r="AB353" s="40"/>
      <c r="AC353" s="30"/>
      <c r="AD353" s="40"/>
      <c r="AE353" s="30"/>
      <c r="AF353" s="30"/>
      <c r="AG353" s="30"/>
      <c r="AH353" s="30"/>
      <c r="AI353" s="30"/>
    </row>
    <row r="354" spans="1:35">
      <c r="A354" s="30">
        <v>352</v>
      </c>
      <c r="B354" s="30" t="s">
        <v>254</v>
      </c>
      <c r="C354" s="30" t="s">
        <v>262</v>
      </c>
      <c r="D354" s="30" t="s">
        <v>800</v>
      </c>
      <c r="E354" s="31" t="s">
        <v>38</v>
      </c>
      <c r="F354" s="32">
        <v>30100000</v>
      </c>
      <c r="G354" s="30" t="s">
        <v>369</v>
      </c>
      <c r="H354" s="33">
        <v>1054562128</v>
      </c>
      <c r="I354" s="33"/>
      <c r="J354" s="34">
        <v>2</v>
      </c>
      <c r="K354" s="34">
        <v>1610</v>
      </c>
      <c r="L354" s="35">
        <v>45456</v>
      </c>
      <c r="M354" s="36">
        <f t="shared" ref="M354" si="106">F354</f>
        <v>30100000</v>
      </c>
      <c r="N354" s="35">
        <v>45464</v>
      </c>
      <c r="O354" s="31" t="s">
        <v>40</v>
      </c>
      <c r="P354" s="37">
        <v>45464</v>
      </c>
      <c r="Q354" s="31">
        <v>1602</v>
      </c>
      <c r="R354" s="30">
        <v>220401</v>
      </c>
      <c r="S354" s="38">
        <f t="shared" ref="S354" si="107">M354</f>
        <v>30100000</v>
      </c>
      <c r="T354" s="35">
        <v>45464</v>
      </c>
      <c r="U354" s="33" t="s">
        <v>803</v>
      </c>
      <c r="V354" s="35">
        <v>45468</v>
      </c>
      <c r="W354" s="41">
        <v>45657</v>
      </c>
      <c r="X354" s="35"/>
      <c r="Y354" s="30"/>
      <c r="Z354" s="39">
        <f>+F354/5.1</f>
        <v>5901960.7843137262</v>
      </c>
      <c r="AA354" s="30"/>
      <c r="AB354" s="40"/>
      <c r="AC354" s="30"/>
      <c r="AD354" s="40"/>
      <c r="AE354" s="30"/>
      <c r="AF354" s="30"/>
      <c r="AG354" s="30"/>
      <c r="AH354" s="30"/>
      <c r="AI354" s="30"/>
    </row>
    <row r="355" spans="1:35">
      <c r="A355" s="30">
        <v>353</v>
      </c>
      <c r="B355" s="30" t="s">
        <v>254</v>
      </c>
      <c r="C355" s="30" t="s">
        <v>92</v>
      </c>
      <c r="D355" s="30" t="s">
        <v>804</v>
      </c>
      <c r="E355" s="31" t="s">
        <v>38</v>
      </c>
      <c r="F355" s="32">
        <v>28896000</v>
      </c>
      <c r="G355" s="30" t="s">
        <v>562</v>
      </c>
      <c r="H355" s="33">
        <v>1234641760</v>
      </c>
      <c r="I355" s="33"/>
      <c r="J355" s="34">
        <v>1</v>
      </c>
      <c r="K355" s="34">
        <v>1633</v>
      </c>
      <c r="L355" s="35">
        <v>45461</v>
      </c>
      <c r="M355" s="36">
        <f t="shared" si="102"/>
        <v>28896000</v>
      </c>
      <c r="N355" s="35">
        <v>45464</v>
      </c>
      <c r="O355" s="31" t="s">
        <v>40</v>
      </c>
      <c r="P355" s="37">
        <v>45464</v>
      </c>
      <c r="Q355" s="31">
        <v>1601</v>
      </c>
      <c r="R355" s="30">
        <v>220401</v>
      </c>
      <c r="S355" s="38">
        <f t="shared" si="103"/>
        <v>28896000</v>
      </c>
      <c r="T355" s="35">
        <v>45464</v>
      </c>
      <c r="U355" s="33" t="s">
        <v>805</v>
      </c>
      <c r="V355" s="35">
        <v>45468</v>
      </c>
      <c r="W355" s="41">
        <v>45657</v>
      </c>
      <c r="X355" s="35"/>
      <c r="Y355" s="30"/>
      <c r="Z355" s="39">
        <f>+F355/5.1</f>
        <v>5665882.3529411769</v>
      </c>
      <c r="AA355" s="30"/>
      <c r="AB355" s="40"/>
      <c r="AC355" s="30"/>
      <c r="AD355" s="40"/>
      <c r="AE355" s="30"/>
      <c r="AF355" s="30"/>
      <c r="AG355" s="30"/>
      <c r="AH355" s="30"/>
      <c r="AI355" s="30"/>
    </row>
    <row r="356" spans="1:35">
      <c r="A356" s="30">
        <v>354</v>
      </c>
      <c r="B356" s="30" t="s">
        <v>654</v>
      </c>
      <c r="C356" s="30" t="s">
        <v>806</v>
      </c>
      <c r="D356" s="30" t="s">
        <v>807</v>
      </c>
      <c r="E356" s="31" t="s">
        <v>38</v>
      </c>
      <c r="F356" s="32">
        <v>8400000</v>
      </c>
      <c r="G356" s="30" t="s">
        <v>808</v>
      </c>
      <c r="H356" s="33">
        <v>1110544574</v>
      </c>
      <c r="I356" s="33"/>
      <c r="J356" s="34">
        <v>0</v>
      </c>
      <c r="K356" s="34">
        <v>1602</v>
      </c>
      <c r="L356" s="35">
        <v>45455</v>
      </c>
      <c r="M356" s="36">
        <f t="shared" si="102"/>
        <v>8400000</v>
      </c>
      <c r="N356" s="35">
        <v>45468</v>
      </c>
      <c r="O356" s="31" t="s">
        <v>40</v>
      </c>
      <c r="P356" s="37">
        <v>45469</v>
      </c>
      <c r="Q356" s="31">
        <v>1618</v>
      </c>
      <c r="R356" s="30">
        <v>220302</v>
      </c>
      <c r="S356" s="38">
        <f t="shared" si="103"/>
        <v>8400000</v>
      </c>
      <c r="T356" s="35">
        <v>45468</v>
      </c>
      <c r="U356" s="33" t="s">
        <v>809</v>
      </c>
      <c r="V356" s="35">
        <v>45469</v>
      </c>
      <c r="W356" s="31" t="s">
        <v>88</v>
      </c>
      <c r="X356" s="35"/>
      <c r="Y356" s="30"/>
      <c r="Z356" s="39">
        <f>+F356/3</f>
        <v>2800000</v>
      </c>
      <c r="AA356" s="30"/>
      <c r="AB356" s="40"/>
      <c r="AC356" s="30"/>
      <c r="AD356" s="40"/>
      <c r="AE356" s="30"/>
      <c r="AF356" s="30"/>
      <c r="AG356" s="30"/>
      <c r="AH356" s="30"/>
      <c r="AI356" s="30"/>
    </row>
    <row r="357" spans="1:35">
      <c r="A357" s="30">
        <v>355</v>
      </c>
      <c r="B357" s="30" t="s">
        <v>35</v>
      </c>
      <c r="C357" s="30" t="s">
        <v>48</v>
      </c>
      <c r="D357" s="55" t="s">
        <v>67</v>
      </c>
      <c r="E357" s="31" t="s">
        <v>38</v>
      </c>
      <c r="F357" s="32">
        <v>207984000</v>
      </c>
      <c r="G357" s="30" t="s">
        <v>68</v>
      </c>
      <c r="H357" s="33">
        <v>900504144</v>
      </c>
      <c r="I357" s="33"/>
      <c r="J357" s="34">
        <v>0</v>
      </c>
      <c r="K357" s="34">
        <v>1641</v>
      </c>
      <c r="L357" s="35">
        <v>45461</v>
      </c>
      <c r="M357" s="36">
        <f t="shared" si="102"/>
        <v>207984000</v>
      </c>
      <c r="N357" s="35">
        <v>45468</v>
      </c>
      <c r="O357" s="31" t="s">
        <v>40</v>
      </c>
      <c r="P357" s="37">
        <v>45468</v>
      </c>
      <c r="Q357" s="31">
        <v>1617</v>
      </c>
      <c r="R357" s="30">
        <v>220101</v>
      </c>
      <c r="S357" s="38">
        <f t="shared" si="103"/>
        <v>207984000</v>
      </c>
      <c r="T357" s="35">
        <v>45468</v>
      </c>
      <c r="U357" s="33">
        <v>100034303</v>
      </c>
      <c r="V357" s="35">
        <v>45468</v>
      </c>
      <c r="W357" s="31" t="s">
        <v>106</v>
      </c>
      <c r="X357" s="35">
        <v>45440</v>
      </c>
      <c r="Y357" s="30" t="s">
        <v>41</v>
      </c>
      <c r="Z357" s="39">
        <f>+F357/1</f>
        <v>207984000</v>
      </c>
      <c r="AA357" s="30"/>
      <c r="AB357" s="40"/>
      <c r="AC357" s="30"/>
      <c r="AD357" s="40"/>
      <c r="AE357" s="30"/>
      <c r="AF357" s="30"/>
      <c r="AG357" s="30"/>
      <c r="AH357" s="30"/>
      <c r="AI357" s="30"/>
    </row>
    <row r="358" spans="1:35">
      <c r="A358" s="30">
        <v>356</v>
      </c>
      <c r="B358" s="30" t="s">
        <v>254</v>
      </c>
      <c r="C358" s="30" t="s">
        <v>336</v>
      </c>
      <c r="D358" s="30" t="s">
        <v>810</v>
      </c>
      <c r="E358" s="31" t="s">
        <v>38</v>
      </c>
      <c r="F358" s="32">
        <v>15003666</v>
      </c>
      <c r="G358" s="30" t="s">
        <v>811</v>
      </c>
      <c r="H358" s="33">
        <v>1110443794</v>
      </c>
      <c r="I358" s="33"/>
      <c r="J358" s="34">
        <v>0</v>
      </c>
      <c r="K358" s="34">
        <v>1649</v>
      </c>
      <c r="L358" s="35">
        <v>45461</v>
      </c>
      <c r="M358" s="36">
        <f t="shared" si="102"/>
        <v>15003666</v>
      </c>
      <c r="N358" s="35">
        <v>45469</v>
      </c>
      <c r="O358" s="31" t="s">
        <v>40</v>
      </c>
      <c r="P358" s="37">
        <v>45469</v>
      </c>
      <c r="Q358" s="31">
        <v>1619</v>
      </c>
      <c r="R358" s="30">
        <v>220402</v>
      </c>
      <c r="S358" s="38">
        <f t="shared" si="103"/>
        <v>15003666</v>
      </c>
      <c r="T358" s="35">
        <v>45469</v>
      </c>
      <c r="U358" s="33" t="s">
        <v>812</v>
      </c>
      <c r="V358" s="35">
        <v>45469</v>
      </c>
      <c r="W358" s="41">
        <v>45657</v>
      </c>
      <c r="X358" s="35"/>
      <c r="Y358" s="30"/>
      <c r="Z358" s="39">
        <f>+F358/6</f>
        <v>2500611</v>
      </c>
      <c r="AA358" s="30"/>
      <c r="AB358" s="40"/>
      <c r="AC358" s="30"/>
      <c r="AD358" s="40"/>
      <c r="AE358" s="30"/>
      <c r="AF358" s="30"/>
      <c r="AG358" s="30"/>
      <c r="AH358" s="30"/>
      <c r="AI358" s="30"/>
    </row>
    <row r="359" spans="1:35">
      <c r="A359" s="30">
        <v>357</v>
      </c>
      <c r="B359" s="30" t="s">
        <v>254</v>
      </c>
      <c r="C359" s="30" t="s">
        <v>336</v>
      </c>
      <c r="D359" s="59" t="s">
        <v>813</v>
      </c>
      <c r="E359" s="31" t="s">
        <v>38</v>
      </c>
      <c r="F359" s="32">
        <v>16853000</v>
      </c>
      <c r="G359" s="30" t="s">
        <v>393</v>
      </c>
      <c r="H359" s="33">
        <v>65777854</v>
      </c>
      <c r="I359" s="33"/>
      <c r="J359" s="34">
        <v>4</v>
      </c>
      <c r="K359" s="34">
        <v>1623</v>
      </c>
      <c r="L359" s="35">
        <v>45461</v>
      </c>
      <c r="M359" s="36">
        <f t="shared" si="102"/>
        <v>16853000</v>
      </c>
      <c r="N359" s="35">
        <v>45469</v>
      </c>
      <c r="O359" s="31" t="s">
        <v>40</v>
      </c>
      <c r="P359" s="37">
        <v>45469</v>
      </c>
      <c r="Q359" s="31">
        <v>1620</v>
      </c>
      <c r="R359" s="30">
        <v>220402</v>
      </c>
      <c r="S359" s="38">
        <f t="shared" si="103"/>
        <v>16853000</v>
      </c>
      <c r="T359" s="35">
        <v>45469</v>
      </c>
      <c r="U359" s="33">
        <v>100034348</v>
      </c>
      <c r="V359" s="35">
        <v>45469</v>
      </c>
      <c r="W359" s="41">
        <v>45657</v>
      </c>
      <c r="X359" s="35"/>
      <c r="Y359" s="30"/>
      <c r="Z359" s="39">
        <f t="shared" ref="Z359:Z360" si="108">+F359/6</f>
        <v>2808833.3333333335</v>
      </c>
      <c r="AA359" s="30"/>
      <c r="AB359" s="40"/>
      <c r="AC359" s="30"/>
      <c r="AD359" s="40"/>
      <c r="AE359" s="30"/>
      <c r="AF359" s="30"/>
      <c r="AG359" s="30"/>
      <c r="AH359" s="30"/>
      <c r="AI359" s="30"/>
    </row>
    <row r="360" spans="1:35">
      <c r="A360" s="30">
        <v>358</v>
      </c>
      <c r="B360" s="30" t="s">
        <v>254</v>
      </c>
      <c r="C360" s="30" t="s">
        <v>336</v>
      </c>
      <c r="D360" s="59" t="s">
        <v>813</v>
      </c>
      <c r="E360" s="31" t="s">
        <v>38</v>
      </c>
      <c r="F360" s="32">
        <v>16853000</v>
      </c>
      <c r="G360" s="30" t="s">
        <v>497</v>
      </c>
      <c r="H360" s="33">
        <v>1234640999</v>
      </c>
      <c r="I360" s="33"/>
      <c r="J360" s="34">
        <v>8</v>
      </c>
      <c r="K360" s="34">
        <v>1615</v>
      </c>
      <c r="L360" s="35">
        <v>45461</v>
      </c>
      <c r="M360" s="36">
        <f t="shared" ref="M360:M363" si="109">F360</f>
        <v>16853000</v>
      </c>
      <c r="N360" s="35">
        <v>45469</v>
      </c>
      <c r="O360" s="31" t="s">
        <v>40</v>
      </c>
      <c r="P360" s="37">
        <v>45470</v>
      </c>
      <c r="Q360" s="31">
        <v>1626</v>
      </c>
      <c r="R360" s="30">
        <v>220402</v>
      </c>
      <c r="S360" s="38">
        <f t="shared" ref="S360:S363" si="110">M360</f>
        <v>16853000</v>
      </c>
      <c r="T360" s="35">
        <v>45470</v>
      </c>
      <c r="U360" s="33" t="s">
        <v>814</v>
      </c>
      <c r="V360" s="35">
        <v>45471</v>
      </c>
      <c r="W360" s="41">
        <v>45657</v>
      </c>
      <c r="X360" s="35"/>
      <c r="Y360" s="30"/>
      <c r="Z360" s="39">
        <f t="shared" si="108"/>
        <v>2808833.3333333335</v>
      </c>
      <c r="AA360" s="30"/>
      <c r="AB360" s="40"/>
      <c r="AC360" s="30"/>
      <c r="AD360" s="40"/>
      <c r="AE360" s="30"/>
      <c r="AF360" s="30"/>
      <c r="AG360" s="30"/>
      <c r="AH360" s="30"/>
      <c r="AI360" s="30"/>
    </row>
    <row r="361" spans="1:35">
      <c r="A361" s="30">
        <v>359</v>
      </c>
      <c r="B361" s="30" t="s">
        <v>654</v>
      </c>
      <c r="C361" s="30" t="s">
        <v>806</v>
      </c>
      <c r="D361" s="30" t="s">
        <v>807</v>
      </c>
      <c r="E361" s="31" t="s">
        <v>38</v>
      </c>
      <c r="F361" s="32">
        <v>8400000</v>
      </c>
      <c r="G361" s="30" t="s">
        <v>815</v>
      </c>
      <c r="H361" s="33">
        <v>28550638</v>
      </c>
      <c r="I361" s="33"/>
      <c r="J361" s="34">
        <v>1</v>
      </c>
      <c r="K361" s="34">
        <v>1601</v>
      </c>
      <c r="L361" s="35">
        <v>45455</v>
      </c>
      <c r="M361" s="36">
        <f t="shared" si="109"/>
        <v>8400000</v>
      </c>
      <c r="N361" s="35">
        <v>45469</v>
      </c>
      <c r="O361" s="31" t="s">
        <v>40</v>
      </c>
      <c r="P361" s="37">
        <v>45469</v>
      </c>
      <c r="Q361" s="31">
        <v>1621</v>
      </c>
      <c r="R361" s="30">
        <v>220302</v>
      </c>
      <c r="S361" s="38">
        <f t="shared" si="110"/>
        <v>8400000</v>
      </c>
      <c r="T361" s="35">
        <v>45469</v>
      </c>
      <c r="U361" s="33">
        <v>100034362</v>
      </c>
      <c r="V361" s="35">
        <v>45470</v>
      </c>
      <c r="W361" s="31" t="s">
        <v>88</v>
      </c>
      <c r="X361" s="35"/>
      <c r="Y361" s="30"/>
      <c r="Z361" s="39">
        <f>+F361/3</f>
        <v>2800000</v>
      </c>
      <c r="AA361" s="30"/>
      <c r="AB361" s="40"/>
      <c r="AC361" s="30"/>
      <c r="AD361" s="40"/>
      <c r="AE361" s="30"/>
      <c r="AF361" s="30"/>
      <c r="AG361" s="30"/>
      <c r="AH361" s="30"/>
      <c r="AI361" s="30"/>
    </row>
    <row r="362" spans="1:35">
      <c r="A362" s="30">
        <v>360</v>
      </c>
      <c r="B362" s="30" t="s">
        <v>254</v>
      </c>
      <c r="C362" s="30" t="s">
        <v>816</v>
      </c>
      <c r="D362" s="59" t="s">
        <v>817</v>
      </c>
      <c r="E362" s="31" t="s">
        <v>38</v>
      </c>
      <c r="F362" s="32">
        <v>17332248</v>
      </c>
      <c r="G362" s="30" t="s">
        <v>539</v>
      </c>
      <c r="H362" s="33">
        <v>1109413811</v>
      </c>
      <c r="I362" s="33"/>
      <c r="J362" s="34">
        <v>6</v>
      </c>
      <c r="K362" s="34">
        <v>1619</v>
      </c>
      <c r="L362" s="35">
        <v>45461</v>
      </c>
      <c r="M362" s="36">
        <f t="shared" si="109"/>
        <v>17332248</v>
      </c>
      <c r="N362" s="35">
        <v>45469</v>
      </c>
      <c r="O362" s="31" t="s">
        <v>40</v>
      </c>
      <c r="P362" s="37">
        <v>45467</v>
      </c>
      <c r="Q362" s="31">
        <v>1622</v>
      </c>
      <c r="R362" s="30">
        <v>220402</v>
      </c>
      <c r="S362" s="38">
        <f t="shared" si="110"/>
        <v>17332248</v>
      </c>
      <c r="T362" s="35">
        <v>45469</v>
      </c>
      <c r="U362" s="33" t="s">
        <v>818</v>
      </c>
      <c r="V362" s="35">
        <v>45470</v>
      </c>
      <c r="W362" s="41">
        <v>45657</v>
      </c>
      <c r="X362" s="35"/>
      <c r="Y362" s="30"/>
      <c r="Z362" s="39">
        <f t="shared" ref="Z362" si="111">+F362/1</f>
        <v>17332248</v>
      </c>
      <c r="AA362" s="30"/>
      <c r="AB362" s="40"/>
      <c r="AC362" s="30"/>
      <c r="AD362" s="40"/>
      <c r="AE362" s="30"/>
      <c r="AF362" s="30"/>
      <c r="AG362" s="30"/>
      <c r="AH362" s="30"/>
      <c r="AI362" s="30"/>
    </row>
    <row r="363" spans="1:35">
      <c r="A363" s="30">
        <v>361</v>
      </c>
      <c r="B363" s="30" t="s">
        <v>254</v>
      </c>
      <c r="C363" s="30" t="s">
        <v>336</v>
      </c>
      <c r="D363" s="30" t="s">
        <v>810</v>
      </c>
      <c r="E363" s="31" t="s">
        <v>38</v>
      </c>
      <c r="F363" s="32">
        <v>15003666</v>
      </c>
      <c r="G363" s="30" t="s">
        <v>349</v>
      </c>
      <c r="H363" s="33">
        <v>52741227</v>
      </c>
      <c r="I363" s="33"/>
      <c r="J363" s="34">
        <v>3</v>
      </c>
      <c r="K363" s="34">
        <v>1648</v>
      </c>
      <c r="L363" s="35">
        <v>45461</v>
      </c>
      <c r="M363" s="36">
        <f t="shared" si="109"/>
        <v>15003666</v>
      </c>
      <c r="N363" s="35">
        <v>45469</v>
      </c>
      <c r="O363" s="31" t="s">
        <v>40</v>
      </c>
      <c r="P363" s="37">
        <v>45469</v>
      </c>
      <c r="Q363" s="31">
        <v>1624</v>
      </c>
      <c r="R363" s="30">
        <v>220402</v>
      </c>
      <c r="S363" s="38">
        <f t="shared" si="110"/>
        <v>15003666</v>
      </c>
      <c r="T363" s="35">
        <v>45469</v>
      </c>
      <c r="U363" s="33" t="s">
        <v>819</v>
      </c>
      <c r="V363" s="35">
        <v>45469</v>
      </c>
      <c r="W363" s="41">
        <v>45657</v>
      </c>
      <c r="X363" s="35"/>
      <c r="Y363" s="30"/>
      <c r="Z363" s="39">
        <f>+F363/6</f>
        <v>2500611</v>
      </c>
      <c r="AA363" s="30"/>
      <c r="AB363" s="40"/>
      <c r="AC363" s="30"/>
      <c r="AD363" s="40"/>
      <c r="AE363" s="30"/>
      <c r="AF363" s="30"/>
      <c r="AG363" s="30"/>
      <c r="AH363" s="30"/>
      <c r="AI363" s="30"/>
    </row>
    <row r="364" spans="1:35">
      <c r="A364" s="30">
        <v>362</v>
      </c>
      <c r="B364" s="30" t="s">
        <v>254</v>
      </c>
      <c r="C364" s="30" t="s">
        <v>336</v>
      </c>
      <c r="D364" s="30" t="s">
        <v>810</v>
      </c>
      <c r="E364" s="31" t="s">
        <v>38</v>
      </c>
      <c r="F364" s="32">
        <v>15003666</v>
      </c>
      <c r="G364" s="30" t="s">
        <v>361</v>
      </c>
      <c r="H364" s="33">
        <v>1110526239</v>
      </c>
      <c r="I364" s="33"/>
      <c r="J364" s="34">
        <v>1</v>
      </c>
      <c r="K364" s="34">
        <v>1643</v>
      </c>
      <c r="L364" s="35">
        <v>45461</v>
      </c>
      <c r="M364" s="36">
        <f t="shared" ref="M364:M368" si="112">F364</f>
        <v>15003666</v>
      </c>
      <c r="N364" s="35">
        <v>45469</v>
      </c>
      <c r="O364" s="31" t="s">
        <v>40</v>
      </c>
      <c r="P364" s="37">
        <v>45469</v>
      </c>
      <c r="Q364" s="31">
        <v>1625</v>
      </c>
      <c r="R364" s="30">
        <v>220402</v>
      </c>
      <c r="S364" s="38">
        <f t="shared" ref="S364:S368" si="113">M364</f>
        <v>15003666</v>
      </c>
      <c r="T364" s="35">
        <v>45470</v>
      </c>
      <c r="U364" s="33" t="s">
        <v>820</v>
      </c>
      <c r="V364" s="35">
        <v>45469</v>
      </c>
      <c r="W364" s="41">
        <v>45657</v>
      </c>
      <c r="X364" s="35"/>
      <c r="Y364" s="30"/>
      <c r="Z364" s="39">
        <f t="shared" ref="Z364:Z372" si="114">+F364/6</f>
        <v>2500611</v>
      </c>
      <c r="AA364" s="30"/>
      <c r="AB364" s="40"/>
      <c r="AC364" s="30"/>
      <c r="AD364" s="40"/>
      <c r="AE364" s="30"/>
      <c r="AF364" s="30"/>
      <c r="AG364" s="30"/>
      <c r="AH364" s="30"/>
      <c r="AI364" s="30"/>
    </row>
    <row r="365" spans="1:35">
      <c r="A365" s="30">
        <v>363</v>
      </c>
      <c r="B365" s="30" t="s">
        <v>35</v>
      </c>
      <c r="C365" s="30" t="s">
        <v>821</v>
      </c>
      <c r="D365" s="30" t="s">
        <v>299</v>
      </c>
      <c r="E365" s="31" t="s">
        <v>38</v>
      </c>
      <c r="F365" s="32">
        <v>15000000</v>
      </c>
      <c r="G365" s="30" t="s">
        <v>822</v>
      </c>
      <c r="H365" s="33">
        <v>0</v>
      </c>
      <c r="I365" s="33"/>
      <c r="J365" s="34">
        <v>9</v>
      </c>
      <c r="K365" s="34">
        <v>1620</v>
      </c>
      <c r="L365" s="35">
        <v>45461</v>
      </c>
      <c r="M365" s="36">
        <f t="shared" si="112"/>
        <v>15000000</v>
      </c>
      <c r="N365" s="35">
        <v>45469</v>
      </c>
      <c r="O365" s="31" t="s">
        <v>40</v>
      </c>
      <c r="P365" s="37">
        <v>45466</v>
      </c>
      <c r="Q365" s="31">
        <v>1623</v>
      </c>
      <c r="R365" s="30">
        <v>2101010301</v>
      </c>
      <c r="S365" s="38">
        <f t="shared" si="113"/>
        <v>15000000</v>
      </c>
      <c r="T365" s="35">
        <v>45467</v>
      </c>
      <c r="U365" s="33">
        <v>100034359</v>
      </c>
      <c r="V365" s="35">
        <v>45469</v>
      </c>
      <c r="W365" s="31" t="s">
        <v>88</v>
      </c>
      <c r="X365" s="35"/>
      <c r="Y365" s="30"/>
      <c r="Z365" s="39">
        <f>+F365/3</f>
        <v>5000000</v>
      </c>
      <c r="AA365" s="30"/>
      <c r="AB365" s="40"/>
      <c r="AC365" s="30"/>
      <c r="AD365" s="40"/>
      <c r="AE365" s="30"/>
      <c r="AF365" s="30"/>
      <c r="AG365" s="30"/>
      <c r="AH365" s="30"/>
      <c r="AI365" s="30"/>
    </row>
    <row r="366" spans="1:35">
      <c r="A366" s="30">
        <v>364</v>
      </c>
      <c r="B366" s="30" t="s">
        <v>254</v>
      </c>
      <c r="C366" s="30" t="s">
        <v>53</v>
      </c>
      <c r="D366" s="55" t="s">
        <v>823</v>
      </c>
      <c r="E366" s="31" t="s">
        <v>38</v>
      </c>
      <c r="F366" s="32">
        <v>31000000</v>
      </c>
      <c r="G366" s="30" t="s">
        <v>565</v>
      </c>
      <c r="H366" s="33">
        <v>1110511940</v>
      </c>
      <c r="I366" s="33"/>
      <c r="J366" s="34">
        <v>1</v>
      </c>
      <c r="K366" s="34">
        <v>1612</v>
      </c>
      <c r="L366" s="35">
        <v>45456</v>
      </c>
      <c r="M366" s="36">
        <f t="shared" si="112"/>
        <v>31000000</v>
      </c>
      <c r="N366" s="35">
        <v>45469</v>
      </c>
      <c r="O366" s="31" t="s">
        <v>40</v>
      </c>
      <c r="P366" s="37">
        <v>45470</v>
      </c>
      <c r="Q366" s="31">
        <v>1627</v>
      </c>
      <c r="R366" s="30">
        <v>220401</v>
      </c>
      <c r="S366" s="38">
        <f t="shared" si="113"/>
        <v>31000000</v>
      </c>
      <c r="T366" s="35">
        <v>45470</v>
      </c>
      <c r="U366" s="33" t="s">
        <v>824</v>
      </c>
      <c r="V366" s="35">
        <v>45470</v>
      </c>
      <c r="W366" s="41">
        <v>45657</v>
      </c>
      <c r="X366" s="35"/>
      <c r="Y366" s="30"/>
      <c r="Z366" s="39">
        <f t="shared" si="114"/>
        <v>5166666.666666667</v>
      </c>
      <c r="AA366" s="30"/>
      <c r="AB366" s="40"/>
      <c r="AC366" s="30"/>
      <c r="AD366" s="40"/>
      <c r="AE366" s="30"/>
      <c r="AF366" s="30"/>
      <c r="AG366" s="30"/>
      <c r="AH366" s="30"/>
      <c r="AI366" s="30"/>
    </row>
    <row r="367" spans="1:35">
      <c r="A367" s="30">
        <v>365</v>
      </c>
      <c r="B367" s="30" t="s">
        <v>254</v>
      </c>
      <c r="C367" s="30" t="s">
        <v>53</v>
      </c>
      <c r="D367" s="59" t="s">
        <v>825</v>
      </c>
      <c r="E367" s="31" t="s">
        <v>38</v>
      </c>
      <c r="F367" s="32">
        <v>38500000</v>
      </c>
      <c r="G367" s="30" t="s">
        <v>826</v>
      </c>
      <c r="H367" s="33">
        <v>1106772314</v>
      </c>
      <c r="I367" s="33"/>
      <c r="J367" s="34">
        <v>5</v>
      </c>
      <c r="K367" s="34">
        <v>1605</v>
      </c>
      <c r="L367" s="35">
        <v>45455</v>
      </c>
      <c r="M367" s="36">
        <f t="shared" si="112"/>
        <v>38500000</v>
      </c>
      <c r="N367" s="35">
        <v>45469</v>
      </c>
      <c r="O367" s="31" t="s">
        <v>40</v>
      </c>
      <c r="P367" s="37">
        <v>45470</v>
      </c>
      <c r="Q367" s="31">
        <v>1628</v>
      </c>
      <c r="R367" s="30">
        <v>220401</v>
      </c>
      <c r="S367" s="38">
        <f t="shared" si="113"/>
        <v>38500000</v>
      </c>
      <c r="T367" s="35">
        <v>45470</v>
      </c>
      <c r="U367" s="33" t="s">
        <v>827</v>
      </c>
      <c r="V367" s="35">
        <v>45471</v>
      </c>
      <c r="W367" s="31" t="s">
        <v>828</v>
      </c>
      <c r="X367" s="35"/>
      <c r="Y367" s="30"/>
      <c r="Z367" s="39">
        <f t="shared" si="114"/>
        <v>6416666.666666667</v>
      </c>
      <c r="AA367" s="30"/>
      <c r="AB367" s="40"/>
      <c r="AC367" s="30"/>
      <c r="AD367" s="40"/>
      <c r="AE367" s="30"/>
      <c r="AF367" s="30"/>
      <c r="AG367" s="30"/>
      <c r="AH367" s="30"/>
      <c r="AI367" s="30"/>
    </row>
    <row r="368" spans="1:35">
      <c r="A368" s="30">
        <v>366</v>
      </c>
      <c r="B368" s="30" t="s">
        <v>254</v>
      </c>
      <c r="C368" s="30" t="s">
        <v>53</v>
      </c>
      <c r="D368" s="55" t="s">
        <v>829</v>
      </c>
      <c r="E368" s="31" t="s">
        <v>38</v>
      </c>
      <c r="F368" s="32">
        <v>51800000</v>
      </c>
      <c r="G368" s="30" t="s">
        <v>830</v>
      </c>
      <c r="H368" s="33">
        <v>93405160</v>
      </c>
      <c r="I368" s="33"/>
      <c r="J368" s="34">
        <v>8</v>
      </c>
      <c r="K368" s="34">
        <v>1576</v>
      </c>
      <c r="L368" s="35">
        <v>45443</v>
      </c>
      <c r="M368" s="36">
        <f t="shared" si="112"/>
        <v>51800000</v>
      </c>
      <c r="N368" s="35">
        <v>45469</v>
      </c>
      <c r="O368" s="31" t="s">
        <v>40</v>
      </c>
      <c r="P368" s="37">
        <v>45470</v>
      </c>
      <c r="Q368" s="31">
        <v>1629</v>
      </c>
      <c r="R368" s="30">
        <v>220401</v>
      </c>
      <c r="S368" s="38">
        <f t="shared" si="113"/>
        <v>51800000</v>
      </c>
      <c r="T368" s="35"/>
      <c r="U368" s="33"/>
      <c r="V368" s="35">
        <v>45475</v>
      </c>
      <c r="W368" s="41">
        <v>45657</v>
      </c>
      <c r="X368" s="35"/>
      <c r="Y368" s="30"/>
      <c r="Z368" s="39">
        <f t="shared" si="114"/>
        <v>8633333.333333334</v>
      </c>
      <c r="AA368" s="30"/>
      <c r="AB368" s="40"/>
      <c r="AC368" s="30"/>
      <c r="AD368" s="40"/>
      <c r="AE368" s="30"/>
      <c r="AF368" s="30"/>
      <c r="AG368" s="30"/>
      <c r="AH368" s="30"/>
      <c r="AI368" s="30"/>
    </row>
    <row r="369" spans="1:35">
      <c r="A369" s="30">
        <v>367</v>
      </c>
      <c r="B369" s="30" t="s">
        <v>254</v>
      </c>
      <c r="C369" s="30" t="s">
        <v>336</v>
      </c>
      <c r="D369" s="30" t="s">
        <v>831</v>
      </c>
      <c r="E369" s="31" t="s">
        <v>38</v>
      </c>
      <c r="F369" s="32">
        <v>17100000</v>
      </c>
      <c r="G369" s="30" t="s">
        <v>502</v>
      </c>
      <c r="H369" s="33">
        <v>1109004088</v>
      </c>
      <c r="I369" s="33"/>
      <c r="J369" s="34">
        <v>2</v>
      </c>
      <c r="K369" s="34">
        <v>1668</v>
      </c>
      <c r="L369" s="35">
        <v>45462</v>
      </c>
      <c r="M369" s="36">
        <f t="shared" ref="M369:M382" si="115">F369</f>
        <v>17100000</v>
      </c>
      <c r="N369" s="35">
        <v>45470</v>
      </c>
      <c r="O369" s="31" t="s">
        <v>40</v>
      </c>
      <c r="P369" s="37">
        <v>45470</v>
      </c>
      <c r="Q369" s="31">
        <v>1630</v>
      </c>
      <c r="R369" s="30">
        <v>220402</v>
      </c>
      <c r="S369" s="38">
        <f t="shared" ref="S369:S381" si="116">M369</f>
        <v>17100000</v>
      </c>
      <c r="T369" s="35">
        <v>45471</v>
      </c>
      <c r="U369" s="33" t="s">
        <v>832</v>
      </c>
      <c r="V369" s="35">
        <v>45475</v>
      </c>
      <c r="W369" s="41">
        <v>45657</v>
      </c>
      <c r="X369" s="35"/>
      <c r="Y369" s="30"/>
      <c r="Z369" s="39">
        <f t="shared" si="114"/>
        <v>2850000</v>
      </c>
      <c r="AA369" s="30"/>
      <c r="AB369" s="40"/>
      <c r="AC369" s="30"/>
      <c r="AD369" s="40"/>
      <c r="AE369" s="30"/>
      <c r="AF369" s="30"/>
      <c r="AG369" s="30"/>
      <c r="AH369" s="30"/>
      <c r="AI369" s="30"/>
    </row>
    <row r="370" spans="1:35">
      <c r="A370" s="30">
        <v>368</v>
      </c>
      <c r="B370" s="30" t="s">
        <v>35</v>
      </c>
      <c r="C370" s="30" t="s">
        <v>251</v>
      </c>
      <c r="D370" s="59" t="s">
        <v>833</v>
      </c>
      <c r="E370" s="31" t="s">
        <v>38</v>
      </c>
      <c r="F370" s="32">
        <v>16000000</v>
      </c>
      <c r="G370" s="30" t="s">
        <v>834</v>
      </c>
      <c r="H370" s="33">
        <v>93238153</v>
      </c>
      <c r="I370" s="33"/>
      <c r="J370" s="34">
        <v>1</v>
      </c>
      <c r="K370" s="34">
        <v>1614</v>
      </c>
      <c r="L370" s="35">
        <v>45456</v>
      </c>
      <c r="M370" s="36">
        <f t="shared" si="115"/>
        <v>16000000</v>
      </c>
      <c r="N370" s="35">
        <v>45470</v>
      </c>
      <c r="O370" s="31" t="s">
        <v>40</v>
      </c>
      <c r="P370" s="37">
        <v>45470</v>
      </c>
      <c r="Q370" s="31">
        <v>1631</v>
      </c>
      <c r="R370" s="30">
        <v>21030203</v>
      </c>
      <c r="S370" s="38">
        <f t="shared" si="116"/>
        <v>16000000</v>
      </c>
      <c r="T370" s="35">
        <v>45470</v>
      </c>
      <c r="U370" s="33" t="s">
        <v>835</v>
      </c>
      <c r="V370" s="35">
        <v>45470</v>
      </c>
      <c r="W370" s="31" t="s">
        <v>52</v>
      </c>
      <c r="X370" s="35"/>
      <c r="Y370" s="30"/>
      <c r="Z370" s="39">
        <f>+F370/2</f>
        <v>8000000</v>
      </c>
      <c r="AA370" s="30"/>
      <c r="AB370" s="40"/>
      <c r="AC370" s="30"/>
      <c r="AD370" s="40"/>
      <c r="AE370" s="30"/>
      <c r="AF370" s="30"/>
      <c r="AG370" s="30"/>
      <c r="AH370" s="30"/>
      <c r="AI370" s="30"/>
    </row>
    <row r="371" spans="1:35">
      <c r="A371" s="30">
        <v>369</v>
      </c>
      <c r="B371" s="30" t="s">
        <v>35</v>
      </c>
      <c r="C371" s="30" t="s">
        <v>97</v>
      </c>
      <c r="D371" s="30" t="s">
        <v>836</v>
      </c>
      <c r="E371" s="31" t="s">
        <v>38</v>
      </c>
      <c r="F371" s="32">
        <v>130000000</v>
      </c>
      <c r="G371" s="30" t="s">
        <v>837</v>
      </c>
      <c r="H371" s="33">
        <v>800250023</v>
      </c>
      <c r="I371" s="33"/>
      <c r="J371" s="34">
        <v>3</v>
      </c>
      <c r="K371" s="34">
        <v>1621</v>
      </c>
      <c r="L371" s="35">
        <v>45461</v>
      </c>
      <c r="M371" s="36">
        <f t="shared" si="115"/>
        <v>130000000</v>
      </c>
      <c r="N371" s="35">
        <v>45471</v>
      </c>
      <c r="O371" s="31" t="s">
        <v>40</v>
      </c>
      <c r="P371" s="37">
        <v>45471</v>
      </c>
      <c r="Q371" s="31">
        <v>1637</v>
      </c>
      <c r="R371" s="30">
        <v>220101</v>
      </c>
      <c r="S371" s="38">
        <f t="shared" si="116"/>
        <v>130000000</v>
      </c>
      <c r="T371" s="35">
        <v>45471</v>
      </c>
      <c r="U371" s="33">
        <v>100034403</v>
      </c>
      <c r="V371" s="35">
        <v>45471</v>
      </c>
      <c r="W371" s="31" t="s">
        <v>52</v>
      </c>
      <c r="X371" s="35">
        <v>45531</v>
      </c>
      <c r="Y371" s="30" t="s">
        <v>838</v>
      </c>
      <c r="Z371" s="39">
        <f>+F371/2</f>
        <v>65000000</v>
      </c>
      <c r="AA371" s="469">
        <v>64500000</v>
      </c>
      <c r="AB371" s="40"/>
      <c r="AC371" s="30"/>
      <c r="AD371" s="40"/>
      <c r="AE371" s="30"/>
      <c r="AF371" s="30"/>
      <c r="AG371" s="30"/>
      <c r="AH371" s="30"/>
      <c r="AI371" s="30"/>
    </row>
    <row r="372" spans="1:35">
      <c r="A372" s="30">
        <v>370</v>
      </c>
      <c r="B372" s="30" t="s">
        <v>254</v>
      </c>
      <c r="C372" s="30" t="s">
        <v>36</v>
      </c>
      <c r="D372" s="59" t="s">
        <v>839</v>
      </c>
      <c r="E372" s="31" t="s">
        <v>38</v>
      </c>
      <c r="F372" s="32">
        <v>76135605</v>
      </c>
      <c r="G372" s="30" t="s">
        <v>840</v>
      </c>
      <c r="H372" s="33" t="s">
        <v>841</v>
      </c>
      <c r="I372" s="33"/>
      <c r="J372" s="34">
        <v>9</v>
      </c>
      <c r="K372" s="34">
        <v>1642</v>
      </c>
      <c r="L372" s="35">
        <v>45461</v>
      </c>
      <c r="M372" s="36">
        <f t="shared" si="115"/>
        <v>76135605</v>
      </c>
      <c r="N372" s="35">
        <v>45471</v>
      </c>
      <c r="O372" s="31" t="s">
        <v>40</v>
      </c>
      <c r="P372" s="37">
        <v>45471</v>
      </c>
      <c r="Q372" s="31">
        <v>1638</v>
      </c>
      <c r="R372" s="30">
        <v>220405</v>
      </c>
      <c r="S372" s="38">
        <f t="shared" si="116"/>
        <v>76135605</v>
      </c>
      <c r="T372" s="35">
        <v>45471</v>
      </c>
      <c r="U372" s="33" t="s">
        <v>842</v>
      </c>
      <c r="V372" s="35" t="s">
        <v>843</v>
      </c>
      <c r="W372" s="41">
        <v>45657</v>
      </c>
      <c r="X372" s="35"/>
      <c r="Y372" s="30"/>
      <c r="Z372" s="39">
        <f t="shared" si="114"/>
        <v>12689267.5</v>
      </c>
      <c r="AA372" s="30"/>
      <c r="AB372" s="40"/>
      <c r="AC372" s="30"/>
      <c r="AD372" s="40"/>
      <c r="AE372" s="30"/>
      <c r="AF372" s="30"/>
      <c r="AG372" s="30"/>
      <c r="AH372" s="30"/>
      <c r="AI372" s="30"/>
    </row>
    <row r="373" spans="1:35">
      <c r="A373" s="30">
        <v>371</v>
      </c>
      <c r="B373" s="30" t="s">
        <v>35</v>
      </c>
      <c r="C373" s="30" t="s">
        <v>48</v>
      </c>
      <c r="D373" s="59" t="s">
        <v>709</v>
      </c>
      <c r="E373" s="31" t="s">
        <v>38</v>
      </c>
      <c r="F373" s="32">
        <v>65500000</v>
      </c>
      <c r="G373" s="30" t="s">
        <v>50</v>
      </c>
      <c r="H373" s="33">
        <v>901252497</v>
      </c>
      <c r="I373" s="33"/>
      <c r="J373" s="34">
        <v>6</v>
      </c>
      <c r="K373" s="34">
        <v>1673</v>
      </c>
      <c r="L373" s="35">
        <v>45462</v>
      </c>
      <c r="M373" s="36">
        <f t="shared" si="115"/>
        <v>65500000</v>
      </c>
      <c r="N373" s="35">
        <v>45471</v>
      </c>
      <c r="O373" s="31" t="s">
        <v>40</v>
      </c>
      <c r="P373" s="37">
        <v>45471</v>
      </c>
      <c r="Q373" s="31">
        <v>1636</v>
      </c>
      <c r="R373" s="30">
        <v>220202</v>
      </c>
      <c r="S373" s="38">
        <f t="shared" si="116"/>
        <v>65500000</v>
      </c>
      <c r="T373" s="35">
        <v>45471</v>
      </c>
      <c r="U373" s="33" t="s">
        <v>844</v>
      </c>
      <c r="V373" s="35">
        <v>45329</v>
      </c>
      <c r="W373" s="31" t="s">
        <v>41</v>
      </c>
      <c r="X373" s="35"/>
      <c r="Y373" s="30"/>
      <c r="Z373" s="39">
        <f>+F373/1</f>
        <v>65500000</v>
      </c>
      <c r="AA373" s="30"/>
      <c r="AB373" s="40"/>
      <c r="AC373" s="30"/>
      <c r="AD373" s="40"/>
      <c r="AE373" s="30"/>
      <c r="AF373" s="30"/>
      <c r="AG373" s="30"/>
      <c r="AH373" s="30"/>
      <c r="AI373" s="30"/>
    </row>
    <row r="374" spans="1:35">
      <c r="A374" s="30">
        <v>372</v>
      </c>
      <c r="B374" s="30" t="s">
        <v>254</v>
      </c>
      <c r="C374" s="30" t="s">
        <v>48</v>
      </c>
      <c r="D374" s="55" t="s">
        <v>63</v>
      </c>
      <c r="E374" s="31" t="s">
        <v>64</v>
      </c>
      <c r="F374" s="32">
        <v>48600000</v>
      </c>
      <c r="G374" s="30" t="s">
        <v>259</v>
      </c>
      <c r="H374" s="33">
        <v>1232391592</v>
      </c>
      <c r="I374" s="33"/>
      <c r="J374" s="34">
        <v>8</v>
      </c>
      <c r="K374" s="34">
        <v>1674</v>
      </c>
      <c r="L374" s="35">
        <v>45462</v>
      </c>
      <c r="M374" s="36">
        <f t="shared" si="115"/>
        <v>48600000</v>
      </c>
      <c r="N374" s="35">
        <v>45471</v>
      </c>
      <c r="O374" s="31" t="s">
        <v>40</v>
      </c>
      <c r="P374" s="37">
        <v>45471</v>
      </c>
      <c r="Q374" s="31">
        <v>1634</v>
      </c>
      <c r="R374" s="30">
        <v>220401</v>
      </c>
      <c r="S374" s="38">
        <f t="shared" si="116"/>
        <v>48600000</v>
      </c>
      <c r="T374" s="35">
        <v>45471</v>
      </c>
      <c r="U374" s="33" t="s">
        <v>845</v>
      </c>
      <c r="V374" s="35">
        <v>45475</v>
      </c>
      <c r="W374" s="41">
        <v>45657</v>
      </c>
      <c r="X374" s="35"/>
      <c r="Y374" s="30"/>
      <c r="Z374" s="39">
        <f>+F374/6</f>
        <v>8100000</v>
      </c>
      <c r="AA374" s="30"/>
      <c r="AB374" s="40"/>
      <c r="AC374" s="30"/>
      <c r="AD374" s="40"/>
      <c r="AE374" s="30"/>
      <c r="AF374" s="30"/>
      <c r="AG374" s="30"/>
      <c r="AH374" s="30"/>
      <c r="AI374" s="30"/>
    </row>
    <row r="375" spans="1:35">
      <c r="A375" s="30">
        <v>373</v>
      </c>
      <c r="B375" s="30" t="s">
        <v>254</v>
      </c>
      <c r="C375" s="30" t="s">
        <v>48</v>
      </c>
      <c r="D375" s="55" t="s">
        <v>63</v>
      </c>
      <c r="E375" s="31" t="s">
        <v>38</v>
      </c>
      <c r="F375" s="32">
        <v>50220000</v>
      </c>
      <c r="G375" s="30" t="s">
        <v>722</v>
      </c>
      <c r="H375" s="33">
        <v>1110501425</v>
      </c>
      <c r="I375" s="33"/>
      <c r="J375" s="34">
        <v>7</v>
      </c>
      <c r="K375" s="34">
        <v>1675</v>
      </c>
      <c r="L375" s="35">
        <v>45462</v>
      </c>
      <c r="M375" s="36">
        <f t="shared" si="115"/>
        <v>50220000</v>
      </c>
      <c r="N375" s="35">
        <v>45471</v>
      </c>
      <c r="O375" s="31" t="s">
        <v>40</v>
      </c>
      <c r="P375" s="37">
        <v>45471</v>
      </c>
      <c r="Q375" s="31">
        <v>1635</v>
      </c>
      <c r="R375" s="30">
        <v>220401</v>
      </c>
      <c r="S375" s="38">
        <f t="shared" si="116"/>
        <v>50220000</v>
      </c>
      <c r="T375" s="35">
        <v>45471</v>
      </c>
      <c r="U375" s="33" t="s">
        <v>846</v>
      </c>
      <c r="V375" s="35">
        <v>45475</v>
      </c>
      <c r="W375" s="41">
        <v>45657</v>
      </c>
      <c r="X375" s="35"/>
      <c r="Y375" s="30"/>
      <c r="Z375" s="39">
        <f t="shared" ref="Z375:Z419" si="117">+F375/6</f>
        <v>8370000</v>
      </c>
      <c r="AA375" s="30"/>
      <c r="AB375" s="40"/>
      <c r="AC375" s="30"/>
      <c r="AD375" s="40"/>
      <c r="AE375" s="30"/>
      <c r="AF375" s="30"/>
      <c r="AG375" s="30"/>
      <c r="AH375" s="30"/>
      <c r="AI375" s="30"/>
    </row>
    <row r="376" spans="1:35">
      <c r="A376" s="30">
        <v>374</v>
      </c>
      <c r="B376" s="30" t="s">
        <v>254</v>
      </c>
      <c r="C376" s="30" t="s">
        <v>59</v>
      </c>
      <c r="D376" s="59" t="s">
        <v>847</v>
      </c>
      <c r="E376" s="31" t="s">
        <v>38</v>
      </c>
      <c r="F376" s="32">
        <v>17370000</v>
      </c>
      <c r="G376" s="30" t="s">
        <v>281</v>
      </c>
      <c r="H376" s="33">
        <v>1110484511</v>
      </c>
      <c r="I376" s="33"/>
      <c r="J376" s="34">
        <v>9</v>
      </c>
      <c r="K376" s="34">
        <v>1684</v>
      </c>
      <c r="L376" s="35">
        <v>45462</v>
      </c>
      <c r="M376" s="36">
        <f t="shared" si="115"/>
        <v>17370000</v>
      </c>
      <c r="N376" s="35">
        <v>45475</v>
      </c>
      <c r="O376" s="31" t="s">
        <v>40</v>
      </c>
      <c r="P376" s="37">
        <v>45475</v>
      </c>
      <c r="Q376" s="31">
        <v>1647</v>
      </c>
      <c r="R376" s="30">
        <v>220402</v>
      </c>
      <c r="S376" s="38">
        <f t="shared" si="116"/>
        <v>17370000</v>
      </c>
      <c r="T376" s="35">
        <v>45475</v>
      </c>
      <c r="U376" s="33">
        <v>100034458</v>
      </c>
      <c r="V376" s="35">
        <v>45475</v>
      </c>
      <c r="W376" s="41">
        <v>45657</v>
      </c>
      <c r="X376" s="35"/>
      <c r="Y376" s="30"/>
      <c r="Z376" s="39">
        <f t="shared" si="117"/>
        <v>2895000</v>
      </c>
      <c r="AA376" s="30"/>
      <c r="AB376" s="40"/>
      <c r="AC376" s="30"/>
      <c r="AD376" s="40"/>
      <c r="AE376" s="30"/>
      <c r="AF376" s="30"/>
      <c r="AG376" s="30"/>
      <c r="AH376" s="30"/>
      <c r="AI376" s="30"/>
    </row>
    <row r="377" spans="1:35">
      <c r="A377" s="30">
        <v>375</v>
      </c>
      <c r="B377" s="30" t="s">
        <v>254</v>
      </c>
      <c r="C377" s="30" t="s">
        <v>48</v>
      </c>
      <c r="D377" s="55" t="s">
        <v>145</v>
      </c>
      <c r="E377" s="31" t="s">
        <v>38</v>
      </c>
      <c r="F377" s="32">
        <v>79380000</v>
      </c>
      <c r="G377" s="30" t="s">
        <v>146</v>
      </c>
      <c r="H377" s="33">
        <v>14138035</v>
      </c>
      <c r="I377" s="33"/>
      <c r="J377" s="34">
        <v>2</v>
      </c>
      <c r="K377" s="34">
        <v>1676</v>
      </c>
      <c r="L377" s="35">
        <v>45462</v>
      </c>
      <c r="M377" s="36">
        <f t="shared" si="115"/>
        <v>79380000</v>
      </c>
      <c r="N377" s="35">
        <v>45414</v>
      </c>
      <c r="O377" s="31" t="s">
        <v>40</v>
      </c>
      <c r="P377" s="37">
        <v>45475</v>
      </c>
      <c r="Q377" s="31">
        <v>1648</v>
      </c>
      <c r="R377" s="30">
        <v>220401</v>
      </c>
      <c r="S377" s="38">
        <f t="shared" si="116"/>
        <v>79380000</v>
      </c>
      <c r="T377" s="35">
        <v>45475</v>
      </c>
      <c r="U377" s="33" t="s">
        <v>848</v>
      </c>
      <c r="V377" s="35">
        <v>45475</v>
      </c>
      <c r="W377" s="41">
        <v>45657</v>
      </c>
      <c r="X377" s="35"/>
      <c r="Y377" s="30"/>
      <c r="Z377" s="39">
        <f t="shared" si="117"/>
        <v>13230000</v>
      </c>
      <c r="AA377" s="30"/>
      <c r="AB377" s="40"/>
      <c r="AC377" s="30"/>
      <c r="AD377" s="40"/>
      <c r="AE377" s="30"/>
      <c r="AF377" s="30"/>
      <c r="AG377" s="30"/>
      <c r="AH377" s="30"/>
      <c r="AI377" s="30"/>
    </row>
    <row r="378" spans="1:35">
      <c r="A378" s="30">
        <v>376</v>
      </c>
      <c r="B378" s="30" t="s">
        <v>654</v>
      </c>
      <c r="C378" s="30" t="s">
        <v>314</v>
      </c>
      <c r="D378" s="30" t="s">
        <v>788</v>
      </c>
      <c r="E378" s="31" t="s">
        <v>38</v>
      </c>
      <c r="F378" s="32">
        <v>13500000</v>
      </c>
      <c r="G378" s="30" t="s">
        <v>849</v>
      </c>
      <c r="H378" s="33">
        <v>49781418</v>
      </c>
      <c r="I378" s="33"/>
      <c r="J378" s="34">
        <v>3</v>
      </c>
      <c r="K378" s="34">
        <v>1596</v>
      </c>
      <c r="L378" s="35">
        <v>45455</v>
      </c>
      <c r="M378" s="36">
        <f t="shared" si="115"/>
        <v>13500000</v>
      </c>
      <c r="N378" s="35">
        <v>45475</v>
      </c>
      <c r="O378" s="31" t="s">
        <v>40</v>
      </c>
      <c r="P378" s="37">
        <v>45484</v>
      </c>
      <c r="Q378" s="31">
        <v>1649</v>
      </c>
      <c r="R378" s="30">
        <v>220301</v>
      </c>
      <c r="S378" s="38">
        <f t="shared" si="116"/>
        <v>13500000</v>
      </c>
      <c r="T378" s="35">
        <v>45475</v>
      </c>
      <c r="U378" s="33">
        <v>100034474</v>
      </c>
      <c r="V378" s="35">
        <v>45476</v>
      </c>
      <c r="W378" s="31" t="s">
        <v>88</v>
      </c>
      <c r="X378" s="35"/>
      <c r="Y378" s="30"/>
      <c r="Z378" s="39">
        <f>+F378/3</f>
        <v>4500000</v>
      </c>
      <c r="AA378" s="30"/>
      <c r="AB378" s="40"/>
      <c r="AC378" s="30"/>
      <c r="AD378" s="40"/>
      <c r="AE378" s="30"/>
      <c r="AF378" s="30"/>
      <c r="AG378" s="30"/>
      <c r="AH378" s="30"/>
      <c r="AI378" s="30"/>
    </row>
    <row r="379" spans="1:35">
      <c r="A379" s="30">
        <v>377</v>
      </c>
      <c r="B379" s="30" t="s">
        <v>254</v>
      </c>
      <c r="C379" s="30" t="s">
        <v>488</v>
      </c>
      <c r="D379" s="55" t="s">
        <v>100</v>
      </c>
      <c r="E379" s="31" t="s">
        <v>38</v>
      </c>
      <c r="F379" s="32">
        <v>14214000</v>
      </c>
      <c r="G379" s="30" t="s">
        <v>101</v>
      </c>
      <c r="H379" s="33">
        <v>1110518316</v>
      </c>
      <c r="I379" s="33"/>
      <c r="J379" s="34">
        <v>7</v>
      </c>
      <c r="K379" s="34">
        <v>1692</v>
      </c>
      <c r="L379" s="35">
        <v>45468</v>
      </c>
      <c r="M379" s="36">
        <f t="shared" si="115"/>
        <v>14214000</v>
      </c>
      <c r="N379" s="35">
        <v>45475</v>
      </c>
      <c r="O379" s="31" t="s">
        <v>40</v>
      </c>
      <c r="P379" s="37">
        <v>45476</v>
      </c>
      <c r="Q379" s="31">
        <v>1650</v>
      </c>
      <c r="R379" s="30">
        <v>220402</v>
      </c>
      <c r="S379" s="38">
        <f t="shared" si="116"/>
        <v>14214000</v>
      </c>
      <c r="T379" s="35">
        <v>45475</v>
      </c>
      <c r="U379" s="33">
        <v>100034466</v>
      </c>
      <c r="V379" s="35">
        <v>45476</v>
      </c>
      <c r="W379" s="41">
        <v>45657</v>
      </c>
      <c r="X379" s="35"/>
      <c r="Y379" s="30"/>
      <c r="Z379" s="39">
        <f t="shared" si="117"/>
        <v>2369000</v>
      </c>
      <c r="AA379" s="30"/>
      <c r="AB379" s="40"/>
      <c r="AC379" s="30"/>
      <c r="AD379" s="40"/>
      <c r="AE379" s="30"/>
      <c r="AF379" s="30"/>
      <c r="AG379" s="30"/>
      <c r="AH379" s="30"/>
      <c r="AI379" s="30"/>
    </row>
    <row r="380" spans="1:35">
      <c r="A380" s="30">
        <v>378</v>
      </c>
      <c r="B380" s="30" t="s">
        <v>254</v>
      </c>
      <c r="C380" s="30" t="s">
        <v>92</v>
      </c>
      <c r="D380" s="30" t="s">
        <v>850</v>
      </c>
      <c r="E380" s="31" t="s">
        <v>38</v>
      </c>
      <c r="F380" s="32">
        <v>32000000</v>
      </c>
      <c r="G380" s="30" t="s">
        <v>851</v>
      </c>
      <c r="H380" s="33">
        <v>60381373</v>
      </c>
      <c r="I380" s="33"/>
      <c r="J380" s="34">
        <v>4</v>
      </c>
      <c r="K380" s="34">
        <v>1672</v>
      </c>
      <c r="L380" s="35">
        <v>45462</v>
      </c>
      <c r="M380" s="36">
        <f t="shared" si="115"/>
        <v>32000000</v>
      </c>
      <c r="N380" s="35">
        <v>45476</v>
      </c>
      <c r="O380" s="31" t="s">
        <v>40</v>
      </c>
      <c r="P380" s="37">
        <v>45476</v>
      </c>
      <c r="Q380" s="31">
        <v>1651</v>
      </c>
      <c r="R380" s="30">
        <v>220401</v>
      </c>
      <c r="S380" s="38">
        <f t="shared" si="116"/>
        <v>32000000</v>
      </c>
      <c r="T380" s="35">
        <v>45476</v>
      </c>
      <c r="U380" s="33" t="s">
        <v>852</v>
      </c>
      <c r="V380" s="35">
        <v>45476</v>
      </c>
      <c r="W380" s="41">
        <v>45657</v>
      </c>
      <c r="X380" s="35"/>
      <c r="Y380" s="30"/>
      <c r="Z380" s="39">
        <f t="shared" si="117"/>
        <v>5333333.333333333</v>
      </c>
      <c r="AA380" s="30"/>
      <c r="AB380" s="40"/>
      <c r="AC380" s="30"/>
      <c r="AD380" s="40"/>
      <c r="AE380" s="30"/>
      <c r="AF380" s="30"/>
      <c r="AG380" s="30"/>
      <c r="AH380" s="30"/>
      <c r="AI380" s="30"/>
    </row>
    <row r="381" spans="1:35">
      <c r="A381" s="30">
        <v>379</v>
      </c>
      <c r="B381" s="30" t="s">
        <v>254</v>
      </c>
      <c r="C381" s="30" t="s">
        <v>314</v>
      </c>
      <c r="D381" s="30" t="s">
        <v>853</v>
      </c>
      <c r="E381" s="31" t="s">
        <v>38</v>
      </c>
      <c r="F381" s="32">
        <v>26574000</v>
      </c>
      <c r="G381" s="30" t="s">
        <v>854</v>
      </c>
      <c r="H381" s="33">
        <v>1110531277</v>
      </c>
      <c r="I381" s="33"/>
      <c r="J381" s="34">
        <v>1</v>
      </c>
      <c r="K381" s="34">
        <v>1682</v>
      </c>
      <c r="L381" s="35">
        <v>45462</v>
      </c>
      <c r="M381" s="36">
        <f t="shared" si="115"/>
        <v>26574000</v>
      </c>
      <c r="N381" s="35">
        <v>45476</v>
      </c>
      <c r="O381" s="31" t="s">
        <v>40</v>
      </c>
      <c r="P381" s="37">
        <v>45477</v>
      </c>
      <c r="Q381" s="31">
        <v>1659</v>
      </c>
      <c r="R381" s="30">
        <v>220401</v>
      </c>
      <c r="S381" s="38">
        <f t="shared" si="116"/>
        <v>26574000</v>
      </c>
      <c r="T381" s="35">
        <v>45476</v>
      </c>
      <c r="U381" s="33" t="s">
        <v>855</v>
      </c>
      <c r="V381" s="35">
        <v>45477</v>
      </c>
      <c r="W381" s="41">
        <v>45657</v>
      </c>
      <c r="X381" s="35"/>
      <c r="Y381" s="30"/>
      <c r="Z381" s="39">
        <f t="shared" si="117"/>
        <v>4429000</v>
      </c>
      <c r="AA381" s="30"/>
      <c r="AB381" s="40"/>
      <c r="AC381" s="30"/>
      <c r="AD381" s="40"/>
      <c r="AE381" s="30"/>
      <c r="AF381" s="30"/>
      <c r="AG381" s="30"/>
      <c r="AH381" s="30"/>
      <c r="AI381" s="30"/>
    </row>
    <row r="382" spans="1:35">
      <c r="A382" s="30">
        <v>380</v>
      </c>
      <c r="B382" s="30" t="s">
        <v>254</v>
      </c>
      <c r="C382" s="30" t="s">
        <v>314</v>
      </c>
      <c r="D382" s="30" t="s">
        <v>853</v>
      </c>
      <c r="E382" s="31" t="s">
        <v>38</v>
      </c>
      <c r="F382" s="32">
        <v>26574000</v>
      </c>
      <c r="G382" s="30" t="s">
        <v>402</v>
      </c>
      <c r="H382" s="33">
        <v>1109385778</v>
      </c>
      <c r="I382" s="33"/>
      <c r="J382" s="34">
        <v>1</v>
      </c>
      <c r="K382" s="34">
        <v>1686</v>
      </c>
      <c r="L382" s="35">
        <v>45462</v>
      </c>
      <c r="M382" s="36">
        <f t="shared" si="115"/>
        <v>26574000</v>
      </c>
      <c r="N382" s="35">
        <v>45476</v>
      </c>
      <c r="O382" s="31" t="s">
        <v>40</v>
      </c>
      <c r="P382" s="37">
        <v>45477</v>
      </c>
      <c r="Q382" s="31">
        <v>1660</v>
      </c>
      <c r="R382" s="30">
        <v>220401</v>
      </c>
      <c r="S382" s="38">
        <f t="shared" ref="S382" si="118">M382</f>
        <v>26574000</v>
      </c>
      <c r="T382" s="35">
        <v>45476</v>
      </c>
      <c r="U382" s="33" t="s">
        <v>856</v>
      </c>
      <c r="V382" s="35">
        <v>45477</v>
      </c>
      <c r="W382" s="41">
        <v>45657</v>
      </c>
      <c r="X382" s="35"/>
      <c r="Y382" s="30"/>
      <c r="Z382" s="39">
        <f t="shared" si="117"/>
        <v>4429000</v>
      </c>
      <c r="AA382" s="30"/>
      <c r="AB382" s="40"/>
      <c r="AC382" s="30"/>
      <c r="AD382" s="40"/>
      <c r="AE382" s="30"/>
      <c r="AF382" s="30"/>
      <c r="AG382" s="30"/>
      <c r="AH382" s="30"/>
      <c r="AI382" s="30"/>
    </row>
    <row r="383" spans="1:35">
      <c r="A383" s="30">
        <v>381</v>
      </c>
      <c r="B383" s="30" t="s">
        <v>254</v>
      </c>
      <c r="C383" s="30" t="s">
        <v>314</v>
      </c>
      <c r="D383" s="30" t="s">
        <v>857</v>
      </c>
      <c r="E383" s="31" t="s">
        <v>38</v>
      </c>
      <c r="F383" s="32">
        <v>13200000</v>
      </c>
      <c r="G383" s="30" t="s">
        <v>388</v>
      </c>
      <c r="H383" s="33">
        <v>37724534</v>
      </c>
      <c r="I383" s="33"/>
      <c r="J383" s="34">
        <v>3</v>
      </c>
      <c r="K383" s="34">
        <v>1689</v>
      </c>
      <c r="L383" s="35">
        <v>45468</v>
      </c>
      <c r="M383" s="36">
        <f t="shared" ref="M383" si="119">F383</f>
        <v>13200000</v>
      </c>
      <c r="N383" s="35">
        <v>45476</v>
      </c>
      <c r="O383" s="31" t="s">
        <v>40</v>
      </c>
      <c r="P383" s="37">
        <v>45477</v>
      </c>
      <c r="Q383" s="31">
        <v>1661</v>
      </c>
      <c r="R383" s="30">
        <v>220402</v>
      </c>
      <c r="S383" s="38">
        <f t="shared" ref="S383" si="120">M383</f>
        <v>13200000</v>
      </c>
      <c r="T383" s="35">
        <v>45476</v>
      </c>
      <c r="U383" s="33" t="s">
        <v>858</v>
      </c>
      <c r="V383" s="35">
        <v>45476</v>
      </c>
      <c r="W383" s="41">
        <v>45657</v>
      </c>
      <c r="X383" s="35"/>
      <c r="Y383" s="30"/>
      <c r="Z383" s="39">
        <f t="shared" si="117"/>
        <v>2200000</v>
      </c>
      <c r="AA383" s="30"/>
      <c r="AB383" s="40"/>
      <c r="AC383" s="30"/>
      <c r="AD383" s="40"/>
      <c r="AE383" s="30"/>
      <c r="AF383" s="30"/>
      <c r="AG383" s="30"/>
      <c r="AH383" s="30"/>
      <c r="AI383" s="30"/>
    </row>
    <row r="384" spans="1:35">
      <c r="A384" s="30">
        <v>382</v>
      </c>
      <c r="B384" s="30" t="s">
        <v>254</v>
      </c>
      <c r="C384" s="30" t="s">
        <v>262</v>
      </c>
      <c r="D384" s="59" t="s">
        <v>859</v>
      </c>
      <c r="E384" s="31" t="s">
        <v>38</v>
      </c>
      <c r="F384" s="32">
        <v>15540000</v>
      </c>
      <c r="G384" s="30" t="s">
        <v>451</v>
      </c>
      <c r="H384" s="33">
        <v>1110487432</v>
      </c>
      <c r="I384" s="33"/>
      <c r="J384" s="34">
        <v>9</v>
      </c>
      <c r="K384" s="34">
        <v>1671</v>
      </c>
      <c r="L384" s="35">
        <v>45462</v>
      </c>
      <c r="M384" s="36">
        <v>16308330</v>
      </c>
      <c r="N384" s="35">
        <v>45476</v>
      </c>
      <c r="O384" s="31" t="s">
        <v>40</v>
      </c>
      <c r="P384" s="37">
        <v>45482</v>
      </c>
      <c r="Q384" s="31">
        <v>1693</v>
      </c>
      <c r="R384" s="30">
        <v>220402</v>
      </c>
      <c r="S384" s="38">
        <v>15540000</v>
      </c>
      <c r="T384" s="35">
        <v>45481</v>
      </c>
      <c r="U384" s="33" t="s">
        <v>860</v>
      </c>
      <c r="V384" s="35">
        <v>45482</v>
      </c>
      <c r="W384" s="41">
        <v>45657</v>
      </c>
      <c r="X384" s="35"/>
      <c r="Y384" s="30"/>
      <c r="Z384" s="39">
        <f t="shared" si="117"/>
        <v>2590000</v>
      </c>
      <c r="AA384" s="30"/>
      <c r="AB384" s="40"/>
      <c r="AC384" s="30"/>
      <c r="AD384" s="40"/>
      <c r="AE384" s="30"/>
      <c r="AF384" s="30"/>
      <c r="AG384" s="30"/>
      <c r="AH384" s="30"/>
      <c r="AI384" s="30"/>
    </row>
    <row r="385" spans="1:35">
      <c r="A385" s="30">
        <v>383</v>
      </c>
      <c r="B385" s="30" t="s">
        <v>254</v>
      </c>
      <c r="C385" s="30" t="s">
        <v>262</v>
      </c>
      <c r="D385" s="59" t="s">
        <v>859</v>
      </c>
      <c r="E385" s="31" t="s">
        <v>38</v>
      </c>
      <c r="F385" s="32">
        <v>15540000</v>
      </c>
      <c r="G385" s="30" t="s">
        <v>861</v>
      </c>
      <c r="H385" s="33">
        <v>1110538424</v>
      </c>
      <c r="I385" s="33"/>
      <c r="J385" s="34">
        <v>1</v>
      </c>
      <c r="K385" s="34">
        <v>1669</v>
      </c>
      <c r="L385" s="35">
        <v>45462</v>
      </c>
      <c r="M385" s="36">
        <v>16308330</v>
      </c>
      <c r="N385" s="35">
        <v>45476</v>
      </c>
      <c r="O385" s="31" t="s">
        <v>40</v>
      </c>
      <c r="P385" s="37">
        <v>45476</v>
      </c>
      <c r="Q385" s="31">
        <v>1652</v>
      </c>
      <c r="R385" s="30">
        <v>220402</v>
      </c>
      <c r="S385" s="38">
        <v>15540000</v>
      </c>
      <c r="T385" s="35">
        <v>45476</v>
      </c>
      <c r="U385" s="33" t="s">
        <v>862</v>
      </c>
      <c r="V385" s="35">
        <v>45476</v>
      </c>
      <c r="W385" s="41">
        <v>45657</v>
      </c>
      <c r="X385" s="35"/>
      <c r="Y385" s="30"/>
      <c r="Z385" s="39">
        <f t="shared" si="117"/>
        <v>2590000</v>
      </c>
      <c r="AA385" s="30"/>
      <c r="AB385" s="40"/>
      <c r="AC385" s="30"/>
      <c r="AD385" s="40"/>
      <c r="AE385" s="30"/>
      <c r="AF385" s="30"/>
      <c r="AG385" s="30"/>
      <c r="AH385" s="30"/>
      <c r="AI385" s="30"/>
    </row>
    <row r="386" spans="1:35">
      <c r="A386" s="30">
        <v>384</v>
      </c>
      <c r="B386" s="30" t="s">
        <v>254</v>
      </c>
      <c r="C386" s="30" t="s">
        <v>262</v>
      </c>
      <c r="D386" s="59" t="s">
        <v>859</v>
      </c>
      <c r="E386" s="31" t="s">
        <v>38</v>
      </c>
      <c r="F386" s="32">
        <v>15540000</v>
      </c>
      <c r="G386" s="30" t="s">
        <v>536</v>
      </c>
      <c r="H386" s="33">
        <v>1110489832</v>
      </c>
      <c r="I386" s="33"/>
      <c r="J386" s="34">
        <v>0</v>
      </c>
      <c r="K386" s="34">
        <v>1670</v>
      </c>
      <c r="L386" s="35">
        <v>45462</v>
      </c>
      <c r="M386" s="36">
        <v>16308330</v>
      </c>
      <c r="N386" s="35">
        <v>45476</v>
      </c>
      <c r="O386" s="31" t="s">
        <v>40</v>
      </c>
      <c r="P386" s="37">
        <v>45476</v>
      </c>
      <c r="Q386" s="31">
        <v>1653</v>
      </c>
      <c r="R386" s="30">
        <v>220402</v>
      </c>
      <c r="S386" s="38">
        <v>15540000</v>
      </c>
      <c r="T386" s="35">
        <v>45476</v>
      </c>
      <c r="U386" s="33" t="s">
        <v>863</v>
      </c>
      <c r="V386" s="35">
        <v>45476</v>
      </c>
      <c r="W386" s="41">
        <v>45657</v>
      </c>
      <c r="X386" s="35"/>
      <c r="Y386" s="30"/>
      <c r="Z386" s="39">
        <f t="shared" si="117"/>
        <v>2590000</v>
      </c>
      <c r="AA386" s="30"/>
      <c r="AB386" s="40"/>
      <c r="AC386" s="30"/>
      <c r="AD386" s="40"/>
      <c r="AE386" s="30"/>
      <c r="AF386" s="30"/>
      <c r="AG386" s="30"/>
      <c r="AH386" s="30"/>
      <c r="AI386" s="30"/>
    </row>
    <row r="387" spans="1:35">
      <c r="A387" s="30">
        <v>385</v>
      </c>
      <c r="B387" s="30" t="s">
        <v>254</v>
      </c>
      <c r="C387" s="30" t="s">
        <v>210</v>
      </c>
      <c r="D387" s="30" t="s">
        <v>864</v>
      </c>
      <c r="E387" s="31" t="s">
        <v>38</v>
      </c>
      <c r="F387" s="32">
        <v>16200000</v>
      </c>
      <c r="G387" s="30" t="s">
        <v>865</v>
      </c>
      <c r="H387" s="33">
        <v>1110489791</v>
      </c>
      <c r="I387" s="33"/>
      <c r="J387" s="34">
        <v>7</v>
      </c>
      <c r="K387" s="34">
        <v>1664</v>
      </c>
      <c r="L387" s="35">
        <v>45462</v>
      </c>
      <c r="M387" s="36">
        <v>17100000</v>
      </c>
      <c r="N387" s="35">
        <v>45476</v>
      </c>
      <c r="O387" s="31" t="s">
        <v>40</v>
      </c>
      <c r="P387" s="37">
        <v>45476</v>
      </c>
      <c r="Q387" s="31">
        <v>1654</v>
      </c>
      <c r="R387" s="30">
        <v>220402</v>
      </c>
      <c r="S387" s="38">
        <v>16200000</v>
      </c>
      <c r="T387" s="35">
        <v>45476</v>
      </c>
      <c r="U387" s="33" t="s">
        <v>866</v>
      </c>
      <c r="V387" s="35">
        <v>45478</v>
      </c>
      <c r="W387" s="41">
        <v>45657</v>
      </c>
      <c r="X387" s="35"/>
      <c r="Y387" s="30"/>
      <c r="Z387" s="39">
        <f t="shared" si="117"/>
        <v>2700000</v>
      </c>
      <c r="AA387" s="30"/>
      <c r="AB387" s="40"/>
      <c r="AC387" s="30"/>
      <c r="AD387" s="40"/>
      <c r="AE387" s="30"/>
      <c r="AF387" s="30"/>
      <c r="AG387" s="30"/>
      <c r="AH387" s="30"/>
      <c r="AI387" s="30"/>
    </row>
    <row r="388" spans="1:35">
      <c r="A388" s="30">
        <v>386</v>
      </c>
      <c r="B388" s="30" t="s">
        <v>254</v>
      </c>
      <c r="C388" s="30" t="s">
        <v>210</v>
      </c>
      <c r="D388" s="30" t="s">
        <v>864</v>
      </c>
      <c r="E388" s="31" t="s">
        <v>38</v>
      </c>
      <c r="F388" s="32">
        <v>16200000</v>
      </c>
      <c r="G388" s="30" t="s">
        <v>342</v>
      </c>
      <c r="H388" s="33">
        <v>1003820148</v>
      </c>
      <c r="I388" s="33"/>
      <c r="J388" s="34">
        <v>1</v>
      </c>
      <c r="K388" s="34">
        <v>1666</v>
      </c>
      <c r="L388" s="35">
        <v>45462</v>
      </c>
      <c r="M388" s="36">
        <v>17100000</v>
      </c>
      <c r="N388" s="35">
        <v>45476</v>
      </c>
      <c r="O388" s="31" t="s">
        <v>40</v>
      </c>
      <c r="P388" s="37">
        <v>45476</v>
      </c>
      <c r="Q388" s="31">
        <v>1655</v>
      </c>
      <c r="R388" s="30">
        <v>220402</v>
      </c>
      <c r="S388" s="38">
        <v>16200000</v>
      </c>
      <c r="T388" s="35">
        <v>45476</v>
      </c>
      <c r="U388" s="33" t="s">
        <v>867</v>
      </c>
      <c r="V388" s="35">
        <v>45477</v>
      </c>
      <c r="W388" s="41">
        <v>45657</v>
      </c>
      <c r="X388" s="35"/>
      <c r="Y388" s="30"/>
      <c r="Z388" s="39">
        <f t="shared" si="117"/>
        <v>2700000</v>
      </c>
      <c r="AA388" s="30"/>
      <c r="AB388" s="40"/>
      <c r="AC388" s="30"/>
      <c r="AD388" s="40"/>
      <c r="AE388" s="30"/>
      <c r="AF388" s="30"/>
      <c r="AG388" s="30"/>
      <c r="AH388" s="30"/>
      <c r="AI388" s="30"/>
    </row>
    <row r="389" spans="1:35">
      <c r="A389" s="30">
        <v>387</v>
      </c>
      <c r="B389" s="30" t="s">
        <v>254</v>
      </c>
      <c r="C389" s="30" t="s">
        <v>210</v>
      </c>
      <c r="D389" s="30" t="s">
        <v>864</v>
      </c>
      <c r="E389" s="31" t="s">
        <v>38</v>
      </c>
      <c r="F389" s="32">
        <v>16200000</v>
      </c>
      <c r="G389" s="30" t="s">
        <v>351</v>
      </c>
      <c r="H389" s="33">
        <v>1110471181</v>
      </c>
      <c r="I389" s="33"/>
      <c r="J389" s="34">
        <v>5</v>
      </c>
      <c r="K389" s="34">
        <v>1678</v>
      </c>
      <c r="L389" s="35">
        <v>45462</v>
      </c>
      <c r="M389" s="36">
        <v>17100000</v>
      </c>
      <c r="N389" s="35">
        <v>45476</v>
      </c>
      <c r="O389" s="31" t="s">
        <v>40</v>
      </c>
      <c r="P389" s="37">
        <v>45476</v>
      </c>
      <c r="Q389" s="31">
        <v>1656</v>
      </c>
      <c r="R389" s="30">
        <v>220402</v>
      </c>
      <c r="S389" s="38">
        <v>16200000</v>
      </c>
      <c r="T389" s="35">
        <v>45476</v>
      </c>
      <c r="U389" s="33" t="s">
        <v>868</v>
      </c>
      <c r="V389" s="35">
        <v>45476</v>
      </c>
      <c r="W389" s="41">
        <v>45657</v>
      </c>
      <c r="X389" s="35"/>
      <c r="Y389" s="30"/>
      <c r="Z389" s="39">
        <f t="shared" si="117"/>
        <v>2700000</v>
      </c>
      <c r="AA389" s="30"/>
      <c r="AB389" s="40"/>
      <c r="AC389" s="30"/>
      <c r="AD389" s="40"/>
      <c r="AE389" s="30"/>
      <c r="AF389" s="30"/>
      <c r="AG389" s="30"/>
      <c r="AH389" s="30"/>
      <c r="AI389" s="30"/>
    </row>
    <row r="390" spans="1:35">
      <c r="A390" s="30">
        <v>388</v>
      </c>
      <c r="B390" s="30" t="s">
        <v>254</v>
      </c>
      <c r="C390" s="30" t="s">
        <v>210</v>
      </c>
      <c r="D390" s="30" t="s">
        <v>864</v>
      </c>
      <c r="E390" s="31" t="s">
        <v>38</v>
      </c>
      <c r="F390" s="32">
        <v>16200000</v>
      </c>
      <c r="G390" s="30" t="s">
        <v>554</v>
      </c>
      <c r="H390" s="33">
        <v>1110491563</v>
      </c>
      <c r="I390" s="33"/>
      <c r="J390" s="34">
        <v>0</v>
      </c>
      <c r="K390" s="34">
        <v>1665</v>
      </c>
      <c r="L390" s="35">
        <v>45462</v>
      </c>
      <c r="M390" s="36">
        <v>17100000</v>
      </c>
      <c r="N390" s="35">
        <v>45476</v>
      </c>
      <c r="O390" s="31" t="s">
        <v>40</v>
      </c>
      <c r="P390" s="37">
        <v>45476</v>
      </c>
      <c r="Q390" s="31">
        <v>1657</v>
      </c>
      <c r="R390" s="30">
        <v>220402</v>
      </c>
      <c r="S390" s="38">
        <v>16200000</v>
      </c>
      <c r="T390" s="35">
        <v>45477</v>
      </c>
      <c r="U390" s="33" t="s">
        <v>869</v>
      </c>
      <c r="V390" s="35">
        <v>45478</v>
      </c>
      <c r="W390" s="41">
        <v>45657</v>
      </c>
      <c r="X390" s="35"/>
      <c r="Y390" s="30"/>
      <c r="Z390" s="39">
        <f t="shared" si="117"/>
        <v>2700000</v>
      </c>
      <c r="AA390" s="30"/>
      <c r="AB390" s="40"/>
      <c r="AC390" s="30"/>
      <c r="AD390" s="40"/>
      <c r="AE390" s="30"/>
      <c r="AF390" s="30"/>
      <c r="AG390" s="30"/>
      <c r="AH390" s="30"/>
      <c r="AI390" s="30"/>
    </row>
    <row r="391" spans="1:35">
      <c r="A391" s="30">
        <v>389</v>
      </c>
      <c r="B391" s="30" t="s">
        <v>254</v>
      </c>
      <c r="C391" s="30" t="s">
        <v>210</v>
      </c>
      <c r="D391" s="30" t="s">
        <v>864</v>
      </c>
      <c r="E391" s="31" t="s">
        <v>38</v>
      </c>
      <c r="F391" s="32">
        <v>16200000</v>
      </c>
      <c r="G391" s="30" t="s">
        <v>367</v>
      </c>
      <c r="H391" s="33">
        <v>1109380383</v>
      </c>
      <c r="I391" s="33"/>
      <c r="J391" s="34">
        <v>1</v>
      </c>
      <c r="K391" s="34">
        <v>1667</v>
      </c>
      <c r="L391" s="35">
        <v>45462</v>
      </c>
      <c r="M391" s="36">
        <v>17100000</v>
      </c>
      <c r="N391" s="35">
        <v>45476</v>
      </c>
      <c r="O391" s="31" t="s">
        <v>40</v>
      </c>
      <c r="P391" s="37">
        <v>45476</v>
      </c>
      <c r="Q391" s="31">
        <v>1658</v>
      </c>
      <c r="R391" s="30">
        <v>220402</v>
      </c>
      <c r="S391" s="38">
        <v>16200000</v>
      </c>
      <c r="T391" s="35">
        <v>45476</v>
      </c>
      <c r="U391" s="33">
        <v>100034499</v>
      </c>
      <c r="V391" s="35">
        <v>45477</v>
      </c>
      <c r="W391" s="41">
        <v>45657</v>
      </c>
      <c r="X391" s="35"/>
      <c r="Y391" s="30"/>
      <c r="Z391" s="39">
        <f t="shared" si="117"/>
        <v>2700000</v>
      </c>
      <c r="AA391" s="30"/>
      <c r="AB391" s="40"/>
      <c r="AC391" s="30"/>
      <c r="AD391" s="40"/>
      <c r="AE391" s="30"/>
      <c r="AF391" s="30"/>
      <c r="AG391" s="30"/>
      <c r="AH391" s="30"/>
      <c r="AI391" s="30"/>
    </row>
    <row r="392" spans="1:35">
      <c r="A392" s="30">
        <v>390</v>
      </c>
      <c r="B392" s="30" t="s">
        <v>254</v>
      </c>
      <c r="C392" s="30" t="s">
        <v>210</v>
      </c>
      <c r="D392" s="59" t="s">
        <v>870</v>
      </c>
      <c r="E392" s="31" t="s">
        <v>38</v>
      </c>
      <c r="F392" s="32">
        <v>14214000</v>
      </c>
      <c r="G392" s="30" t="s">
        <v>381</v>
      </c>
      <c r="H392" s="33">
        <v>1110498747</v>
      </c>
      <c r="I392" s="33"/>
      <c r="J392" s="34">
        <v>0</v>
      </c>
      <c r="K392" s="34">
        <v>1651</v>
      </c>
      <c r="L392" s="35">
        <v>45461</v>
      </c>
      <c r="M392" s="36">
        <v>15003666</v>
      </c>
      <c r="N392" s="35">
        <v>45476</v>
      </c>
      <c r="O392" s="31" t="s">
        <v>40</v>
      </c>
      <c r="P392" s="37">
        <v>45477</v>
      </c>
      <c r="Q392" s="31">
        <v>1662</v>
      </c>
      <c r="R392" s="30">
        <v>220402</v>
      </c>
      <c r="S392" s="38">
        <v>14214000</v>
      </c>
      <c r="T392" s="35">
        <v>45478</v>
      </c>
      <c r="U392" s="33" t="s">
        <v>871</v>
      </c>
      <c r="V392" s="35">
        <v>45478</v>
      </c>
      <c r="W392" s="41">
        <v>45657</v>
      </c>
      <c r="X392" s="35"/>
      <c r="Y392" s="30"/>
      <c r="Z392" s="39">
        <f t="shared" si="117"/>
        <v>2369000</v>
      </c>
      <c r="AA392" s="30"/>
      <c r="AB392" s="40"/>
      <c r="AC392" s="30"/>
      <c r="AD392" s="40"/>
      <c r="AE392" s="30"/>
      <c r="AF392" s="30"/>
      <c r="AG392" s="30"/>
      <c r="AH392" s="30"/>
      <c r="AI392" s="30"/>
    </row>
    <row r="393" spans="1:35">
      <c r="A393" s="30">
        <v>391</v>
      </c>
      <c r="B393" s="30" t="s">
        <v>254</v>
      </c>
      <c r="C393" s="30" t="s">
        <v>314</v>
      </c>
      <c r="D393" s="30" t="s">
        <v>872</v>
      </c>
      <c r="E393" s="31" t="s">
        <v>38</v>
      </c>
      <c r="F393" s="32">
        <v>14214000</v>
      </c>
      <c r="G393" s="30" t="s">
        <v>522</v>
      </c>
      <c r="H393" s="33">
        <v>28551456</v>
      </c>
      <c r="I393" s="33"/>
      <c r="J393" s="34">
        <v>0</v>
      </c>
      <c r="K393" s="34">
        <v>1680</v>
      </c>
      <c r="L393" s="35">
        <v>45461</v>
      </c>
      <c r="M393" s="36">
        <v>15240567</v>
      </c>
      <c r="N393" s="35">
        <v>45476</v>
      </c>
      <c r="O393" s="31" t="s">
        <v>40</v>
      </c>
      <c r="P393" s="37">
        <v>45477</v>
      </c>
      <c r="Q393" s="31">
        <v>1663</v>
      </c>
      <c r="R393" s="30">
        <v>220402</v>
      </c>
      <c r="S393" s="38">
        <v>14214000</v>
      </c>
      <c r="T393" s="35">
        <v>45478</v>
      </c>
      <c r="U393" s="33" t="s">
        <v>873</v>
      </c>
      <c r="V393" s="35">
        <v>45478</v>
      </c>
      <c r="W393" s="41">
        <v>45657</v>
      </c>
      <c r="X393" s="35"/>
      <c r="Y393" s="30"/>
      <c r="Z393" s="39">
        <f t="shared" si="117"/>
        <v>2369000</v>
      </c>
      <c r="AA393" s="30"/>
      <c r="AB393" s="40"/>
      <c r="AC393" s="30"/>
      <c r="AD393" s="40"/>
      <c r="AE393" s="30"/>
      <c r="AF393" s="30"/>
      <c r="AG393" s="30"/>
      <c r="AH393" s="30"/>
      <c r="AI393" s="30"/>
    </row>
    <row r="394" spans="1:35">
      <c r="A394" s="30">
        <v>392</v>
      </c>
      <c r="B394" s="30" t="s">
        <v>254</v>
      </c>
      <c r="C394" s="30" t="s">
        <v>314</v>
      </c>
      <c r="D394" s="30" t="s">
        <v>864</v>
      </c>
      <c r="E394" s="31" t="s">
        <v>38</v>
      </c>
      <c r="F394" s="32">
        <v>14214000</v>
      </c>
      <c r="G394" s="59" t="s">
        <v>399</v>
      </c>
      <c r="H394" s="33">
        <v>28914677</v>
      </c>
      <c r="I394" s="33"/>
      <c r="J394" s="34">
        <v>0</v>
      </c>
      <c r="K394" s="34">
        <v>1630</v>
      </c>
      <c r="L394" s="35">
        <v>45461</v>
      </c>
      <c r="M394" s="36">
        <v>15240567</v>
      </c>
      <c r="N394" s="35">
        <v>45476</v>
      </c>
      <c r="O394" s="31" t="s">
        <v>40</v>
      </c>
      <c r="P394" s="37">
        <v>45477</v>
      </c>
      <c r="Q394" s="31">
        <v>1664</v>
      </c>
      <c r="R394" s="30">
        <v>220402</v>
      </c>
      <c r="S394" s="38">
        <v>14214000</v>
      </c>
      <c r="T394" s="35">
        <v>45477</v>
      </c>
      <c r="U394" s="33">
        <v>100034565</v>
      </c>
      <c r="V394" s="35">
        <v>45476</v>
      </c>
      <c r="W394" s="41">
        <v>45657</v>
      </c>
      <c r="X394" s="35"/>
      <c r="Y394" s="30"/>
      <c r="Z394" s="39">
        <f t="shared" si="117"/>
        <v>2369000</v>
      </c>
      <c r="AA394" s="30"/>
      <c r="AB394" s="40"/>
      <c r="AC394" s="30"/>
      <c r="AD394" s="40"/>
      <c r="AE394" s="30"/>
      <c r="AF394" s="30"/>
      <c r="AG394" s="30"/>
      <c r="AH394" s="30"/>
      <c r="AI394" s="30"/>
    </row>
    <row r="395" spans="1:35">
      <c r="A395" s="30">
        <v>393</v>
      </c>
      <c r="B395" s="30" t="s">
        <v>254</v>
      </c>
      <c r="C395" s="30" t="s">
        <v>314</v>
      </c>
      <c r="D395" s="30" t="s">
        <v>864</v>
      </c>
      <c r="E395" s="31" t="s">
        <v>38</v>
      </c>
      <c r="F395" s="32">
        <v>14214000</v>
      </c>
      <c r="G395" s="30" t="s">
        <v>874</v>
      </c>
      <c r="H395" s="33">
        <v>1005827296</v>
      </c>
      <c r="I395" s="33"/>
      <c r="J395" s="34">
        <v>2</v>
      </c>
      <c r="K395" s="34">
        <v>1626</v>
      </c>
      <c r="L395" s="35">
        <v>45461</v>
      </c>
      <c r="M395" s="36">
        <v>16583000</v>
      </c>
      <c r="N395" s="35">
        <v>45476</v>
      </c>
      <c r="O395" s="31" t="s">
        <v>40</v>
      </c>
      <c r="P395" s="37">
        <v>45477</v>
      </c>
      <c r="Q395" s="31">
        <v>1665</v>
      </c>
      <c r="R395" s="30">
        <v>220402</v>
      </c>
      <c r="S395" s="38">
        <v>14214000</v>
      </c>
      <c r="T395" s="35">
        <v>45477</v>
      </c>
      <c r="U395" s="33" t="s">
        <v>875</v>
      </c>
      <c r="V395" s="35" t="s">
        <v>876</v>
      </c>
      <c r="W395" s="41">
        <v>45657</v>
      </c>
      <c r="X395" s="35"/>
      <c r="Y395" s="30"/>
      <c r="Z395" s="39">
        <f t="shared" si="117"/>
        <v>2369000</v>
      </c>
      <c r="AA395" s="30"/>
      <c r="AB395" s="40"/>
      <c r="AC395" s="30"/>
      <c r="AD395" s="40"/>
      <c r="AE395" s="30"/>
      <c r="AF395" s="30"/>
      <c r="AG395" s="30"/>
      <c r="AH395" s="30"/>
      <c r="AI395" s="30"/>
    </row>
    <row r="396" spans="1:35">
      <c r="A396" s="30">
        <v>394</v>
      </c>
      <c r="B396" s="30" t="s">
        <v>254</v>
      </c>
      <c r="C396" s="30" t="s">
        <v>210</v>
      </c>
      <c r="D396" s="59" t="s">
        <v>870</v>
      </c>
      <c r="E396" s="31" t="s">
        <v>38</v>
      </c>
      <c r="F396" s="32">
        <v>14214000</v>
      </c>
      <c r="G396" s="30" t="s">
        <v>319</v>
      </c>
      <c r="H396" s="33">
        <v>1110597725</v>
      </c>
      <c r="I396" s="33"/>
      <c r="J396" s="34">
        <v>3</v>
      </c>
      <c r="K396" s="34">
        <v>1685</v>
      </c>
      <c r="L396" s="35">
        <v>45462</v>
      </c>
      <c r="M396" s="36">
        <v>15003666</v>
      </c>
      <c r="N396" s="35">
        <v>45476</v>
      </c>
      <c r="O396" s="31" t="s">
        <v>40</v>
      </c>
      <c r="P396" s="37">
        <v>45477</v>
      </c>
      <c r="Q396" s="31">
        <v>1666</v>
      </c>
      <c r="R396" s="30">
        <v>220402</v>
      </c>
      <c r="S396" s="38">
        <v>14214000</v>
      </c>
      <c r="T396" s="35">
        <v>45476</v>
      </c>
      <c r="U396" s="33" t="s">
        <v>877</v>
      </c>
      <c r="V396" s="35">
        <v>45477</v>
      </c>
      <c r="W396" s="41">
        <v>45657</v>
      </c>
      <c r="X396" s="35"/>
      <c r="Y396" s="30"/>
      <c r="Z396" s="39">
        <f t="shared" si="117"/>
        <v>2369000</v>
      </c>
      <c r="AA396" s="30"/>
      <c r="AB396" s="40"/>
      <c r="AC396" s="30"/>
      <c r="AD396" s="40"/>
      <c r="AE396" s="30"/>
      <c r="AF396" s="30"/>
      <c r="AG396" s="30"/>
      <c r="AH396" s="30"/>
      <c r="AI396" s="30"/>
    </row>
    <row r="397" spans="1:35">
      <c r="A397" s="30">
        <v>395</v>
      </c>
      <c r="B397" s="30" t="s">
        <v>254</v>
      </c>
      <c r="C397" s="30" t="s">
        <v>488</v>
      </c>
      <c r="D397" s="55" t="s">
        <v>100</v>
      </c>
      <c r="E397" s="31" t="s">
        <v>38</v>
      </c>
      <c r="F397" s="32">
        <v>14214000</v>
      </c>
      <c r="G397" s="30" t="s">
        <v>472</v>
      </c>
      <c r="H397" s="33">
        <v>1006130203</v>
      </c>
      <c r="I397" s="33"/>
      <c r="J397" s="34">
        <v>9</v>
      </c>
      <c r="K397" s="34">
        <v>1693</v>
      </c>
      <c r="L397" s="35">
        <v>45462</v>
      </c>
      <c r="M397" s="36">
        <v>15003667</v>
      </c>
      <c r="N397" s="35">
        <v>45476</v>
      </c>
      <c r="O397" s="31" t="s">
        <v>40</v>
      </c>
      <c r="P397" s="37">
        <v>45477</v>
      </c>
      <c r="Q397" s="31">
        <v>1667</v>
      </c>
      <c r="R397" s="30">
        <v>220402</v>
      </c>
      <c r="S397" s="38">
        <v>14214000</v>
      </c>
      <c r="T397" s="35">
        <v>45476</v>
      </c>
      <c r="U397" s="33">
        <v>100034512</v>
      </c>
      <c r="V397" s="35">
        <v>5</v>
      </c>
      <c r="W397" s="41">
        <v>45657</v>
      </c>
      <c r="X397" s="35"/>
      <c r="Y397" s="30"/>
      <c r="Z397" s="39">
        <f t="shared" si="117"/>
        <v>2369000</v>
      </c>
      <c r="AA397" s="30"/>
      <c r="AB397" s="40"/>
      <c r="AC397" s="30"/>
      <c r="AD397" s="40"/>
      <c r="AE397" s="30"/>
      <c r="AF397" s="30"/>
      <c r="AG397" s="30"/>
      <c r="AH397" s="30"/>
      <c r="AI397" s="30"/>
    </row>
    <row r="398" spans="1:35">
      <c r="A398" s="30">
        <v>396</v>
      </c>
      <c r="B398" s="30" t="s">
        <v>254</v>
      </c>
      <c r="C398" s="30" t="s">
        <v>314</v>
      </c>
      <c r="D398" s="30" t="s">
        <v>872</v>
      </c>
      <c r="E398" s="31" t="s">
        <v>38</v>
      </c>
      <c r="F398" s="32">
        <v>14214000</v>
      </c>
      <c r="G398" s="30" t="s">
        <v>394</v>
      </c>
      <c r="H398" s="33">
        <v>1234643097</v>
      </c>
      <c r="I398" s="33"/>
      <c r="J398" s="34">
        <v>3</v>
      </c>
      <c r="K398" s="34">
        <v>1624</v>
      </c>
      <c r="L398" s="35">
        <v>45461</v>
      </c>
      <c r="M398" s="36">
        <v>16583000</v>
      </c>
      <c r="N398" s="35">
        <v>45476</v>
      </c>
      <c r="O398" s="31" t="s">
        <v>40</v>
      </c>
      <c r="P398" s="37">
        <v>45477</v>
      </c>
      <c r="Q398" s="31">
        <v>1668</v>
      </c>
      <c r="R398" s="30">
        <v>220402</v>
      </c>
      <c r="S398" s="38">
        <v>14214000</v>
      </c>
      <c r="T398" s="35">
        <v>45476</v>
      </c>
      <c r="U398" s="33" t="s">
        <v>878</v>
      </c>
      <c r="V398" s="35">
        <v>45477</v>
      </c>
      <c r="W398" s="41">
        <v>45657</v>
      </c>
      <c r="X398" s="35"/>
      <c r="Y398" s="30"/>
      <c r="Z398" s="39">
        <f t="shared" si="117"/>
        <v>2369000</v>
      </c>
      <c r="AA398" s="30"/>
      <c r="AB398" s="40"/>
      <c r="AC398" s="30"/>
      <c r="AD398" s="40"/>
      <c r="AE398" s="30"/>
      <c r="AF398" s="30"/>
      <c r="AG398" s="30"/>
      <c r="AH398" s="30"/>
      <c r="AI398" s="30"/>
    </row>
    <row r="399" spans="1:35">
      <c r="A399" s="30">
        <v>397</v>
      </c>
      <c r="B399" s="30" t="s">
        <v>254</v>
      </c>
      <c r="C399" s="30" t="s">
        <v>314</v>
      </c>
      <c r="D399" s="30" t="s">
        <v>872</v>
      </c>
      <c r="E399" s="31" t="s">
        <v>38</v>
      </c>
      <c r="F399" s="32">
        <v>14214000</v>
      </c>
      <c r="G399" s="30" t="s">
        <v>504</v>
      </c>
      <c r="H399" s="33">
        <v>1110552026</v>
      </c>
      <c r="I399" s="33"/>
      <c r="J399" s="34">
        <v>1</v>
      </c>
      <c r="K399" s="34">
        <v>1625</v>
      </c>
      <c r="L399" s="35">
        <v>45461</v>
      </c>
      <c r="M399" s="36">
        <v>16583000</v>
      </c>
      <c r="N399" s="35">
        <v>45476</v>
      </c>
      <c r="O399" s="31" t="s">
        <v>40</v>
      </c>
      <c r="P399" s="37">
        <v>45477</v>
      </c>
      <c r="Q399" s="31">
        <v>1669</v>
      </c>
      <c r="R399" s="30">
        <v>220402</v>
      </c>
      <c r="S399" s="38">
        <v>14214000</v>
      </c>
      <c r="T399" s="35">
        <v>45477</v>
      </c>
      <c r="U399" s="33" t="s">
        <v>879</v>
      </c>
      <c r="V399" s="35">
        <v>45477</v>
      </c>
      <c r="W399" s="41">
        <v>45657</v>
      </c>
      <c r="X399" s="35"/>
      <c r="Y399" s="30"/>
      <c r="Z399" s="39">
        <f t="shared" si="117"/>
        <v>2369000</v>
      </c>
      <c r="AA399" s="30"/>
      <c r="AB399" s="40"/>
      <c r="AC399" s="30"/>
      <c r="AD399" s="40"/>
      <c r="AE399" s="30"/>
      <c r="AF399" s="30"/>
      <c r="AG399" s="30"/>
      <c r="AH399" s="30"/>
      <c r="AI399" s="30"/>
    </row>
    <row r="400" spans="1:35">
      <c r="A400" s="30">
        <v>398</v>
      </c>
      <c r="B400" s="30" t="s">
        <v>254</v>
      </c>
      <c r="C400" s="30" t="s">
        <v>314</v>
      </c>
      <c r="D400" s="30" t="s">
        <v>872</v>
      </c>
      <c r="E400" s="31" t="s">
        <v>38</v>
      </c>
      <c r="F400" s="32">
        <v>14214000</v>
      </c>
      <c r="G400" s="30" t="s">
        <v>395</v>
      </c>
      <c r="H400" s="33">
        <v>1088308527</v>
      </c>
      <c r="I400" s="33"/>
      <c r="J400" s="34">
        <v>4</v>
      </c>
      <c r="K400" s="34">
        <v>1622</v>
      </c>
      <c r="L400" s="35">
        <v>45461</v>
      </c>
      <c r="M400" s="36">
        <v>16583000</v>
      </c>
      <c r="N400" s="35">
        <v>45476</v>
      </c>
      <c r="O400" s="31" t="s">
        <v>40</v>
      </c>
      <c r="P400" s="37">
        <v>45477</v>
      </c>
      <c r="Q400" s="31">
        <v>1670</v>
      </c>
      <c r="R400" s="30">
        <v>220402</v>
      </c>
      <c r="S400" s="38">
        <v>14214000</v>
      </c>
      <c r="T400" s="35">
        <v>45477</v>
      </c>
      <c r="U400" s="33">
        <v>100034565</v>
      </c>
      <c r="V400" s="35">
        <v>45477</v>
      </c>
      <c r="W400" s="41">
        <v>45657</v>
      </c>
      <c r="X400" s="35"/>
      <c r="Y400" s="30"/>
      <c r="Z400" s="39">
        <f t="shared" si="117"/>
        <v>2369000</v>
      </c>
      <c r="AA400" s="30"/>
      <c r="AB400" s="40"/>
      <c r="AC400" s="30"/>
      <c r="AD400" s="40"/>
      <c r="AE400" s="30"/>
      <c r="AF400" s="30"/>
      <c r="AG400" s="30"/>
      <c r="AH400" s="30"/>
      <c r="AI400" s="30"/>
    </row>
    <row r="401" spans="1:35">
      <c r="A401" s="30">
        <v>399</v>
      </c>
      <c r="B401" s="30" t="s">
        <v>254</v>
      </c>
      <c r="C401" s="30" t="s">
        <v>210</v>
      </c>
      <c r="D401" s="30" t="s">
        <v>864</v>
      </c>
      <c r="E401" s="31" t="s">
        <v>38</v>
      </c>
      <c r="F401" s="32">
        <v>16200000</v>
      </c>
      <c r="G401" s="30" t="s">
        <v>446</v>
      </c>
      <c r="H401" s="33">
        <v>1004417147</v>
      </c>
      <c r="I401" s="33"/>
      <c r="J401" s="34">
        <v>0</v>
      </c>
      <c r="K401" s="34">
        <v>1679</v>
      </c>
      <c r="L401" s="35">
        <v>45462</v>
      </c>
      <c r="M401" s="36">
        <v>17100000</v>
      </c>
      <c r="N401" s="35">
        <v>45476</v>
      </c>
      <c r="O401" s="31" t="s">
        <v>40</v>
      </c>
      <c r="P401" s="37">
        <v>45477</v>
      </c>
      <c r="Q401" s="31">
        <v>1671</v>
      </c>
      <c r="R401" s="30">
        <v>220402</v>
      </c>
      <c r="S401" s="38">
        <v>16200000</v>
      </c>
      <c r="T401" s="35">
        <v>45478</v>
      </c>
      <c r="U401" s="33" t="s">
        <v>880</v>
      </c>
      <c r="V401" s="35">
        <v>45482</v>
      </c>
      <c r="W401" s="41">
        <v>45657</v>
      </c>
      <c r="X401" s="35"/>
      <c r="Y401" s="30"/>
      <c r="Z401" s="39">
        <f t="shared" si="117"/>
        <v>2700000</v>
      </c>
      <c r="AA401" s="30"/>
      <c r="AB401" s="40"/>
      <c r="AC401" s="30">
        <v>67</v>
      </c>
      <c r="AD401" s="40">
        <v>900000</v>
      </c>
      <c r="AE401" s="293">
        <v>45477</v>
      </c>
      <c r="AF401" s="30" t="s">
        <v>881</v>
      </c>
      <c r="AG401" s="30">
        <v>3118876207</v>
      </c>
      <c r="AH401" s="30"/>
      <c r="AI401" s="30"/>
    </row>
    <row r="402" spans="1:35">
      <c r="A402" s="30">
        <v>400</v>
      </c>
      <c r="B402" s="30" t="s">
        <v>254</v>
      </c>
      <c r="C402" s="30" t="s">
        <v>314</v>
      </c>
      <c r="D402" s="30" t="s">
        <v>872</v>
      </c>
      <c r="E402" s="31" t="s">
        <v>38</v>
      </c>
      <c r="F402" s="32">
        <v>14214000</v>
      </c>
      <c r="G402" s="30" t="s">
        <v>444</v>
      </c>
      <c r="H402" s="33">
        <v>52049254</v>
      </c>
      <c r="I402" s="33"/>
      <c r="J402" s="34">
        <v>5</v>
      </c>
      <c r="K402" s="34">
        <v>1681</v>
      </c>
      <c r="L402" s="35">
        <v>45462</v>
      </c>
      <c r="M402" s="36">
        <v>15240567</v>
      </c>
      <c r="N402" s="35">
        <v>45476</v>
      </c>
      <c r="O402" s="31" t="s">
        <v>40</v>
      </c>
      <c r="P402" s="37">
        <v>45477</v>
      </c>
      <c r="Q402" s="31">
        <v>1672</v>
      </c>
      <c r="R402" s="30">
        <v>220402</v>
      </c>
      <c r="S402" s="38">
        <v>14214000</v>
      </c>
      <c r="T402" s="35">
        <v>45477</v>
      </c>
      <c r="U402" s="33" t="s">
        <v>882</v>
      </c>
      <c r="V402" s="35">
        <v>45477</v>
      </c>
      <c r="W402" s="41">
        <v>45657</v>
      </c>
      <c r="X402" s="35"/>
      <c r="Y402" s="30"/>
      <c r="Z402" s="39">
        <f t="shared" si="117"/>
        <v>2369000</v>
      </c>
      <c r="AA402" s="30"/>
      <c r="AB402" s="40"/>
      <c r="AC402" s="30"/>
      <c r="AD402" s="40"/>
      <c r="AE402" s="30"/>
      <c r="AF402" s="30"/>
      <c r="AG402" s="30"/>
      <c r="AH402" s="30"/>
      <c r="AI402" s="30"/>
    </row>
    <row r="403" spans="1:35">
      <c r="A403" s="30">
        <v>401</v>
      </c>
      <c r="B403" s="30" t="s">
        <v>254</v>
      </c>
      <c r="C403" s="30" t="s">
        <v>210</v>
      </c>
      <c r="D403" s="59" t="s">
        <v>870</v>
      </c>
      <c r="E403" s="31" t="s">
        <v>38</v>
      </c>
      <c r="F403" s="32">
        <v>14214000</v>
      </c>
      <c r="G403" s="30" t="s">
        <v>883</v>
      </c>
      <c r="H403" s="33">
        <v>1111453139</v>
      </c>
      <c r="I403" s="33"/>
      <c r="J403" s="34">
        <v>2</v>
      </c>
      <c r="K403" s="34">
        <v>1650</v>
      </c>
      <c r="L403" s="35">
        <v>45461</v>
      </c>
      <c r="M403" s="36">
        <v>15003666</v>
      </c>
      <c r="N403" s="35">
        <v>45476</v>
      </c>
      <c r="O403" s="31" t="s">
        <v>40</v>
      </c>
      <c r="P403" s="37">
        <v>45477</v>
      </c>
      <c r="Q403" s="31">
        <v>1673</v>
      </c>
      <c r="R403" s="30">
        <v>220402</v>
      </c>
      <c r="S403" s="38">
        <v>14214000</v>
      </c>
      <c r="T403" s="35">
        <v>45477</v>
      </c>
      <c r="U403" s="33" t="s">
        <v>884</v>
      </c>
      <c r="V403" s="35">
        <v>45478</v>
      </c>
      <c r="W403" s="41">
        <v>45657</v>
      </c>
      <c r="X403" s="35"/>
      <c r="Y403" s="30"/>
      <c r="Z403" s="39">
        <f t="shared" si="117"/>
        <v>2369000</v>
      </c>
      <c r="AA403" s="30"/>
      <c r="AB403" s="40"/>
      <c r="AC403" s="30"/>
      <c r="AD403" s="40"/>
      <c r="AE403" s="30"/>
      <c r="AF403" s="30"/>
      <c r="AG403" s="30"/>
      <c r="AH403" s="30"/>
      <c r="AI403" s="30"/>
    </row>
    <row r="404" spans="1:35">
      <c r="A404" s="30">
        <v>402</v>
      </c>
      <c r="B404" s="30" t="s">
        <v>254</v>
      </c>
      <c r="C404" s="30" t="s">
        <v>314</v>
      </c>
      <c r="D404" s="30" t="s">
        <v>872</v>
      </c>
      <c r="E404" s="31" t="s">
        <v>38</v>
      </c>
      <c r="F404" s="32">
        <v>14214000</v>
      </c>
      <c r="G404" s="30" t="s">
        <v>397</v>
      </c>
      <c r="H404" s="33">
        <v>33994070</v>
      </c>
      <c r="I404" s="33"/>
      <c r="J404" s="34">
        <v>0</v>
      </c>
      <c r="K404" s="34">
        <v>1627</v>
      </c>
      <c r="L404" s="35">
        <v>45461</v>
      </c>
      <c r="M404" s="36">
        <v>15240567</v>
      </c>
      <c r="N404" s="35">
        <v>45476</v>
      </c>
      <c r="O404" s="31" t="s">
        <v>40</v>
      </c>
      <c r="P404" s="37">
        <v>45477</v>
      </c>
      <c r="Q404" s="31">
        <v>1674</v>
      </c>
      <c r="R404" s="30">
        <v>220402</v>
      </c>
      <c r="S404" s="38">
        <v>14214000</v>
      </c>
      <c r="T404" s="35">
        <v>45477</v>
      </c>
      <c r="U404" s="33" t="s">
        <v>885</v>
      </c>
      <c r="V404" s="35">
        <v>45477</v>
      </c>
      <c r="W404" s="41">
        <v>45657</v>
      </c>
      <c r="X404" s="35"/>
      <c r="Y404" s="30"/>
      <c r="Z404" s="39">
        <f t="shared" si="117"/>
        <v>2369000</v>
      </c>
      <c r="AA404" s="30"/>
      <c r="AB404" s="40"/>
      <c r="AC404" s="30"/>
      <c r="AD404" s="40"/>
      <c r="AE404" s="30"/>
      <c r="AF404" s="30"/>
      <c r="AG404" s="30"/>
      <c r="AH404" s="30"/>
      <c r="AI404" s="30"/>
    </row>
    <row r="405" spans="1:35">
      <c r="A405" s="30">
        <v>403</v>
      </c>
      <c r="B405" s="30" t="s">
        <v>254</v>
      </c>
      <c r="C405" s="30" t="s">
        <v>314</v>
      </c>
      <c r="D405" s="30" t="s">
        <v>872</v>
      </c>
      <c r="E405" s="31" t="s">
        <v>38</v>
      </c>
      <c r="F405" s="32">
        <v>14214000</v>
      </c>
      <c r="G405" s="30" t="s">
        <v>442</v>
      </c>
      <c r="H405" s="33">
        <v>1234645968</v>
      </c>
      <c r="I405" s="33"/>
      <c r="J405" s="34">
        <v>2</v>
      </c>
      <c r="K405" s="34">
        <v>1644</v>
      </c>
      <c r="L405" s="35">
        <v>45461</v>
      </c>
      <c r="M405" s="36">
        <v>15240567</v>
      </c>
      <c r="N405" s="35">
        <v>45476</v>
      </c>
      <c r="O405" s="31" t="s">
        <v>40</v>
      </c>
      <c r="P405" s="37">
        <v>45477</v>
      </c>
      <c r="Q405" s="31">
        <v>1675</v>
      </c>
      <c r="R405" s="30">
        <v>220402</v>
      </c>
      <c r="S405" s="38">
        <v>14214000</v>
      </c>
      <c r="T405" s="35">
        <v>45477</v>
      </c>
      <c r="U405" s="33" t="s">
        <v>886</v>
      </c>
      <c r="V405" s="35">
        <v>45477</v>
      </c>
      <c r="W405" s="41">
        <v>45657</v>
      </c>
      <c r="X405" s="35"/>
      <c r="Y405" s="30"/>
      <c r="Z405" s="39">
        <f t="shared" si="117"/>
        <v>2369000</v>
      </c>
      <c r="AA405" s="30"/>
      <c r="AB405" s="40"/>
      <c r="AC405" s="30"/>
      <c r="AD405" s="40"/>
      <c r="AE405" s="30"/>
      <c r="AF405" s="30"/>
      <c r="AG405" s="30"/>
      <c r="AH405" s="30"/>
      <c r="AI405" s="30"/>
    </row>
    <row r="406" spans="1:35">
      <c r="A406" s="30">
        <v>404</v>
      </c>
      <c r="B406" s="30" t="s">
        <v>254</v>
      </c>
      <c r="C406" s="30" t="s">
        <v>314</v>
      </c>
      <c r="D406" s="30" t="s">
        <v>872</v>
      </c>
      <c r="E406" s="31" t="s">
        <v>38</v>
      </c>
      <c r="F406" s="32">
        <v>14214000</v>
      </c>
      <c r="G406" s="30" t="s">
        <v>396</v>
      </c>
      <c r="H406" s="33">
        <v>1110060962</v>
      </c>
      <c r="I406" s="33"/>
      <c r="J406" s="34">
        <v>7</v>
      </c>
      <c r="K406" s="34">
        <v>1631</v>
      </c>
      <c r="L406" s="35">
        <v>45461</v>
      </c>
      <c r="M406" s="36">
        <v>15240567</v>
      </c>
      <c r="N406" s="35">
        <v>45476</v>
      </c>
      <c r="O406" s="31" t="s">
        <v>40</v>
      </c>
      <c r="P406" s="37">
        <v>45477</v>
      </c>
      <c r="Q406" s="31">
        <v>1676</v>
      </c>
      <c r="R406" s="30">
        <v>220402</v>
      </c>
      <c r="S406" s="38">
        <v>14214000</v>
      </c>
      <c r="T406" s="35">
        <v>45481</v>
      </c>
      <c r="U406" s="33">
        <v>100034665</v>
      </c>
      <c r="V406" s="35">
        <v>45481</v>
      </c>
      <c r="W406" s="41">
        <v>45657</v>
      </c>
      <c r="X406" s="35"/>
      <c r="Y406" s="30"/>
      <c r="Z406" s="39">
        <f t="shared" si="117"/>
        <v>2369000</v>
      </c>
      <c r="AA406" s="30"/>
      <c r="AB406" s="40"/>
      <c r="AC406" s="30"/>
      <c r="AD406" s="40"/>
      <c r="AE406" s="30"/>
      <c r="AF406" s="30"/>
      <c r="AG406" s="30"/>
      <c r="AH406" s="30"/>
      <c r="AI406" s="30"/>
    </row>
    <row r="407" spans="1:35">
      <c r="A407" s="30">
        <v>405</v>
      </c>
      <c r="B407" s="30" t="s">
        <v>254</v>
      </c>
      <c r="C407" s="30" t="s">
        <v>314</v>
      </c>
      <c r="D407" s="30" t="s">
        <v>872</v>
      </c>
      <c r="E407" s="31" t="s">
        <v>38</v>
      </c>
      <c r="F407" s="32">
        <v>14214000</v>
      </c>
      <c r="G407" s="30" t="s">
        <v>430</v>
      </c>
      <c r="H407" s="33">
        <v>1110453084</v>
      </c>
      <c r="I407" s="33"/>
      <c r="J407" s="34">
        <v>2</v>
      </c>
      <c r="K407" s="34">
        <v>1628</v>
      </c>
      <c r="L407" s="35">
        <v>45461</v>
      </c>
      <c r="M407" s="36">
        <v>15240567</v>
      </c>
      <c r="N407" s="35">
        <v>45476</v>
      </c>
      <c r="O407" s="31" t="s">
        <v>40</v>
      </c>
      <c r="P407" s="37">
        <v>45477</v>
      </c>
      <c r="Q407" s="31">
        <v>1677</v>
      </c>
      <c r="R407" s="30">
        <v>220402</v>
      </c>
      <c r="S407" s="38">
        <v>14214000</v>
      </c>
      <c r="T407" s="35">
        <v>45477</v>
      </c>
      <c r="U407" s="33" t="s">
        <v>887</v>
      </c>
      <c r="V407" s="35">
        <v>45477</v>
      </c>
      <c r="W407" s="41">
        <v>45657</v>
      </c>
      <c r="X407" s="35"/>
      <c r="Y407" s="30"/>
      <c r="Z407" s="39">
        <f t="shared" si="117"/>
        <v>2369000</v>
      </c>
      <c r="AA407" s="30"/>
      <c r="AB407" s="40"/>
      <c r="AC407" s="30"/>
      <c r="AD407" s="40"/>
      <c r="AE407" s="30"/>
      <c r="AF407" s="30"/>
      <c r="AG407" s="30"/>
      <c r="AH407" s="30"/>
      <c r="AI407" s="30"/>
    </row>
    <row r="408" spans="1:35">
      <c r="A408" s="30">
        <v>406</v>
      </c>
      <c r="B408" s="30" t="s">
        <v>254</v>
      </c>
      <c r="C408" s="30" t="s">
        <v>210</v>
      </c>
      <c r="D408" s="59" t="s">
        <v>870</v>
      </c>
      <c r="E408" s="31" t="s">
        <v>38</v>
      </c>
      <c r="F408" s="32">
        <v>14214000</v>
      </c>
      <c r="G408" s="30" t="s">
        <v>888</v>
      </c>
      <c r="H408" s="33">
        <v>1110507022</v>
      </c>
      <c r="I408" s="33"/>
      <c r="J408" s="34">
        <v>1</v>
      </c>
      <c r="K408" s="34">
        <v>1646</v>
      </c>
      <c r="L408" s="35">
        <v>45461</v>
      </c>
      <c r="M408" s="36">
        <v>15003666</v>
      </c>
      <c r="N408" s="35">
        <v>45476</v>
      </c>
      <c r="O408" s="31" t="s">
        <v>40</v>
      </c>
      <c r="P408" s="37">
        <v>45477</v>
      </c>
      <c r="Q408" s="31">
        <v>1678</v>
      </c>
      <c r="R408" s="30">
        <v>220402</v>
      </c>
      <c r="S408" s="38">
        <v>14214000</v>
      </c>
      <c r="T408" s="35">
        <v>45477</v>
      </c>
      <c r="U408" s="33">
        <v>100034547</v>
      </c>
      <c r="V408" s="35">
        <v>45477</v>
      </c>
      <c r="W408" s="41">
        <v>45657</v>
      </c>
      <c r="X408" s="35"/>
      <c r="Y408" s="30"/>
      <c r="Z408" s="39">
        <f t="shared" si="117"/>
        <v>2369000</v>
      </c>
      <c r="AA408" s="30"/>
      <c r="AB408" s="40"/>
      <c r="AC408" s="30"/>
      <c r="AD408" s="40"/>
      <c r="AE408" s="30"/>
      <c r="AF408" s="30"/>
      <c r="AG408" s="30"/>
      <c r="AH408" s="30"/>
      <c r="AI408" s="30"/>
    </row>
    <row r="409" spans="1:35">
      <c r="A409" s="30">
        <v>407</v>
      </c>
      <c r="B409" s="30" t="s">
        <v>254</v>
      </c>
      <c r="C409" s="30" t="s">
        <v>210</v>
      </c>
      <c r="D409" s="59" t="s">
        <v>870</v>
      </c>
      <c r="E409" s="31" t="s">
        <v>38</v>
      </c>
      <c r="F409" s="32">
        <v>14214000</v>
      </c>
      <c r="G409" s="30" t="s">
        <v>889</v>
      </c>
      <c r="H409" s="33">
        <v>65588998</v>
      </c>
      <c r="I409" s="33"/>
      <c r="J409" s="34">
        <v>5</v>
      </c>
      <c r="K409" s="34">
        <v>1647</v>
      </c>
      <c r="L409" s="35">
        <v>45461</v>
      </c>
      <c r="M409" s="36">
        <v>15003666</v>
      </c>
      <c r="N409" s="35">
        <v>45476</v>
      </c>
      <c r="O409" s="31" t="s">
        <v>40</v>
      </c>
      <c r="P409" s="37">
        <v>45478</v>
      </c>
      <c r="Q409" s="31">
        <v>1685</v>
      </c>
      <c r="R409" s="30">
        <v>220402</v>
      </c>
      <c r="S409" s="38">
        <v>14214000</v>
      </c>
      <c r="T409" s="35"/>
      <c r="U409" s="33"/>
      <c r="V409" s="35"/>
      <c r="W409" s="41">
        <v>45657</v>
      </c>
      <c r="X409" s="35"/>
      <c r="Y409" s="30"/>
      <c r="Z409" s="39">
        <f t="shared" si="117"/>
        <v>2369000</v>
      </c>
      <c r="AA409" s="30"/>
      <c r="AB409" s="40"/>
      <c r="AC409" s="30"/>
      <c r="AD409" s="40"/>
      <c r="AE409" s="30"/>
      <c r="AF409" s="30"/>
      <c r="AG409" s="30"/>
      <c r="AH409" s="30"/>
      <c r="AI409" s="30"/>
    </row>
    <row r="410" spans="1:35">
      <c r="A410" s="30">
        <v>408</v>
      </c>
      <c r="B410" s="30" t="s">
        <v>254</v>
      </c>
      <c r="C410" s="30" t="s">
        <v>314</v>
      </c>
      <c r="D410" s="30" t="s">
        <v>872</v>
      </c>
      <c r="E410" s="31" t="s">
        <v>38</v>
      </c>
      <c r="F410" s="32">
        <v>14214000</v>
      </c>
      <c r="G410" s="30" t="s">
        <v>495</v>
      </c>
      <c r="H410" s="33">
        <v>1110536322</v>
      </c>
      <c r="I410" s="33"/>
      <c r="J410" s="34">
        <v>8</v>
      </c>
      <c r="K410" s="34">
        <v>1629</v>
      </c>
      <c r="L410" s="35">
        <v>45461</v>
      </c>
      <c r="M410" s="36">
        <v>15240567</v>
      </c>
      <c r="N410" s="35">
        <v>45476</v>
      </c>
      <c r="O410" s="31" t="s">
        <v>40</v>
      </c>
      <c r="P410" s="37">
        <v>45478</v>
      </c>
      <c r="Q410" s="31">
        <v>1686</v>
      </c>
      <c r="R410" s="30">
        <v>220402</v>
      </c>
      <c r="S410" s="38">
        <v>14214000</v>
      </c>
      <c r="T410" s="35">
        <v>45478</v>
      </c>
      <c r="U410" s="33" t="s">
        <v>890</v>
      </c>
      <c r="V410" s="35">
        <v>45481</v>
      </c>
      <c r="W410" s="41">
        <v>45657</v>
      </c>
      <c r="X410" s="35"/>
      <c r="Y410" s="30"/>
      <c r="Z410" s="39">
        <f t="shared" si="117"/>
        <v>2369000</v>
      </c>
      <c r="AA410" s="30"/>
      <c r="AB410" s="40"/>
      <c r="AC410" s="30"/>
      <c r="AD410" s="40"/>
      <c r="AE410" s="30"/>
      <c r="AF410" s="30"/>
      <c r="AG410" s="30"/>
      <c r="AH410" s="30"/>
      <c r="AI410" s="30"/>
    </row>
    <row r="411" spans="1:35">
      <c r="A411" s="30">
        <v>409</v>
      </c>
      <c r="B411" s="30" t="s">
        <v>254</v>
      </c>
      <c r="C411" s="30" t="s">
        <v>314</v>
      </c>
      <c r="D411" s="30" t="s">
        <v>872</v>
      </c>
      <c r="E411" s="31" t="s">
        <v>38</v>
      </c>
      <c r="F411" s="32">
        <v>14214000</v>
      </c>
      <c r="G411" s="30" t="s">
        <v>532</v>
      </c>
      <c r="H411" s="33">
        <v>38364657</v>
      </c>
      <c r="I411" s="33" t="s">
        <v>891</v>
      </c>
      <c r="J411" s="34">
        <v>9</v>
      </c>
      <c r="K411" s="34">
        <v>1645</v>
      </c>
      <c r="L411" s="35">
        <v>45461</v>
      </c>
      <c r="M411" s="36">
        <v>15240567</v>
      </c>
      <c r="N411" s="35">
        <v>45476</v>
      </c>
      <c r="O411" s="31" t="s">
        <v>40</v>
      </c>
      <c r="P411" s="37"/>
      <c r="Q411" s="31"/>
      <c r="R411" s="30">
        <v>220402</v>
      </c>
      <c r="S411" s="38">
        <v>14214000</v>
      </c>
      <c r="T411" s="35"/>
      <c r="U411" s="69" t="s">
        <v>348</v>
      </c>
      <c r="V411" s="35"/>
      <c r="W411" s="41">
        <v>45657</v>
      </c>
      <c r="X411" s="35"/>
      <c r="Y411" s="30"/>
      <c r="Z411" s="39">
        <f t="shared" si="117"/>
        <v>2369000</v>
      </c>
      <c r="AA411" s="30"/>
      <c r="AB411" s="40"/>
      <c r="AC411" s="30"/>
      <c r="AD411" s="40"/>
      <c r="AE411" s="30"/>
      <c r="AF411" s="30" t="s">
        <v>892</v>
      </c>
      <c r="AG411" s="30">
        <v>3104083851</v>
      </c>
      <c r="AH411" s="30" t="s">
        <v>893</v>
      </c>
      <c r="AI411" s="30"/>
    </row>
    <row r="412" spans="1:35">
      <c r="A412" s="30">
        <v>410</v>
      </c>
      <c r="B412" s="30" t="s">
        <v>254</v>
      </c>
      <c r="C412" s="30" t="s">
        <v>488</v>
      </c>
      <c r="D412" s="55" t="s">
        <v>100</v>
      </c>
      <c r="E412" s="31" t="s">
        <v>38</v>
      </c>
      <c r="F412" s="32">
        <v>14214000</v>
      </c>
      <c r="G412" s="30" t="s">
        <v>894</v>
      </c>
      <c r="H412" s="33">
        <v>65767290</v>
      </c>
      <c r="I412" s="33"/>
      <c r="J412" s="34">
        <v>8</v>
      </c>
      <c r="K412" s="34">
        <v>1703</v>
      </c>
      <c r="L412" s="35">
        <v>45468</v>
      </c>
      <c r="M412" s="36">
        <f t="shared" ref="M412" si="121">F412</f>
        <v>14214000</v>
      </c>
      <c r="N412" s="35">
        <v>45477</v>
      </c>
      <c r="O412" s="31" t="s">
        <v>40</v>
      </c>
      <c r="P412" s="37">
        <v>45477</v>
      </c>
      <c r="Q412" s="31">
        <v>1679</v>
      </c>
      <c r="R412" s="30">
        <v>220402</v>
      </c>
      <c r="S412" s="38">
        <f t="shared" ref="S412" si="122">M412</f>
        <v>14214000</v>
      </c>
      <c r="T412" s="35">
        <v>45477</v>
      </c>
      <c r="U412" s="33">
        <v>100034557</v>
      </c>
      <c r="V412" s="35">
        <v>45477</v>
      </c>
      <c r="W412" s="41">
        <v>45657</v>
      </c>
      <c r="X412" s="35"/>
      <c r="Y412" s="30"/>
      <c r="Z412" s="39">
        <f t="shared" si="117"/>
        <v>2369000</v>
      </c>
      <c r="AA412" s="30"/>
      <c r="AB412" s="40"/>
      <c r="AC412" s="30"/>
      <c r="AD412" s="40"/>
      <c r="AE412" s="30"/>
      <c r="AF412" s="30"/>
      <c r="AG412" s="30"/>
      <c r="AH412" s="30"/>
      <c r="AI412" s="30"/>
    </row>
    <row r="413" spans="1:35">
      <c r="A413" s="30">
        <v>411</v>
      </c>
      <c r="B413" s="30" t="s">
        <v>254</v>
      </c>
      <c r="C413" s="30" t="s">
        <v>314</v>
      </c>
      <c r="D413" s="59" t="s">
        <v>895</v>
      </c>
      <c r="E413" s="31" t="s">
        <v>38</v>
      </c>
      <c r="F413" s="32">
        <v>13933330</v>
      </c>
      <c r="G413" s="30" t="s">
        <v>387</v>
      </c>
      <c r="H413" s="33">
        <v>1005720298</v>
      </c>
      <c r="I413" s="33"/>
      <c r="J413" s="34">
        <v>6</v>
      </c>
      <c r="K413" s="34">
        <v>1690</v>
      </c>
      <c r="L413" s="35">
        <v>45468</v>
      </c>
      <c r="M413" s="36">
        <v>13933330</v>
      </c>
      <c r="N413" s="35">
        <v>45477</v>
      </c>
      <c r="O413" s="31" t="s">
        <v>40</v>
      </c>
      <c r="P413" s="37">
        <v>45477</v>
      </c>
      <c r="Q413" s="31">
        <v>1680</v>
      </c>
      <c r="R413" s="30">
        <v>220402</v>
      </c>
      <c r="S413" s="38">
        <v>13933333</v>
      </c>
      <c r="T413" s="35">
        <v>45477</v>
      </c>
      <c r="U413" s="33" t="s">
        <v>896</v>
      </c>
      <c r="V413" s="35">
        <v>45477</v>
      </c>
      <c r="W413" s="41">
        <v>45657</v>
      </c>
      <c r="X413" s="35"/>
      <c r="Y413" s="30"/>
      <c r="Z413" s="39">
        <f t="shared" si="117"/>
        <v>2322221.6666666665</v>
      </c>
      <c r="AA413" s="30"/>
      <c r="AB413" s="40"/>
      <c r="AC413" s="30"/>
      <c r="AD413" s="40"/>
      <c r="AE413" s="30"/>
      <c r="AF413" s="30"/>
      <c r="AG413" s="30"/>
      <c r="AH413" s="30"/>
      <c r="AI413" s="30"/>
    </row>
    <row r="414" spans="1:35">
      <c r="A414" s="30">
        <v>412</v>
      </c>
      <c r="B414" s="30" t="s">
        <v>254</v>
      </c>
      <c r="C414" s="30" t="s">
        <v>210</v>
      </c>
      <c r="D414" s="30" t="s">
        <v>864</v>
      </c>
      <c r="E414" s="31" t="s">
        <v>38</v>
      </c>
      <c r="F414" s="32">
        <v>16200000</v>
      </c>
      <c r="G414" s="30" t="s">
        <v>897</v>
      </c>
      <c r="H414" s="33">
        <v>65752745</v>
      </c>
      <c r="I414" s="33"/>
      <c r="J414" s="34">
        <v>1</v>
      </c>
      <c r="K414" s="34">
        <v>1714</v>
      </c>
      <c r="L414" s="35">
        <v>45471</v>
      </c>
      <c r="M414" s="36">
        <v>17100000</v>
      </c>
      <c r="N414" s="35">
        <v>45477</v>
      </c>
      <c r="O414" s="31" t="s">
        <v>40</v>
      </c>
      <c r="P414" s="37">
        <v>45477</v>
      </c>
      <c r="Q414" s="31">
        <v>1681</v>
      </c>
      <c r="R414" s="30">
        <v>220402</v>
      </c>
      <c r="S414" s="38">
        <v>16200000</v>
      </c>
      <c r="T414" s="35">
        <v>45477</v>
      </c>
      <c r="U414" s="33" t="s">
        <v>898</v>
      </c>
      <c r="V414" s="35">
        <v>45478</v>
      </c>
      <c r="W414" s="41">
        <v>45657</v>
      </c>
      <c r="X414" s="35"/>
      <c r="Y414" s="30"/>
      <c r="Z414" s="39">
        <f t="shared" si="117"/>
        <v>2700000</v>
      </c>
      <c r="AA414" s="30"/>
      <c r="AB414" s="40"/>
      <c r="AC414" s="30"/>
      <c r="AD414" s="40"/>
      <c r="AE414" s="30"/>
      <c r="AF414" s="30"/>
      <c r="AG414" s="30"/>
      <c r="AH414" s="30"/>
      <c r="AI414" s="30"/>
    </row>
    <row r="415" spans="1:35">
      <c r="A415" s="30">
        <v>413</v>
      </c>
      <c r="B415" s="30" t="s">
        <v>254</v>
      </c>
      <c r="C415" s="30" t="s">
        <v>899</v>
      </c>
      <c r="D415" s="59" t="s">
        <v>900</v>
      </c>
      <c r="E415" s="31" t="s">
        <v>38</v>
      </c>
      <c r="F415" s="32">
        <v>22800000</v>
      </c>
      <c r="G415" s="30" t="s">
        <v>901</v>
      </c>
      <c r="H415" s="33">
        <v>1110445701</v>
      </c>
      <c r="I415" s="33"/>
      <c r="J415" s="34">
        <v>5</v>
      </c>
      <c r="K415" s="34">
        <v>1708</v>
      </c>
      <c r="L415" s="35">
        <v>45468</v>
      </c>
      <c r="M415" s="36">
        <f t="shared" ref="M415:M416" si="123">F415</f>
        <v>22800000</v>
      </c>
      <c r="N415" s="35">
        <v>45477</v>
      </c>
      <c r="O415" s="31" t="s">
        <v>40</v>
      </c>
      <c r="P415" s="37">
        <v>45477</v>
      </c>
      <c r="Q415" s="31">
        <v>1682</v>
      </c>
      <c r="R415" s="30">
        <v>220401</v>
      </c>
      <c r="S415" s="38">
        <f t="shared" ref="S415:S416" si="124">M415</f>
        <v>22800000</v>
      </c>
      <c r="T415" s="35">
        <v>45477</v>
      </c>
      <c r="U415" s="33" t="s">
        <v>902</v>
      </c>
      <c r="V415" s="35">
        <v>45478</v>
      </c>
      <c r="W415" s="41">
        <v>45657</v>
      </c>
      <c r="X415" s="35"/>
      <c r="Y415" s="30"/>
      <c r="Z415" s="39">
        <f t="shared" si="117"/>
        <v>3800000</v>
      </c>
      <c r="AA415" s="30"/>
      <c r="AB415" s="40"/>
      <c r="AC415" s="30"/>
      <c r="AD415" s="40"/>
      <c r="AE415" s="30"/>
      <c r="AF415" s="30"/>
      <c r="AG415" s="30"/>
      <c r="AH415" s="30"/>
      <c r="AI415" s="30"/>
    </row>
    <row r="416" spans="1:35">
      <c r="A416" s="30">
        <v>414</v>
      </c>
      <c r="B416" s="30" t="s">
        <v>254</v>
      </c>
      <c r="C416" s="30" t="s">
        <v>791</v>
      </c>
      <c r="D416" s="55" t="s">
        <v>83</v>
      </c>
      <c r="E416" s="31" t="s">
        <v>38</v>
      </c>
      <c r="F416" s="32">
        <v>25200000</v>
      </c>
      <c r="G416" s="30" t="s">
        <v>327</v>
      </c>
      <c r="H416" s="33">
        <v>1018474756</v>
      </c>
      <c r="I416" s="33"/>
      <c r="J416" s="34">
        <v>1</v>
      </c>
      <c r="K416" s="34">
        <v>1617</v>
      </c>
      <c r="L416" s="35">
        <v>45456</v>
      </c>
      <c r="M416" s="36">
        <f t="shared" si="123"/>
        <v>25200000</v>
      </c>
      <c r="N416" s="35">
        <v>45477</v>
      </c>
      <c r="O416" s="31" t="s">
        <v>40</v>
      </c>
      <c r="P416" s="37">
        <v>45478</v>
      </c>
      <c r="Q416" s="31">
        <v>1687</v>
      </c>
      <c r="R416" s="30">
        <v>220401</v>
      </c>
      <c r="S416" s="38">
        <f t="shared" si="124"/>
        <v>25200000</v>
      </c>
      <c r="T416" s="35">
        <v>45477</v>
      </c>
      <c r="U416" s="33" t="s">
        <v>903</v>
      </c>
      <c r="V416" s="35">
        <v>45478</v>
      </c>
      <c r="W416" s="41">
        <v>45657</v>
      </c>
      <c r="X416" s="35"/>
      <c r="Y416" s="30"/>
      <c r="Z416" s="39">
        <f t="shared" si="117"/>
        <v>4200000</v>
      </c>
      <c r="AA416" s="30"/>
      <c r="AB416" s="40"/>
      <c r="AC416" s="30"/>
      <c r="AD416" s="40"/>
      <c r="AE416" s="30"/>
      <c r="AF416" s="30"/>
      <c r="AG416" s="30"/>
      <c r="AH416" s="30"/>
      <c r="AI416" s="30"/>
    </row>
    <row r="417" spans="1:35">
      <c r="A417" s="30">
        <v>415</v>
      </c>
      <c r="B417" s="30" t="s">
        <v>254</v>
      </c>
      <c r="C417" s="30" t="s">
        <v>791</v>
      </c>
      <c r="D417" s="59" t="s">
        <v>900</v>
      </c>
      <c r="E417" s="31" t="s">
        <v>38</v>
      </c>
      <c r="F417" s="32">
        <v>22800000</v>
      </c>
      <c r="G417" s="30" t="s">
        <v>475</v>
      </c>
      <c r="H417" s="33">
        <v>1234640609</v>
      </c>
      <c r="I417" s="33"/>
      <c r="J417" s="34">
        <v>0</v>
      </c>
      <c r="K417" s="34">
        <v>1707</v>
      </c>
      <c r="L417" s="35">
        <v>45468</v>
      </c>
      <c r="M417" s="36">
        <f t="shared" ref="M417:M424" si="125">F417</f>
        <v>22800000</v>
      </c>
      <c r="N417" s="35">
        <v>45477</v>
      </c>
      <c r="O417" s="31" t="s">
        <v>40</v>
      </c>
      <c r="P417" s="37">
        <v>45478</v>
      </c>
      <c r="Q417" s="31">
        <v>1688</v>
      </c>
      <c r="R417" s="30">
        <v>220401</v>
      </c>
      <c r="S417" s="38">
        <f t="shared" ref="S417:S421" si="126">M417</f>
        <v>22800000</v>
      </c>
      <c r="T417" s="35">
        <v>45477</v>
      </c>
      <c r="U417" s="33" t="s">
        <v>904</v>
      </c>
      <c r="V417" s="35">
        <v>45478</v>
      </c>
      <c r="W417" s="41">
        <v>45657</v>
      </c>
      <c r="X417" s="35"/>
      <c r="Y417" s="30"/>
      <c r="Z417" s="39">
        <f t="shared" si="117"/>
        <v>3800000</v>
      </c>
      <c r="AA417" s="30"/>
      <c r="AB417" s="40"/>
      <c r="AC417" s="30"/>
      <c r="AD417" s="40"/>
      <c r="AE417" s="30"/>
      <c r="AF417" s="30"/>
      <c r="AG417" s="30"/>
      <c r="AH417" s="30"/>
      <c r="AI417" s="30"/>
    </row>
    <row r="418" spans="1:35">
      <c r="A418" s="30">
        <v>416</v>
      </c>
      <c r="B418" s="30" t="s">
        <v>254</v>
      </c>
      <c r="C418" s="30" t="s">
        <v>314</v>
      </c>
      <c r="D418" s="59" t="s">
        <v>701</v>
      </c>
      <c r="E418" s="31" t="s">
        <v>38</v>
      </c>
      <c r="F418" s="32">
        <v>31850000</v>
      </c>
      <c r="G418" s="30" t="s">
        <v>702</v>
      </c>
      <c r="H418" s="33">
        <v>1110466779</v>
      </c>
      <c r="I418" s="33"/>
      <c r="J418" s="34">
        <v>9</v>
      </c>
      <c r="K418" s="34">
        <v>1693</v>
      </c>
      <c r="L418" s="35">
        <v>45468</v>
      </c>
      <c r="M418" s="36">
        <f t="shared" si="125"/>
        <v>31850000</v>
      </c>
      <c r="N418" s="35">
        <v>45477</v>
      </c>
      <c r="O418" s="31" t="s">
        <v>40</v>
      </c>
      <c r="P418" s="37">
        <v>45477</v>
      </c>
      <c r="Q418" s="31">
        <v>1683</v>
      </c>
      <c r="R418" s="30">
        <v>220401</v>
      </c>
      <c r="S418" s="38">
        <f t="shared" si="126"/>
        <v>31850000</v>
      </c>
      <c r="T418" s="35">
        <v>45477</v>
      </c>
      <c r="U418" s="33" t="s">
        <v>887</v>
      </c>
      <c r="V418" s="35">
        <v>45477</v>
      </c>
      <c r="W418" s="41">
        <v>45657</v>
      </c>
      <c r="X418" s="35"/>
      <c r="Y418" s="30"/>
      <c r="Z418" s="39">
        <f t="shared" si="117"/>
        <v>5308333.333333333</v>
      </c>
      <c r="AA418" s="30"/>
      <c r="AB418" s="40"/>
      <c r="AC418" s="30"/>
      <c r="AD418" s="40"/>
      <c r="AE418" s="30"/>
      <c r="AF418" s="30"/>
      <c r="AG418" s="30"/>
      <c r="AH418" s="30"/>
      <c r="AI418" s="30"/>
    </row>
    <row r="419" spans="1:35" ht="10.5" customHeight="1">
      <c r="A419" s="30">
        <v>417</v>
      </c>
      <c r="B419" s="30" t="s">
        <v>35</v>
      </c>
      <c r="C419" s="30" t="s">
        <v>905</v>
      </c>
      <c r="D419" s="68" t="s">
        <v>597</v>
      </c>
      <c r="E419" s="31" t="s">
        <v>38</v>
      </c>
      <c r="F419" s="32">
        <v>19910000</v>
      </c>
      <c r="G419" s="30" t="s">
        <v>61</v>
      </c>
      <c r="H419" s="33">
        <v>14223766</v>
      </c>
      <c r="I419" s="33" t="s">
        <v>891</v>
      </c>
      <c r="J419" s="34">
        <v>1</v>
      </c>
      <c r="K419" s="34">
        <v>1712</v>
      </c>
      <c r="L419" s="35">
        <v>45471</v>
      </c>
      <c r="M419" s="36">
        <f t="shared" si="125"/>
        <v>19910000</v>
      </c>
      <c r="N419" s="35">
        <v>45477</v>
      </c>
      <c r="O419" s="31" t="s">
        <v>40</v>
      </c>
      <c r="P419" s="37" t="s">
        <v>906</v>
      </c>
      <c r="Q419" s="31">
        <v>1684</v>
      </c>
      <c r="R419" s="30">
        <v>220106</v>
      </c>
      <c r="S419" s="38">
        <f t="shared" si="126"/>
        <v>19910000</v>
      </c>
      <c r="T419" s="35">
        <v>45477</v>
      </c>
      <c r="U419" s="33" t="s">
        <v>907</v>
      </c>
      <c r="V419" s="35">
        <v>45477</v>
      </c>
      <c r="W419" s="41">
        <v>45657</v>
      </c>
      <c r="X419" s="35"/>
      <c r="Y419" s="30"/>
      <c r="Z419" s="39">
        <f t="shared" si="117"/>
        <v>3318333.3333333335</v>
      </c>
      <c r="AA419" s="30"/>
      <c r="AB419" s="40"/>
      <c r="AC419" s="30"/>
      <c r="AD419" s="40"/>
      <c r="AE419" s="30"/>
      <c r="AF419" s="30" t="s">
        <v>908</v>
      </c>
      <c r="AG419" s="30">
        <v>3193913362</v>
      </c>
      <c r="AH419" s="474" t="s">
        <v>909</v>
      </c>
      <c r="AI419" s="30"/>
    </row>
    <row r="420" spans="1:35">
      <c r="A420" s="30">
        <v>418</v>
      </c>
      <c r="B420" s="30" t="s">
        <v>254</v>
      </c>
      <c r="C420" s="30" t="s">
        <v>314</v>
      </c>
      <c r="D420" s="30" t="s">
        <v>853</v>
      </c>
      <c r="E420" s="31" t="s">
        <v>38</v>
      </c>
      <c r="F420" s="32">
        <v>26574000</v>
      </c>
      <c r="G420" s="30" t="s">
        <v>910</v>
      </c>
      <c r="H420" s="33">
        <v>1110486231</v>
      </c>
      <c r="I420" s="33"/>
      <c r="J420" s="34">
        <v>0</v>
      </c>
      <c r="K420" s="34">
        <v>1706</v>
      </c>
      <c r="L420" s="35">
        <v>45468</v>
      </c>
      <c r="M420" s="36">
        <f t="shared" si="125"/>
        <v>26574000</v>
      </c>
      <c r="N420" s="35">
        <v>45478</v>
      </c>
      <c r="O420" s="31" t="s">
        <v>40</v>
      </c>
      <c r="P420" s="37">
        <v>45481</v>
      </c>
      <c r="Q420" s="31">
        <v>1691</v>
      </c>
      <c r="R420" s="30">
        <v>220401</v>
      </c>
      <c r="S420" s="38">
        <f t="shared" si="126"/>
        <v>26574000</v>
      </c>
      <c r="T420" s="35">
        <v>45482</v>
      </c>
      <c r="U420" s="33" t="s">
        <v>911</v>
      </c>
      <c r="V420" s="35">
        <v>45483</v>
      </c>
      <c r="W420" s="41">
        <v>45657</v>
      </c>
      <c r="X420" s="35"/>
      <c r="Y420" s="30"/>
      <c r="Z420" s="39">
        <f>+F420/6</f>
        <v>4429000</v>
      </c>
      <c r="AA420" s="30"/>
      <c r="AB420" s="40"/>
      <c r="AC420" s="30"/>
      <c r="AD420" s="40"/>
      <c r="AE420" s="30"/>
      <c r="AF420" s="30"/>
      <c r="AG420" s="30"/>
      <c r="AH420" s="30"/>
      <c r="AI420" s="30"/>
    </row>
    <row r="421" spans="1:35">
      <c r="A421" s="30">
        <v>419</v>
      </c>
      <c r="B421" s="30" t="s">
        <v>254</v>
      </c>
      <c r="C421" s="30" t="s">
        <v>314</v>
      </c>
      <c r="D421" s="30" t="s">
        <v>729</v>
      </c>
      <c r="E421" s="31" t="s">
        <v>38</v>
      </c>
      <c r="F421" s="32">
        <v>30000000</v>
      </c>
      <c r="G421" s="30" t="s">
        <v>364</v>
      </c>
      <c r="H421" s="33">
        <v>28799762</v>
      </c>
      <c r="I421" s="33"/>
      <c r="J421" s="34">
        <v>5</v>
      </c>
      <c r="K421" s="34">
        <v>1713</v>
      </c>
      <c r="L421" s="35">
        <v>45471</v>
      </c>
      <c r="M421" s="36">
        <f t="shared" si="125"/>
        <v>30000000</v>
      </c>
      <c r="N421" s="35">
        <v>45478</v>
      </c>
      <c r="O421" s="31" t="s">
        <v>40</v>
      </c>
      <c r="P421" s="37">
        <v>45478</v>
      </c>
      <c r="Q421" s="31">
        <v>1689</v>
      </c>
      <c r="R421" s="30">
        <v>220401</v>
      </c>
      <c r="S421" s="38">
        <f t="shared" si="126"/>
        <v>30000000</v>
      </c>
      <c r="T421" s="35">
        <v>45478</v>
      </c>
      <c r="U421" s="33" t="s">
        <v>912</v>
      </c>
      <c r="V421" s="35">
        <v>45478</v>
      </c>
      <c r="W421" s="41">
        <v>45657</v>
      </c>
      <c r="X421" s="35"/>
      <c r="Y421" s="30"/>
      <c r="Z421" s="39">
        <f>+F421/6</f>
        <v>5000000</v>
      </c>
      <c r="AA421" s="30"/>
      <c r="AB421" s="40"/>
      <c r="AC421" s="30"/>
      <c r="AD421" s="40"/>
      <c r="AE421" s="30"/>
      <c r="AF421" s="30"/>
      <c r="AG421" s="30"/>
      <c r="AH421" s="30"/>
      <c r="AI421" s="30"/>
    </row>
    <row r="422" spans="1:35">
      <c r="A422" s="30">
        <v>420</v>
      </c>
      <c r="B422" s="30" t="s">
        <v>654</v>
      </c>
      <c r="C422" s="30" t="s">
        <v>314</v>
      </c>
      <c r="D422" s="30" t="s">
        <v>913</v>
      </c>
      <c r="E422" s="31" t="s">
        <v>38</v>
      </c>
      <c r="F422" s="32">
        <v>27000000</v>
      </c>
      <c r="G422" s="30" t="s">
        <v>914</v>
      </c>
      <c r="H422" s="33">
        <v>65759924</v>
      </c>
      <c r="I422" s="33"/>
      <c r="J422" s="34">
        <v>5</v>
      </c>
      <c r="K422" s="34">
        <v>1688</v>
      </c>
      <c r="L422" s="35">
        <v>45468</v>
      </c>
      <c r="M422" s="36">
        <f t="shared" si="125"/>
        <v>27000000</v>
      </c>
      <c r="N422" s="35">
        <v>45478</v>
      </c>
      <c r="O422" s="31" t="s">
        <v>40</v>
      </c>
      <c r="P422" s="37">
        <v>45478</v>
      </c>
      <c r="Q422" s="31">
        <v>1690</v>
      </c>
      <c r="R422" s="30">
        <v>220301</v>
      </c>
      <c r="S422" s="38">
        <v>27000000</v>
      </c>
      <c r="T422" s="35">
        <v>45482</v>
      </c>
      <c r="U422" s="33" t="s">
        <v>915</v>
      </c>
      <c r="V422" s="35">
        <v>45484</v>
      </c>
      <c r="W422" s="41">
        <v>45657</v>
      </c>
      <c r="X422" s="35"/>
      <c r="Y422" s="30"/>
      <c r="Z422" s="39">
        <f>+F422/6</f>
        <v>4500000</v>
      </c>
      <c r="AA422" s="30"/>
      <c r="AB422" s="40"/>
      <c r="AC422" s="30"/>
      <c r="AD422" s="40"/>
      <c r="AE422" s="30"/>
      <c r="AF422" s="30"/>
      <c r="AG422" s="30"/>
      <c r="AH422" s="30"/>
      <c r="AI422" s="30"/>
    </row>
    <row r="423" spans="1:35">
      <c r="A423" s="30">
        <v>421</v>
      </c>
      <c r="B423" s="30" t="s">
        <v>35</v>
      </c>
      <c r="C423" s="30" t="s">
        <v>36</v>
      </c>
      <c r="D423" s="59" t="s">
        <v>89</v>
      </c>
      <c r="E423" s="31" t="s">
        <v>38</v>
      </c>
      <c r="F423" s="32">
        <v>11220134</v>
      </c>
      <c r="G423" s="59" t="s">
        <v>615</v>
      </c>
      <c r="H423" s="33">
        <v>1193563069</v>
      </c>
      <c r="I423" s="33"/>
      <c r="J423" s="34">
        <v>5</v>
      </c>
      <c r="K423" s="34">
        <v>1705</v>
      </c>
      <c r="L423" s="35">
        <v>45469</v>
      </c>
      <c r="M423" s="36">
        <f t="shared" si="125"/>
        <v>11220134</v>
      </c>
      <c r="N423" s="35">
        <v>45481</v>
      </c>
      <c r="O423" s="31" t="s">
        <v>40</v>
      </c>
      <c r="P423" s="37">
        <v>45481</v>
      </c>
      <c r="Q423" s="31">
        <v>1692</v>
      </c>
      <c r="R423" s="30">
        <v>21030202</v>
      </c>
      <c r="S423" s="38">
        <f t="shared" ref="S423:S432" si="127">M423</f>
        <v>11220134</v>
      </c>
      <c r="T423" s="35">
        <v>45481</v>
      </c>
      <c r="U423" s="33">
        <v>100034657</v>
      </c>
      <c r="V423" s="35">
        <v>45482</v>
      </c>
      <c r="W423" s="41">
        <v>45657</v>
      </c>
      <c r="X423" s="35"/>
      <c r="Y423" s="30"/>
      <c r="Z423" s="39">
        <f>+F423/5.8</f>
        <v>1934505.8620689656</v>
      </c>
      <c r="AA423" s="30"/>
      <c r="AB423" s="40"/>
      <c r="AC423" s="30"/>
      <c r="AD423" s="40"/>
      <c r="AE423" s="30"/>
      <c r="AF423" s="30"/>
      <c r="AG423" s="30"/>
      <c r="AH423" s="30"/>
      <c r="AI423" s="30"/>
    </row>
    <row r="424" spans="1:35">
      <c r="A424" s="30">
        <v>422</v>
      </c>
      <c r="B424" s="30" t="s">
        <v>35</v>
      </c>
      <c r="C424" s="30" t="s">
        <v>70</v>
      </c>
      <c r="D424" s="30" t="s">
        <v>916</v>
      </c>
      <c r="E424" s="31" t="s">
        <v>38</v>
      </c>
      <c r="F424" s="32">
        <v>28259916</v>
      </c>
      <c r="G424" s="30" t="s">
        <v>837</v>
      </c>
      <c r="H424" s="33">
        <v>800250023</v>
      </c>
      <c r="I424" s="33"/>
      <c r="J424" s="34">
        <v>3</v>
      </c>
      <c r="K424" s="34">
        <v>1744</v>
      </c>
      <c r="L424" s="35">
        <v>45471</v>
      </c>
      <c r="M424" s="36">
        <f t="shared" si="125"/>
        <v>28259916</v>
      </c>
      <c r="N424" s="35">
        <v>45482</v>
      </c>
      <c r="O424" s="31" t="s">
        <v>40</v>
      </c>
      <c r="P424" s="37">
        <v>45482</v>
      </c>
      <c r="Q424" s="31">
        <v>1694</v>
      </c>
      <c r="R424" s="30">
        <v>220105</v>
      </c>
      <c r="S424" s="38">
        <f t="shared" si="127"/>
        <v>28259916</v>
      </c>
      <c r="T424" s="35">
        <v>45482</v>
      </c>
      <c r="U424" s="33">
        <v>100034702</v>
      </c>
      <c r="V424" s="35">
        <v>45483</v>
      </c>
      <c r="W424" s="41">
        <v>45503</v>
      </c>
      <c r="X424" s="35"/>
      <c r="Y424" s="30"/>
      <c r="Z424" s="39">
        <f>+F424/6</f>
        <v>4709986</v>
      </c>
      <c r="AA424" s="30"/>
      <c r="AB424" s="40"/>
      <c r="AC424" s="30"/>
      <c r="AD424" s="40"/>
      <c r="AE424" s="30"/>
      <c r="AF424" s="30"/>
      <c r="AG424" s="30"/>
      <c r="AH424" s="30"/>
      <c r="AI424" s="30"/>
    </row>
    <row r="425" spans="1:35">
      <c r="A425" s="30">
        <v>423</v>
      </c>
      <c r="B425" s="30" t="s">
        <v>254</v>
      </c>
      <c r="C425" s="30" t="s">
        <v>791</v>
      </c>
      <c r="D425" s="59" t="s">
        <v>900</v>
      </c>
      <c r="E425" s="31" t="s">
        <v>38</v>
      </c>
      <c r="F425" s="32">
        <v>22800000</v>
      </c>
      <c r="G425" s="30" t="s">
        <v>477</v>
      </c>
      <c r="H425" s="33">
        <v>1110548516</v>
      </c>
      <c r="I425" s="33"/>
      <c r="J425" s="34">
        <v>1</v>
      </c>
      <c r="K425" s="34">
        <v>1722</v>
      </c>
      <c r="L425" s="35">
        <v>45501</v>
      </c>
      <c r="M425" s="36">
        <f t="shared" ref="M425:M441" si="128">F425</f>
        <v>22800000</v>
      </c>
      <c r="N425" s="35">
        <v>45482</v>
      </c>
      <c r="O425" s="31" t="s">
        <v>40</v>
      </c>
      <c r="P425" s="37">
        <v>45484</v>
      </c>
      <c r="Q425" s="31">
        <v>1700</v>
      </c>
      <c r="R425" s="30">
        <v>220401</v>
      </c>
      <c r="S425" s="38">
        <f t="shared" si="127"/>
        <v>22800000</v>
      </c>
      <c r="T425" s="35">
        <v>45484</v>
      </c>
      <c r="U425" s="33" t="s">
        <v>917</v>
      </c>
      <c r="V425" s="35">
        <v>45484</v>
      </c>
      <c r="W425" s="41">
        <v>45657</v>
      </c>
      <c r="X425" s="35"/>
      <c r="Y425" s="30"/>
      <c r="Z425" s="39">
        <f>+F425/6</f>
        <v>3800000</v>
      </c>
      <c r="AA425" s="30"/>
      <c r="AB425" s="40"/>
      <c r="AC425" s="30"/>
      <c r="AD425" s="40"/>
      <c r="AE425" s="30"/>
      <c r="AF425" s="30"/>
      <c r="AG425" s="30"/>
      <c r="AH425" s="30"/>
      <c r="AI425" s="30"/>
    </row>
    <row r="426" spans="1:35">
      <c r="A426" s="30">
        <v>424</v>
      </c>
      <c r="B426" s="30" t="s">
        <v>254</v>
      </c>
      <c r="C426" s="30" t="s">
        <v>48</v>
      </c>
      <c r="D426" s="30" t="s">
        <v>918</v>
      </c>
      <c r="E426" s="31" t="s">
        <v>38</v>
      </c>
      <c r="F426" s="32">
        <v>58320000</v>
      </c>
      <c r="G426" s="30" t="s">
        <v>919</v>
      </c>
      <c r="H426" s="33">
        <v>901430318</v>
      </c>
      <c r="I426" s="33"/>
      <c r="J426" s="34">
        <v>1</v>
      </c>
      <c r="K426" s="34">
        <v>1691</v>
      </c>
      <c r="L426" s="35">
        <v>45468</v>
      </c>
      <c r="M426" s="36">
        <f t="shared" si="128"/>
        <v>58320000</v>
      </c>
      <c r="N426" s="35">
        <v>45482</v>
      </c>
      <c r="O426" s="31" t="s">
        <v>40</v>
      </c>
      <c r="P426" s="37">
        <v>45482</v>
      </c>
      <c r="Q426" s="31">
        <v>1695</v>
      </c>
      <c r="R426" s="30">
        <v>220401</v>
      </c>
      <c r="S426" s="38">
        <f t="shared" si="127"/>
        <v>58320000</v>
      </c>
      <c r="T426" s="35">
        <v>45483</v>
      </c>
      <c r="U426" s="33" t="s">
        <v>920</v>
      </c>
      <c r="V426" s="35">
        <v>45484</v>
      </c>
      <c r="W426" s="41">
        <v>45657</v>
      </c>
      <c r="X426" s="35">
        <v>45412</v>
      </c>
      <c r="Y426" s="30" t="s">
        <v>41</v>
      </c>
      <c r="Z426" s="39">
        <f>+F426/6</f>
        <v>9720000</v>
      </c>
      <c r="AA426" s="30"/>
      <c r="AB426" s="40"/>
      <c r="AC426" s="30"/>
      <c r="AD426" s="40"/>
      <c r="AE426" s="30"/>
      <c r="AF426" s="30"/>
      <c r="AG426" s="30"/>
      <c r="AH426" s="30"/>
      <c r="AI426" s="30"/>
    </row>
    <row r="427" spans="1:35">
      <c r="A427" s="30">
        <v>425</v>
      </c>
      <c r="B427" s="30" t="s">
        <v>254</v>
      </c>
      <c r="C427" s="30" t="s">
        <v>488</v>
      </c>
      <c r="D427" s="55" t="s">
        <v>921</v>
      </c>
      <c r="E427" s="31" t="s">
        <v>38</v>
      </c>
      <c r="F427" s="32">
        <v>14214000</v>
      </c>
      <c r="G427" s="30" t="s">
        <v>481</v>
      </c>
      <c r="H427" s="33">
        <v>1109386295</v>
      </c>
      <c r="I427" s="33"/>
      <c r="J427" s="34">
        <v>9</v>
      </c>
      <c r="K427" s="34">
        <v>1715</v>
      </c>
      <c r="L427" s="35">
        <v>45471</v>
      </c>
      <c r="M427" s="36">
        <f t="shared" si="128"/>
        <v>14214000</v>
      </c>
      <c r="N427" s="35">
        <v>45483</v>
      </c>
      <c r="O427" s="31" t="s">
        <v>40</v>
      </c>
      <c r="P427" s="37">
        <v>45483</v>
      </c>
      <c r="Q427" s="31">
        <v>1697</v>
      </c>
      <c r="R427" s="30">
        <v>220402</v>
      </c>
      <c r="S427" s="38">
        <f t="shared" si="127"/>
        <v>14214000</v>
      </c>
      <c r="T427" s="35">
        <v>45483</v>
      </c>
      <c r="U427" s="33" t="s">
        <v>922</v>
      </c>
      <c r="V427" s="35">
        <v>45483</v>
      </c>
      <c r="W427" s="41">
        <v>45657</v>
      </c>
      <c r="X427" s="35"/>
      <c r="Y427" s="30"/>
      <c r="Z427" s="39">
        <f>+F427/6</f>
        <v>2369000</v>
      </c>
      <c r="AA427" s="30"/>
      <c r="AB427" s="40"/>
      <c r="AC427" s="30"/>
      <c r="AD427" s="40"/>
      <c r="AE427" s="30"/>
      <c r="AF427" s="30"/>
      <c r="AG427" s="30"/>
      <c r="AH427" s="30"/>
      <c r="AI427" s="30"/>
    </row>
    <row r="428" spans="1:35">
      <c r="A428" s="30">
        <v>426</v>
      </c>
      <c r="B428" s="30" t="s">
        <v>35</v>
      </c>
      <c r="C428" s="30" t="s">
        <v>59</v>
      </c>
      <c r="D428" s="30" t="s">
        <v>923</v>
      </c>
      <c r="E428" s="31" t="s">
        <v>38</v>
      </c>
      <c r="F428" s="32">
        <v>17000000</v>
      </c>
      <c r="G428" s="30" t="s">
        <v>712</v>
      </c>
      <c r="H428" s="33">
        <v>809012539</v>
      </c>
      <c r="I428" s="33"/>
      <c r="J428" s="34">
        <v>4</v>
      </c>
      <c r="K428" s="34">
        <v>1724</v>
      </c>
      <c r="L428" s="35">
        <v>45471</v>
      </c>
      <c r="M428" s="36">
        <f t="shared" si="128"/>
        <v>17000000</v>
      </c>
      <c r="N428" s="35">
        <v>45483</v>
      </c>
      <c r="O428" s="31" t="s">
        <v>40</v>
      </c>
      <c r="P428" s="37">
        <v>45484</v>
      </c>
      <c r="Q428" s="31">
        <v>1701</v>
      </c>
      <c r="R428" s="30">
        <v>2102020209</v>
      </c>
      <c r="S428" s="38">
        <f t="shared" si="127"/>
        <v>17000000</v>
      </c>
      <c r="T428" s="35">
        <v>45484</v>
      </c>
      <c r="U428" s="33">
        <v>100034760</v>
      </c>
      <c r="V428" s="35">
        <v>45489</v>
      </c>
      <c r="W428" s="41">
        <v>45535</v>
      </c>
      <c r="X428" s="35"/>
      <c r="Y428" s="30"/>
      <c r="Z428" s="39">
        <f>+F428/6</f>
        <v>2833333.3333333335</v>
      </c>
      <c r="AA428" s="30"/>
      <c r="AB428" s="40"/>
      <c r="AC428" s="30"/>
      <c r="AD428" s="40"/>
      <c r="AE428" s="30"/>
      <c r="AF428" s="30"/>
      <c r="AG428" s="30"/>
      <c r="AH428" s="30"/>
      <c r="AI428" s="30"/>
    </row>
    <row r="429" spans="1:35">
      <c r="A429" s="30">
        <v>427</v>
      </c>
      <c r="B429" s="30" t="s">
        <v>254</v>
      </c>
      <c r="C429" s="30" t="s">
        <v>251</v>
      </c>
      <c r="D429" s="30" t="s">
        <v>924</v>
      </c>
      <c r="E429" s="31" t="s">
        <v>38</v>
      </c>
      <c r="F429" s="32">
        <v>19142550</v>
      </c>
      <c r="G429" s="30" t="s">
        <v>373</v>
      </c>
      <c r="H429" s="33">
        <v>93060622</v>
      </c>
      <c r="I429" s="33"/>
      <c r="J429" s="34">
        <v>6</v>
      </c>
      <c r="K429" s="34">
        <v>1701</v>
      </c>
      <c r="L429" s="35">
        <v>45501</v>
      </c>
      <c r="M429" s="36">
        <f t="shared" si="128"/>
        <v>19142550</v>
      </c>
      <c r="N429" s="35">
        <v>45483</v>
      </c>
      <c r="O429" s="31" t="s">
        <v>40</v>
      </c>
      <c r="P429" s="37">
        <v>45483</v>
      </c>
      <c r="Q429" s="31">
        <v>1698</v>
      </c>
      <c r="R429" s="30">
        <v>220401</v>
      </c>
      <c r="S429" s="38">
        <f t="shared" si="127"/>
        <v>19142550</v>
      </c>
      <c r="T429" s="35">
        <v>45483</v>
      </c>
      <c r="U429" s="33" t="s">
        <v>925</v>
      </c>
      <c r="V429" s="35">
        <v>45483</v>
      </c>
      <c r="W429" s="41">
        <v>45657</v>
      </c>
      <c r="X429" s="35"/>
      <c r="Y429" s="30"/>
      <c r="Z429" s="39">
        <f>+F408/6</f>
        <v>2369000</v>
      </c>
      <c r="AA429" s="30"/>
      <c r="AB429" s="40"/>
      <c r="AC429" s="30"/>
      <c r="AD429" s="40"/>
      <c r="AE429" s="30"/>
      <c r="AF429" s="30"/>
      <c r="AG429" s="30"/>
      <c r="AH429" s="30"/>
      <c r="AI429" s="30"/>
    </row>
    <row r="430" spans="1:35">
      <c r="A430" s="30">
        <v>428</v>
      </c>
      <c r="B430" s="30" t="s">
        <v>35</v>
      </c>
      <c r="C430" s="30" t="s">
        <v>251</v>
      </c>
      <c r="D430" s="30" t="s">
        <v>926</v>
      </c>
      <c r="E430" s="31" t="s">
        <v>38</v>
      </c>
      <c r="F430" s="32">
        <v>19467800</v>
      </c>
      <c r="G430" s="30" t="s">
        <v>927</v>
      </c>
      <c r="H430" s="33">
        <v>14295124</v>
      </c>
      <c r="I430" s="33"/>
      <c r="J430" s="34">
        <v>1</v>
      </c>
      <c r="K430" s="34">
        <v>1702</v>
      </c>
      <c r="L430" s="35">
        <v>45468</v>
      </c>
      <c r="M430" s="36">
        <f t="shared" si="128"/>
        <v>19467800</v>
      </c>
      <c r="N430" s="35">
        <v>45483</v>
      </c>
      <c r="O430" s="31" t="s">
        <v>40</v>
      </c>
      <c r="P430" s="37">
        <v>45483</v>
      </c>
      <c r="Q430" s="31">
        <v>1699</v>
      </c>
      <c r="R430" s="30">
        <v>21030202</v>
      </c>
      <c r="S430" s="38">
        <f t="shared" si="127"/>
        <v>19467800</v>
      </c>
      <c r="T430" s="35">
        <v>45483</v>
      </c>
      <c r="U430" s="33" t="s">
        <v>928</v>
      </c>
      <c r="V430" s="35">
        <v>45485</v>
      </c>
      <c r="W430" s="41">
        <v>45657</v>
      </c>
      <c r="X430" s="35"/>
      <c r="Y430" s="30"/>
      <c r="Z430" s="39">
        <f>+F430/6</f>
        <v>3244633.3333333335</v>
      </c>
      <c r="AA430" s="30"/>
      <c r="AB430" s="40"/>
      <c r="AC430" s="30"/>
      <c r="AD430" s="40"/>
      <c r="AE430" s="30"/>
      <c r="AF430" s="30"/>
      <c r="AG430" s="30"/>
      <c r="AH430" s="30"/>
      <c r="AI430" s="30"/>
    </row>
    <row r="431" spans="1:35">
      <c r="A431" s="30">
        <v>429</v>
      </c>
      <c r="B431" s="30" t="s">
        <v>254</v>
      </c>
      <c r="C431" s="30" t="s">
        <v>284</v>
      </c>
      <c r="D431" s="30" t="s">
        <v>929</v>
      </c>
      <c r="E431" s="31" t="s">
        <v>38</v>
      </c>
      <c r="F431" s="32">
        <v>26500000</v>
      </c>
      <c r="G431" s="30" t="s">
        <v>930</v>
      </c>
      <c r="H431" s="33">
        <v>84047569</v>
      </c>
      <c r="I431" s="33"/>
      <c r="J431" s="34">
        <v>7</v>
      </c>
      <c r="K431" s="34">
        <v>1745</v>
      </c>
      <c r="L431" s="35">
        <v>45471</v>
      </c>
      <c r="M431" s="36">
        <f t="shared" si="128"/>
        <v>26500000</v>
      </c>
      <c r="N431" s="35">
        <v>45483</v>
      </c>
      <c r="O431" s="31" t="s">
        <v>40</v>
      </c>
      <c r="P431" s="37">
        <v>45484</v>
      </c>
      <c r="Q431" s="31">
        <v>1702</v>
      </c>
      <c r="R431" s="30">
        <v>220401</v>
      </c>
      <c r="S431" s="38">
        <f t="shared" si="127"/>
        <v>26500000</v>
      </c>
      <c r="T431" s="35">
        <v>45484</v>
      </c>
      <c r="U431" s="33">
        <v>100034757</v>
      </c>
      <c r="V431" s="35">
        <v>45484</v>
      </c>
      <c r="W431" s="31" t="s">
        <v>79</v>
      </c>
      <c r="X431" s="35">
        <v>45625</v>
      </c>
      <c r="Y431" s="30" t="s">
        <v>931</v>
      </c>
      <c r="Z431" s="39">
        <f>+F431/5</f>
        <v>5300000</v>
      </c>
      <c r="AA431" s="469">
        <v>3533333</v>
      </c>
      <c r="AB431" s="40"/>
      <c r="AC431" s="30"/>
      <c r="AD431" s="40"/>
      <c r="AE431" s="30"/>
      <c r="AF431" s="30"/>
      <c r="AG431" s="30"/>
      <c r="AH431" s="30"/>
      <c r="AI431" s="30"/>
    </row>
    <row r="432" spans="1:35">
      <c r="A432" s="30">
        <v>430</v>
      </c>
      <c r="B432" s="30" t="s">
        <v>654</v>
      </c>
      <c r="C432" s="30" t="s">
        <v>210</v>
      </c>
      <c r="D432" s="30" t="s">
        <v>932</v>
      </c>
      <c r="E432" s="31" t="s">
        <v>38</v>
      </c>
      <c r="F432" s="32">
        <v>16800000</v>
      </c>
      <c r="G432" s="30" t="s">
        <v>933</v>
      </c>
      <c r="H432" s="33">
        <v>65771165</v>
      </c>
      <c r="I432" s="33"/>
      <c r="J432" s="34">
        <v>0</v>
      </c>
      <c r="K432" s="34">
        <v>1727</v>
      </c>
      <c r="L432" s="35">
        <v>45471</v>
      </c>
      <c r="M432" s="36">
        <f t="shared" si="128"/>
        <v>16800000</v>
      </c>
      <c r="N432" s="35">
        <v>45483</v>
      </c>
      <c r="O432" s="31" t="s">
        <v>40</v>
      </c>
      <c r="P432" s="37">
        <v>45485</v>
      </c>
      <c r="Q432" s="31">
        <v>1708</v>
      </c>
      <c r="R432" s="30">
        <v>220302</v>
      </c>
      <c r="S432" s="38">
        <f t="shared" si="127"/>
        <v>16800000</v>
      </c>
      <c r="T432" s="35">
        <v>45490</v>
      </c>
      <c r="U432" s="33" t="s">
        <v>934</v>
      </c>
      <c r="V432" s="35">
        <v>45491</v>
      </c>
      <c r="W432" s="41">
        <v>45657</v>
      </c>
      <c r="X432" s="35"/>
      <c r="Y432" s="30"/>
      <c r="Z432" s="39">
        <f>+F432/6</f>
        <v>2800000</v>
      </c>
      <c r="AA432" s="30"/>
      <c r="AB432" s="40"/>
      <c r="AC432" s="30"/>
      <c r="AD432" s="40"/>
      <c r="AE432" s="30"/>
      <c r="AF432" s="30"/>
      <c r="AG432" s="30"/>
      <c r="AH432" s="30"/>
      <c r="AI432" s="30"/>
    </row>
    <row r="433" spans="1:35">
      <c r="A433" s="30">
        <v>431</v>
      </c>
      <c r="B433" s="30" t="s">
        <v>254</v>
      </c>
      <c r="C433" s="30" t="s">
        <v>48</v>
      </c>
      <c r="D433" s="30" t="s">
        <v>935</v>
      </c>
      <c r="E433" s="31" t="s">
        <v>38</v>
      </c>
      <c r="F433" s="32">
        <v>35000000</v>
      </c>
      <c r="G433" s="30" t="s">
        <v>919</v>
      </c>
      <c r="H433" s="33">
        <v>901430318</v>
      </c>
      <c r="I433" s="33"/>
      <c r="J433" s="34">
        <v>1</v>
      </c>
      <c r="K433" s="34">
        <v>1746</v>
      </c>
      <c r="L433" s="35">
        <v>45471</v>
      </c>
      <c r="M433" s="36">
        <f t="shared" si="128"/>
        <v>35000000</v>
      </c>
      <c r="N433" s="35">
        <v>45484</v>
      </c>
      <c r="O433" s="31" t="s">
        <v>40</v>
      </c>
      <c r="P433" s="37">
        <v>45484</v>
      </c>
      <c r="Q433" s="31">
        <v>1703</v>
      </c>
      <c r="R433" s="30">
        <v>220401</v>
      </c>
      <c r="S433" s="38">
        <f t="shared" ref="S433:S434" si="129">M433</f>
        <v>35000000</v>
      </c>
      <c r="T433" s="35">
        <v>45484</v>
      </c>
      <c r="U433" s="33" t="s">
        <v>936</v>
      </c>
      <c r="V433" s="35">
        <v>45485</v>
      </c>
      <c r="W433" s="41">
        <v>45657</v>
      </c>
      <c r="X433" s="35">
        <v>45412</v>
      </c>
      <c r="Y433" s="30" t="s">
        <v>41</v>
      </c>
      <c r="Z433" s="39">
        <v>9720000</v>
      </c>
      <c r="AA433" s="30"/>
      <c r="AB433" s="40"/>
      <c r="AC433" s="30"/>
      <c r="AD433" s="40"/>
      <c r="AE433" s="30"/>
      <c r="AF433" s="30"/>
      <c r="AG433" s="30"/>
      <c r="AH433" s="30"/>
      <c r="AI433" s="30"/>
    </row>
    <row r="434" spans="1:35">
      <c r="A434" s="30">
        <v>432</v>
      </c>
      <c r="B434" s="30" t="s">
        <v>654</v>
      </c>
      <c r="C434" s="30" t="s">
        <v>210</v>
      </c>
      <c r="D434" s="30" t="s">
        <v>932</v>
      </c>
      <c r="E434" s="31" t="s">
        <v>38</v>
      </c>
      <c r="F434" s="32">
        <v>16800000</v>
      </c>
      <c r="G434" s="30" t="s">
        <v>937</v>
      </c>
      <c r="H434" s="33">
        <v>28538686</v>
      </c>
      <c r="I434" s="33"/>
      <c r="J434" s="34">
        <v>4</v>
      </c>
      <c r="K434" s="34">
        <v>1731</v>
      </c>
      <c r="L434" s="35">
        <v>45471</v>
      </c>
      <c r="M434" s="36">
        <f t="shared" si="128"/>
        <v>16800000</v>
      </c>
      <c r="N434" s="35">
        <v>45484</v>
      </c>
      <c r="O434" s="31" t="s">
        <v>40</v>
      </c>
      <c r="P434" s="37">
        <v>45484</v>
      </c>
      <c r="Q434" s="31">
        <v>1704</v>
      </c>
      <c r="R434" s="30">
        <v>220302</v>
      </c>
      <c r="S434" s="38">
        <f t="shared" si="129"/>
        <v>16800000</v>
      </c>
      <c r="T434" s="35">
        <v>45484</v>
      </c>
      <c r="U434" s="33" t="s">
        <v>938</v>
      </c>
      <c r="V434" s="35">
        <v>45489</v>
      </c>
      <c r="W434" s="41">
        <v>45657</v>
      </c>
      <c r="X434" s="35"/>
      <c r="Y434" s="30"/>
      <c r="Z434" s="39">
        <f>+F434/6</f>
        <v>2800000</v>
      </c>
      <c r="AA434" s="30"/>
      <c r="AB434" s="40"/>
      <c r="AC434" s="30"/>
      <c r="AD434" s="40"/>
      <c r="AE434" s="30"/>
      <c r="AF434" s="30"/>
      <c r="AG434" s="30"/>
      <c r="AH434" s="30"/>
      <c r="AI434" s="30"/>
    </row>
    <row r="435" spans="1:35">
      <c r="A435" s="30">
        <v>433</v>
      </c>
      <c r="B435" s="30" t="s">
        <v>654</v>
      </c>
      <c r="C435" s="30" t="s">
        <v>210</v>
      </c>
      <c r="D435" s="30" t="s">
        <v>932</v>
      </c>
      <c r="E435" s="31" t="s">
        <v>38</v>
      </c>
      <c r="F435" s="32">
        <v>16800000</v>
      </c>
      <c r="G435" s="30" t="s">
        <v>939</v>
      </c>
      <c r="H435" s="33">
        <v>39752816</v>
      </c>
      <c r="I435" s="33"/>
      <c r="J435" s="34">
        <v>1</v>
      </c>
      <c r="K435" s="34">
        <v>1729</v>
      </c>
      <c r="L435" s="35">
        <v>45471</v>
      </c>
      <c r="M435" s="36">
        <f t="shared" si="128"/>
        <v>16800000</v>
      </c>
      <c r="N435" s="35">
        <v>45484</v>
      </c>
      <c r="O435" s="31" t="s">
        <v>40</v>
      </c>
      <c r="P435" s="37">
        <v>45484</v>
      </c>
      <c r="Q435" s="31">
        <v>1705</v>
      </c>
      <c r="R435" s="30">
        <v>220302</v>
      </c>
      <c r="S435" s="38">
        <f t="shared" ref="S435" si="130">M435</f>
        <v>16800000</v>
      </c>
      <c r="T435" s="35">
        <v>45484</v>
      </c>
      <c r="U435" s="33" t="s">
        <v>940</v>
      </c>
      <c r="V435" s="35">
        <v>45489</v>
      </c>
      <c r="W435" s="41">
        <v>45657</v>
      </c>
      <c r="X435" s="35"/>
      <c r="Y435" s="30"/>
      <c r="Z435" s="39">
        <f t="shared" ref="Z435:Z440" si="131">+F435/6</f>
        <v>2800000</v>
      </c>
      <c r="AA435" s="30"/>
      <c r="AB435" s="40"/>
      <c r="AC435" s="30"/>
      <c r="AD435" s="40"/>
      <c r="AE435" s="30"/>
      <c r="AF435" s="30"/>
      <c r="AG435" s="30"/>
      <c r="AH435" s="30"/>
      <c r="AI435" s="30"/>
    </row>
    <row r="436" spans="1:35">
      <c r="A436" s="30">
        <v>434</v>
      </c>
      <c r="B436" s="30" t="s">
        <v>654</v>
      </c>
      <c r="C436" s="30" t="s">
        <v>210</v>
      </c>
      <c r="D436" s="30" t="s">
        <v>932</v>
      </c>
      <c r="E436" s="31" t="s">
        <v>38</v>
      </c>
      <c r="F436" s="32">
        <v>16800000</v>
      </c>
      <c r="G436" s="30" t="s">
        <v>941</v>
      </c>
      <c r="H436" s="33">
        <v>1110453156</v>
      </c>
      <c r="I436" s="33"/>
      <c r="J436" s="34">
        <v>4</v>
      </c>
      <c r="K436" s="34">
        <v>1737</v>
      </c>
      <c r="L436" s="35">
        <v>45471</v>
      </c>
      <c r="M436" s="36">
        <f t="shared" si="128"/>
        <v>16800000</v>
      </c>
      <c r="N436" s="35">
        <v>45484</v>
      </c>
      <c r="O436" s="31" t="s">
        <v>40</v>
      </c>
      <c r="P436" s="37">
        <v>45485</v>
      </c>
      <c r="Q436" s="31">
        <v>1709</v>
      </c>
      <c r="R436" s="30">
        <v>220302</v>
      </c>
      <c r="S436" s="38">
        <f t="shared" ref="S436" si="132">M436</f>
        <v>16800000</v>
      </c>
      <c r="T436" s="35">
        <v>45485</v>
      </c>
      <c r="U436" s="33" t="s">
        <v>942</v>
      </c>
      <c r="V436" s="35">
        <v>45485</v>
      </c>
      <c r="W436" s="41">
        <v>45657</v>
      </c>
      <c r="X436" s="35"/>
      <c r="Y436" s="30"/>
      <c r="Z436" s="39">
        <f t="shared" si="131"/>
        <v>2800000</v>
      </c>
      <c r="AA436" s="30"/>
      <c r="AB436" s="40"/>
      <c r="AC436" s="30"/>
      <c r="AD436" s="40"/>
      <c r="AE436" s="30"/>
      <c r="AF436" s="30"/>
      <c r="AG436" s="30"/>
      <c r="AH436" s="30"/>
      <c r="AI436" s="30"/>
    </row>
    <row r="437" spans="1:35">
      <c r="A437" s="30">
        <v>435</v>
      </c>
      <c r="B437" s="30" t="s">
        <v>654</v>
      </c>
      <c r="C437" s="30" t="s">
        <v>210</v>
      </c>
      <c r="D437" s="30" t="s">
        <v>932</v>
      </c>
      <c r="E437" s="31" t="s">
        <v>38</v>
      </c>
      <c r="F437" s="32">
        <v>16800000</v>
      </c>
      <c r="G437" s="30" t="s">
        <v>943</v>
      </c>
      <c r="H437" s="33">
        <v>1109003942</v>
      </c>
      <c r="I437" s="33"/>
      <c r="J437" s="34">
        <v>3</v>
      </c>
      <c r="K437" s="34">
        <v>1725</v>
      </c>
      <c r="L437" s="35">
        <v>45471</v>
      </c>
      <c r="M437" s="36">
        <f t="shared" si="128"/>
        <v>16800000</v>
      </c>
      <c r="N437" s="35">
        <v>45484</v>
      </c>
      <c r="O437" s="31" t="s">
        <v>40</v>
      </c>
      <c r="P437" s="37">
        <v>45485</v>
      </c>
      <c r="Q437" s="31">
        <v>1710</v>
      </c>
      <c r="R437" s="30">
        <v>220302</v>
      </c>
      <c r="S437" s="38">
        <f t="shared" ref="S437" si="133">M437</f>
        <v>16800000</v>
      </c>
      <c r="T437" s="35" t="s">
        <v>944</v>
      </c>
      <c r="U437" s="33" t="s">
        <v>945</v>
      </c>
      <c r="V437" s="35">
        <v>45485</v>
      </c>
      <c r="W437" s="41">
        <v>45657</v>
      </c>
      <c r="X437" s="35"/>
      <c r="Y437" s="30"/>
      <c r="Z437" s="39">
        <f t="shared" si="131"/>
        <v>2800000</v>
      </c>
      <c r="AA437" s="30"/>
      <c r="AB437" s="40"/>
      <c r="AC437" s="30"/>
      <c r="AD437" s="40"/>
      <c r="AE437" s="30"/>
      <c r="AF437" s="30"/>
      <c r="AG437" s="30"/>
      <c r="AH437" s="30"/>
      <c r="AI437" s="30"/>
    </row>
    <row r="438" spans="1:35">
      <c r="A438" s="30">
        <v>436</v>
      </c>
      <c r="B438" s="30" t="s">
        <v>654</v>
      </c>
      <c r="C438" s="30" t="s">
        <v>210</v>
      </c>
      <c r="D438" s="30" t="s">
        <v>932</v>
      </c>
      <c r="E438" s="31" t="s">
        <v>38</v>
      </c>
      <c r="F438" s="32">
        <v>16800000</v>
      </c>
      <c r="G438" s="30" t="s">
        <v>946</v>
      </c>
      <c r="H438" s="33">
        <v>1005826834</v>
      </c>
      <c r="I438" s="33"/>
      <c r="J438" s="34">
        <v>0</v>
      </c>
      <c r="K438" s="34">
        <v>1723</v>
      </c>
      <c r="L438" s="35">
        <v>45471</v>
      </c>
      <c r="M438" s="36">
        <f t="shared" si="128"/>
        <v>16800000</v>
      </c>
      <c r="N438" s="35">
        <v>45484</v>
      </c>
      <c r="O438" s="31" t="s">
        <v>40</v>
      </c>
      <c r="P438" s="37">
        <v>45489</v>
      </c>
      <c r="Q438" s="31">
        <v>1721</v>
      </c>
      <c r="R438" s="30">
        <v>220302</v>
      </c>
      <c r="S438" s="38">
        <f t="shared" ref="S438" si="134">M438</f>
        <v>16800000</v>
      </c>
      <c r="T438" s="35">
        <v>45489</v>
      </c>
      <c r="U438" s="33" t="s">
        <v>947</v>
      </c>
      <c r="V438" s="35">
        <v>45489</v>
      </c>
      <c r="W438" s="41">
        <v>45657</v>
      </c>
      <c r="X438" s="35"/>
      <c r="Y438" s="30"/>
      <c r="Z438" s="39">
        <f t="shared" si="131"/>
        <v>2800000</v>
      </c>
      <c r="AA438" s="30"/>
      <c r="AB438" s="40"/>
      <c r="AC438" s="30"/>
      <c r="AD438" s="40"/>
      <c r="AE438" s="30"/>
      <c r="AF438" s="30"/>
      <c r="AG438" s="30"/>
      <c r="AH438" s="30"/>
      <c r="AI438" s="30"/>
    </row>
    <row r="439" spans="1:35">
      <c r="A439" s="30">
        <v>437</v>
      </c>
      <c r="B439" s="30" t="s">
        <v>654</v>
      </c>
      <c r="C439" s="30" t="s">
        <v>210</v>
      </c>
      <c r="D439" s="30" t="s">
        <v>932</v>
      </c>
      <c r="E439" s="31" t="s">
        <v>38</v>
      </c>
      <c r="F439" s="32">
        <v>16800000</v>
      </c>
      <c r="G439" s="30" t="s">
        <v>889</v>
      </c>
      <c r="H439" s="33">
        <v>65588998</v>
      </c>
      <c r="I439" s="33"/>
      <c r="J439" s="34">
        <v>5</v>
      </c>
      <c r="K439" s="34">
        <v>1733</v>
      </c>
      <c r="L439" s="35">
        <v>45471</v>
      </c>
      <c r="M439" s="36">
        <f t="shared" si="128"/>
        <v>16800000</v>
      </c>
      <c r="N439" s="35">
        <v>45484</v>
      </c>
      <c r="O439" s="31" t="s">
        <v>40</v>
      </c>
      <c r="P439" s="37">
        <v>45484</v>
      </c>
      <c r="Q439" s="31">
        <v>1706</v>
      </c>
      <c r="R439" s="30">
        <v>220302</v>
      </c>
      <c r="S439" s="38">
        <f t="shared" ref="S439" si="135">M439</f>
        <v>16800000</v>
      </c>
      <c r="T439" s="35">
        <v>45484</v>
      </c>
      <c r="U439" s="33">
        <v>100034768</v>
      </c>
      <c r="V439" s="35">
        <v>45485</v>
      </c>
      <c r="W439" s="41">
        <v>45657</v>
      </c>
      <c r="X439" s="35"/>
      <c r="Y439" s="30"/>
      <c r="Z439" s="39">
        <f t="shared" si="131"/>
        <v>2800000</v>
      </c>
      <c r="AA439" s="30"/>
      <c r="AB439" s="40"/>
      <c r="AC439" s="30"/>
      <c r="AD439" s="40"/>
      <c r="AE439" s="30"/>
      <c r="AF439" s="30"/>
      <c r="AG439" s="30"/>
      <c r="AH439" s="30"/>
      <c r="AI439" s="30"/>
    </row>
    <row r="440" spans="1:35">
      <c r="A440" s="30">
        <v>438</v>
      </c>
      <c r="B440" s="30" t="s">
        <v>654</v>
      </c>
      <c r="C440" s="30" t="s">
        <v>210</v>
      </c>
      <c r="D440" s="30" t="s">
        <v>932</v>
      </c>
      <c r="E440" s="31" t="s">
        <v>38</v>
      </c>
      <c r="F440" s="32">
        <v>16800000</v>
      </c>
      <c r="G440" s="30" t="s">
        <v>948</v>
      </c>
      <c r="H440" s="33">
        <v>38361634</v>
      </c>
      <c r="I440" s="33"/>
      <c r="J440" s="34">
        <v>6</v>
      </c>
      <c r="K440" s="34">
        <v>1728</v>
      </c>
      <c r="L440" s="35">
        <v>45471</v>
      </c>
      <c r="M440" s="36">
        <f t="shared" si="128"/>
        <v>16800000</v>
      </c>
      <c r="N440" s="35">
        <v>45484</v>
      </c>
      <c r="O440" s="31" t="s">
        <v>40</v>
      </c>
      <c r="P440" s="37">
        <v>45484</v>
      </c>
      <c r="Q440" s="31">
        <v>1707</v>
      </c>
      <c r="R440" s="30">
        <v>220302</v>
      </c>
      <c r="S440" s="38">
        <f t="shared" ref="S440:S441" si="136">M440</f>
        <v>16800000</v>
      </c>
      <c r="T440" s="35">
        <v>45484</v>
      </c>
      <c r="U440" s="33">
        <v>100034777</v>
      </c>
      <c r="V440" s="35">
        <v>45485</v>
      </c>
      <c r="W440" s="41">
        <v>45657</v>
      </c>
      <c r="X440" s="35"/>
      <c r="Y440" s="30"/>
      <c r="Z440" s="39">
        <f t="shared" si="131"/>
        <v>2800000</v>
      </c>
      <c r="AA440" s="30"/>
      <c r="AB440" s="40"/>
      <c r="AC440" s="30"/>
      <c r="AD440" s="40"/>
      <c r="AE440" s="30"/>
      <c r="AF440" s="30"/>
      <c r="AG440" s="30"/>
      <c r="AH440" s="30"/>
      <c r="AI440" s="30"/>
    </row>
    <row r="441" spans="1:35">
      <c r="A441" s="30">
        <v>439</v>
      </c>
      <c r="B441" s="30" t="s">
        <v>654</v>
      </c>
      <c r="C441" s="30" t="s">
        <v>336</v>
      </c>
      <c r="D441" s="59" t="s">
        <v>949</v>
      </c>
      <c r="E441" s="31" t="s">
        <v>38</v>
      </c>
      <c r="F441" s="32">
        <v>27000000</v>
      </c>
      <c r="G441" s="30" t="s">
        <v>950</v>
      </c>
      <c r="H441" s="33">
        <v>5828395</v>
      </c>
      <c r="I441" s="33"/>
      <c r="J441" s="34">
        <v>7</v>
      </c>
      <c r="K441" s="34">
        <v>1739</v>
      </c>
      <c r="L441" s="35">
        <v>45471</v>
      </c>
      <c r="M441" s="36">
        <f t="shared" si="128"/>
        <v>27000000</v>
      </c>
      <c r="N441" s="35">
        <v>45484</v>
      </c>
      <c r="O441" s="31" t="s">
        <v>40</v>
      </c>
      <c r="P441" s="37">
        <v>45485</v>
      </c>
      <c r="Q441" s="31">
        <v>1711</v>
      </c>
      <c r="R441" s="30">
        <v>220301</v>
      </c>
      <c r="S441" s="38">
        <f t="shared" si="136"/>
        <v>27000000</v>
      </c>
      <c r="T441" s="35">
        <v>45484</v>
      </c>
      <c r="U441" s="33" t="s">
        <v>951</v>
      </c>
      <c r="V441" s="35">
        <v>45485</v>
      </c>
      <c r="W441" s="41">
        <v>45657</v>
      </c>
      <c r="X441" s="35"/>
      <c r="Y441" s="30"/>
      <c r="Z441" s="39">
        <f>+F441/5.7</f>
        <v>4736842.1052631577</v>
      </c>
      <c r="AA441" s="30"/>
      <c r="AB441" s="40"/>
      <c r="AC441" s="30"/>
      <c r="AD441" s="40"/>
      <c r="AE441" s="30"/>
      <c r="AF441" s="30"/>
      <c r="AG441" s="30"/>
      <c r="AH441" s="30"/>
      <c r="AI441" s="30"/>
    </row>
    <row r="442" spans="1:35">
      <c r="A442" s="30">
        <v>440</v>
      </c>
      <c r="B442" s="30" t="s">
        <v>654</v>
      </c>
      <c r="C442" s="30" t="s">
        <v>336</v>
      </c>
      <c r="D442" s="59" t="s">
        <v>949</v>
      </c>
      <c r="E442" s="31" t="s">
        <v>38</v>
      </c>
      <c r="F442" s="32">
        <v>27000000</v>
      </c>
      <c r="G442" s="30" t="s">
        <v>952</v>
      </c>
      <c r="H442" s="33">
        <v>65767602</v>
      </c>
      <c r="I442" s="33"/>
      <c r="J442" s="34">
        <v>2</v>
      </c>
      <c r="K442" s="34">
        <v>1741</v>
      </c>
      <c r="L442" s="35">
        <v>45471</v>
      </c>
      <c r="M442" s="36">
        <f t="shared" ref="M442:M445" si="137">F442</f>
        <v>27000000</v>
      </c>
      <c r="N442" s="35">
        <v>45484</v>
      </c>
      <c r="O442" s="31" t="s">
        <v>40</v>
      </c>
      <c r="P442" s="37">
        <v>45477</v>
      </c>
      <c r="Q442" s="31">
        <v>1680</v>
      </c>
      <c r="R442" s="30">
        <v>220301</v>
      </c>
      <c r="S442" s="38">
        <f t="shared" ref="S442:S445" si="138">M442</f>
        <v>27000000</v>
      </c>
      <c r="T442" s="35">
        <v>45484</v>
      </c>
      <c r="U442" s="33" t="s">
        <v>953</v>
      </c>
      <c r="V442" s="35">
        <v>45485</v>
      </c>
      <c r="W442" s="41">
        <v>45657</v>
      </c>
      <c r="X442" s="35"/>
      <c r="Y442" s="30"/>
      <c r="Z442" s="39">
        <f>+F442/5.7</f>
        <v>4736842.1052631577</v>
      </c>
      <c r="AA442" s="30"/>
      <c r="AB442" s="40"/>
      <c r="AC442" s="30"/>
      <c r="AD442" s="40"/>
      <c r="AE442" s="30"/>
      <c r="AF442" s="30"/>
      <c r="AG442" s="30"/>
      <c r="AH442" s="30"/>
      <c r="AI442" s="30"/>
    </row>
    <row r="443" spans="1:35">
      <c r="A443" s="30">
        <v>441</v>
      </c>
      <c r="B443" s="30" t="s">
        <v>35</v>
      </c>
      <c r="C443" s="30" t="s">
        <v>251</v>
      </c>
      <c r="D443" s="59" t="s">
        <v>618</v>
      </c>
      <c r="E443" s="31" t="s">
        <v>38</v>
      </c>
      <c r="F443" s="32">
        <v>30000000</v>
      </c>
      <c r="G443" s="30" t="s">
        <v>619</v>
      </c>
      <c r="H443" s="33">
        <v>52332938</v>
      </c>
      <c r="I443" s="33"/>
      <c r="J443" s="34">
        <v>7</v>
      </c>
      <c r="K443" s="34">
        <v>1720</v>
      </c>
      <c r="L443" s="35">
        <v>45471</v>
      </c>
      <c r="M443" s="36">
        <f t="shared" si="137"/>
        <v>30000000</v>
      </c>
      <c r="N443" s="35">
        <v>45484</v>
      </c>
      <c r="O443" s="31" t="s">
        <v>40</v>
      </c>
      <c r="P443" s="37">
        <v>45485</v>
      </c>
      <c r="Q443" s="31">
        <v>1716</v>
      </c>
      <c r="R443" s="30">
        <v>2102020211</v>
      </c>
      <c r="S443" s="38">
        <f t="shared" si="138"/>
        <v>30000000</v>
      </c>
      <c r="T443" s="35">
        <v>45485</v>
      </c>
      <c r="U443" s="33">
        <v>100034801</v>
      </c>
      <c r="V443" s="35">
        <v>45489</v>
      </c>
      <c r="W443" s="41">
        <v>45657</v>
      </c>
      <c r="X443" s="35"/>
      <c r="Y443" s="30"/>
      <c r="Z443" s="39">
        <f>+F443/5.7</f>
        <v>5263157.8947368423</v>
      </c>
      <c r="AA443" s="30"/>
      <c r="AB443" s="40"/>
      <c r="AC443" s="30"/>
      <c r="AD443" s="40"/>
      <c r="AE443" s="30"/>
      <c r="AF443" s="30"/>
      <c r="AG443" s="30"/>
      <c r="AH443" s="30"/>
      <c r="AI443" s="30"/>
    </row>
    <row r="444" spans="1:35">
      <c r="A444" s="30">
        <v>442</v>
      </c>
      <c r="B444" s="30" t="s">
        <v>654</v>
      </c>
      <c r="C444" s="30" t="s">
        <v>336</v>
      </c>
      <c r="D444" s="59" t="s">
        <v>954</v>
      </c>
      <c r="E444" s="31" t="s">
        <v>38</v>
      </c>
      <c r="F444" s="32">
        <v>156700000</v>
      </c>
      <c r="G444" s="30" t="s">
        <v>712</v>
      </c>
      <c r="H444" s="33">
        <v>809012539</v>
      </c>
      <c r="I444" s="33"/>
      <c r="J444" s="34">
        <v>4</v>
      </c>
      <c r="K444" s="34">
        <v>1743</v>
      </c>
      <c r="L444" s="35">
        <v>45471</v>
      </c>
      <c r="M444" s="36">
        <f t="shared" si="137"/>
        <v>156700000</v>
      </c>
      <c r="N444" s="35">
        <v>45484</v>
      </c>
      <c r="O444" s="31" t="s">
        <v>40</v>
      </c>
      <c r="P444" s="37">
        <v>45485</v>
      </c>
      <c r="Q444" s="31">
        <v>1713</v>
      </c>
      <c r="R444" s="30">
        <v>220305</v>
      </c>
      <c r="S444" s="38">
        <f t="shared" si="138"/>
        <v>156700000</v>
      </c>
      <c r="T444" s="35">
        <v>45484</v>
      </c>
      <c r="U444" s="33">
        <v>100034782</v>
      </c>
      <c r="V444" s="35">
        <v>45489</v>
      </c>
      <c r="W444" s="41">
        <v>45656</v>
      </c>
      <c r="X444" s="35"/>
      <c r="Y444" s="30"/>
      <c r="Z444" s="39">
        <f t="shared" ref="Z444" si="139">+F444/5.1</f>
        <v>30725490.196078435</v>
      </c>
      <c r="AA444" s="30"/>
      <c r="AB444" s="40"/>
      <c r="AC444" s="30"/>
      <c r="AD444" s="40"/>
      <c r="AE444" s="30"/>
      <c r="AF444" s="30"/>
      <c r="AG444" s="30"/>
      <c r="AH444" s="30"/>
      <c r="AI444" s="30"/>
    </row>
    <row r="445" spans="1:35">
      <c r="A445" s="30">
        <v>443</v>
      </c>
      <c r="B445" s="30" t="s">
        <v>654</v>
      </c>
      <c r="C445" s="30" t="s">
        <v>210</v>
      </c>
      <c r="D445" s="30" t="s">
        <v>932</v>
      </c>
      <c r="E445" s="31" t="s">
        <v>38</v>
      </c>
      <c r="F445" s="32">
        <v>16800000</v>
      </c>
      <c r="G445" s="30" t="s">
        <v>955</v>
      </c>
      <c r="H445" s="33">
        <v>65760365</v>
      </c>
      <c r="I445" s="33"/>
      <c r="J445" s="34">
        <v>1</v>
      </c>
      <c r="K445" s="34">
        <v>1718</v>
      </c>
      <c r="L445" s="35">
        <v>45471</v>
      </c>
      <c r="M445" s="36">
        <f t="shared" si="137"/>
        <v>16800000</v>
      </c>
      <c r="N445" s="35">
        <v>45485</v>
      </c>
      <c r="O445" s="31" t="s">
        <v>40</v>
      </c>
      <c r="P445" s="37">
        <v>45489</v>
      </c>
      <c r="Q445" s="31">
        <v>1720</v>
      </c>
      <c r="R445" s="30">
        <v>220302</v>
      </c>
      <c r="S445" s="38">
        <f t="shared" si="138"/>
        <v>16800000</v>
      </c>
      <c r="T445" s="35">
        <v>45485</v>
      </c>
      <c r="U445" s="33" t="s">
        <v>956</v>
      </c>
      <c r="V445" s="35">
        <v>45490</v>
      </c>
      <c r="W445" s="41">
        <v>45657</v>
      </c>
      <c r="X445" s="35"/>
      <c r="Y445" s="30"/>
      <c r="Z445" s="39">
        <f t="shared" ref="Z445" si="140">+F445/6</f>
        <v>2800000</v>
      </c>
      <c r="AA445" s="30"/>
      <c r="AB445" s="40"/>
      <c r="AC445" s="30"/>
      <c r="AD445" s="40"/>
      <c r="AE445" s="30"/>
      <c r="AF445" s="30"/>
      <c r="AG445" s="30"/>
      <c r="AH445" s="30"/>
      <c r="AI445" s="30"/>
    </row>
    <row r="446" spans="1:35">
      <c r="A446" s="30">
        <v>444</v>
      </c>
      <c r="B446" s="30" t="s">
        <v>654</v>
      </c>
      <c r="C446" s="30" t="s">
        <v>336</v>
      </c>
      <c r="D446" s="59" t="s">
        <v>949</v>
      </c>
      <c r="E446" s="31" t="s">
        <v>38</v>
      </c>
      <c r="F446" s="32">
        <v>27000000</v>
      </c>
      <c r="G446" s="30" t="s">
        <v>957</v>
      </c>
      <c r="H446" s="33">
        <v>1110464811</v>
      </c>
      <c r="I446" s="33"/>
      <c r="J446" s="34">
        <v>8</v>
      </c>
      <c r="K446" s="34">
        <v>1740</v>
      </c>
      <c r="L446" s="35">
        <v>45471</v>
      </c>
      <c r="M446" s="36">
        <f t="shared" ref="M446" si="141">F446</f>
        <v>27000000</v>
      </c>
      <c r="N446" s="35">
        <v>45485</v>
      </c>
      <c r="O446" s="31" t="s">
        <v>40</v>
      </c>
      <c r="P446" s="37">
        <v>45485</v>
      </c>
      <c r="Q446" s="31">
        <v>1719</v>
      </c>
      <c r="R446" s="30">
        <v>220301</v>
      </c>
      <c r="S446" s="38">
        <f t="shared" ref="S446" si="142">M446</f>
        <v>27000000</v>
      </c>
      <c r="T446" s="35">
        <v>45485</v>
      </c>
      <c r="U446" s="33" t="s">
        <v>958</v>
      </c>
      <c r="V446" s="35">
        <v>45485</v>
      </c>
      <c r="W446" s="41">
        <v>45657</v>
      </c>
      <c r="X446" s="35"/>
      <c r="Y446" s="30"/>
      <c r="Z446" s="39">
        <f>+F446/5.7</f>
        <v>4736842.1052631577</v>
      </c>
      <c r="AA446" s="30"/>
      <c r="AB446" s="40"/>
      <c r="AC446" s="30"/>
      <c r="AD446" s="40"/>
      <c r="AE446" s="30"/>
      <c r="AF446" s="30"/>
      <c r="AG446" s="30"/>
      <c r="AH446" s="30"/>
      <c r="AI446" s="30"/>
    </row>
    <row r="447" spans="1:35">
      <c r="A447" s="30">
        <v>445</v>
      </c>
      <c r="B447" s="30" t="s">
        <v>654</v>
      </c>
      <c r="C447" s="30" t="s">
        <v>336</v>
      </c>
      <c r="D447" s="59" t="s">
        <v>949</v>
      </c>
      <c r="E447" s="31" t="s">
        <v>38</v>
      </c>
      <c r="F447" s="32">
        <v>27000000</v>
      </c>
      <c r="G447" s="30" t="s">
        <v>959</v>
      </c>
      <c r="H447" s="33">
        <v>1110458705</v>
      </c>
      <c r="I447" s="33"/>
      <c r="J447" s="34">
        <v>0</v>
      </c>
      <c r="K447" s="34">
        <v>1736</v>
      </c>
      <c r="L447" s="35">
        <v>45471</v>
      </c>
      <c r="M447" s="36">
        <f t="shared" ref="M447:M450" si="143">F447</f>
        <v>27000000</v>
      </c>
      <c r="N447" s="35">
        <v>45485</v>
      </c>
      <c r="O447" s="31" t="s">
        <v>296</v>
      </c>
      <c r="P447" s="37">
        <v>45485</v>
      </c>
      <c r="Q447" s="31">
        <v>1717</v>
      </c>
      <c r="R447" s="30">
        <v>220301</v>
      </c>
      <c r="S447" s="38">
        <f t="shared" ref="S447:S450" si="144">M447</f>
        <v>27000000</v>
      </c>
      <c r="T447" s="35">
        <v>45485</v>
      </c>
      <c r="U447" s="33" t="s">
        <v>960</v>
      </c>
      <c r="V447" s="35">
        <v>45485</v>
      </c>
      <c r="W447" s="41">
        <v>45657</v>
      </c>
      <c r="X447" s="35"/>
      <c r="Y447" s="30"/>
      <c r="Z447" s="39">
        <f>+F447/5.7</f>
        <v>4736842.1052631577</v>
      </c>
      <c r="AA447" s="30"/>
      <c r="AB447" s="40"/>
      <c r="AC447" s="30"/>
      <c r="AD447" s="40"/>
      <c r="AE447" s="30"/>
      <c r="AF447" s="30"/>
      <c r="AG447" s="30"/>
      <c r="AH447" s="30"/>
      <c r="AI447" s="30"/>
    </row>
    <row r="448" spans="1:35">
      <c r="A448" s="30">
        <v>446</v>
      </c>
      <c r="B448" s="30" t="s">
        <v>654</v>
      </c>
      <c r="C448" s="30" t="s">
        <v>336</v>
      </c>
      <c r="D448" s="59" t="s">
        <v>949</v>
      </c>
      <c r="E448" s="31" t="s">
        <v>38</v>
      </c>
      <c r="F448" s="32">
        <v>27000000</v>
      </c>
      <c r="G448" s="30" t="s">
        <v>961</v>
      </c>
      <c r="H448" s="33">
        <v>65780347</v>
      </c>
      <c r="I448" s="33"/>
      <c r="J448" s="34">
        <v>2</v>
      </c>
      <c r="K448" s="34">
        <v>1742</v>
      </c>
      <c r="L448" s="35">
        <v>45471</v>
      </c>
      <c r="M448" s="36">
        <f t="shared" si="143"/>
        <v>27000000</v>
      </c>
      <c r="N448" s="35">
        <v>45485</v>
      </c>
      <c r="O448" s="31" t="s">
        <v>40</v>
      </c>
      <c r="P448" s="37">
        <v>45485</v>
      </c>
      <c r="Q448" s="31">
        <v>1718</v>
      </c>
      <c r="R448" s="30">
        <v>220301</v>
      </c>
      <c r="S448" s="38">
        <f t="shared" si="144"/>
        <v>27000000</v>
      </c>
      <c r="T448" s="35">
        <v>45485</v>
      </c>
      <c r="U448" s="33" t="s">
        <v>962</v>
      </c>
      <c r="V448" s="35">
        <v>45485</v>
      </c>
      <c r="W448" s="41">
        <v>45657</v>
      </c>
      <c r="X448" s="35"/>
      <c r="Y448" s="30"/>
      <c r="Z448" s="39">
        <f>+F448/5.7</f>
        <v>4736842.1052631577</v>
      </c>
      <c r="AA448" s="30"/>
      <c r="AB448" s="40"/>
      <c r="AC448" s="30"/>
      <c r="AD448" s="40"/>
      <c r="AE448" s="30"/>
      <c r="AF448" s="30"/>
      <c r="AG448" s="30"/>
      <c r="AH448" s="30"/>
      <c r="AI448" s="30"/>
    </row>
    <row r="449" spans="1:35">
      <c r="A449" s="30">
        <v>447</v>
      </c>
      <c r="B449" s="30" t="s">
        <v>254</v>
      </c>
      <c r="C449" s="30" t="s">
        <v>336</v>
      </c>
      <c r="D449" s="59" t="s">
        <v>963</v>
      </c>
      <c r="E449" s="31" t="s">
        <v>38</v>
      </c>
      <c r="F449" s="32">
        <v>36000000</v>
      </c>
      <c r="G449" s="30" t="s">
        <v>338</v>
      </c>
      <c r="H449" s="33">
        <v>1110536440</v>
      </c>
      <c r="I449" s="33"/>
      <c r="J449" s="34">
        <v>9</v>
      </c>
      <c r="K449" s="34">
        <v>1750</v>
      </c>
      <c r="L449" s="35">
        <v>46573</v>
      </c>
      <c r="M449" s="36">
        <f t="shared" si="143"/>
        <v>36000000</v>
      </c>
      <c r="N449" s="35">
        <v>45490</v>
      </c>
      <c r="O449" s="31" t="s">
        <v>40</v>
      </c>
      <c r="P449" s="37">
        <v>45490</v>
      </c>
      <c r="Q449" s="31">
        <v>1726</v>
      </c>
      <c r="R449" s="30">
        <v>220401</v>
      </c>
      <c r="S449" s="38">
        <f t="shared" si="144"/>
        <v>36000000</v>
      </c>
      <c r="T449" s="35">
        <v>45490</v>
      </c>
      <c r="U449" s="33" t="s">
        <v>964</v>
      </c>
      <c r="V449" s="35">
        <v>45491</v>
      </c>
      <c r="W449" s="41">
        <v>45657</v>
      </c>
      <c r="X449" s="35"/>
      <c r="Y449" s="30"/>
      <c r="Z449" s="39">
        <v>6000000</v>
      </c>
      <c r="AA449" s="30"/>
      <c r="AB449" s="40"/>
      <c r="AC449" s="30"/>
      <c r="AD449" s="40"/>
      <c r="AE449" s="30"/>
      <c r="AF449" s="30"/>
      <c r="AG449" s="30"/>
      <c r="AH449" s="30"/>
      <c r="AI449" s="30"/>
    </row>
    <row r="450" spans="1:35">
      <c r="A450" s="30">
        <v>448</v>
      </c>
      <c r="B450" s="30" t="s">
        <v>35</v>
      </c>
      <c r="C450" s="30" t="s">
        <v>42</v>
      </c>
      <c r="D450" s="30" t="s">
        <v>965</v>
      </c>
      <c r="E450" s="31" t="s">
        <v>38</v>
      </c>
      <c r="F450" s="32">
        <v>25750000</v>
      </c>
      <c r="G450" s="30" t="s">
        <v>966</v>
      </c>
      <c r="H450" s="33">
        <v>1110505317</v>
      </c>
      <c r="I450" s="33"/>
      <c r="J450" s="34">
        <v>8</v>
      </c>
      <c r="K450" s="34">
        <v>1749</v>
      </c>
      <c r="L450" s="35">
        <v>45478</v>
      </c>
      <c r="M450" s="36">
        <f t="shared" si="143"/>
        <v>25750000</v>
      </c>
      <c r="N450" s="35">
        <v>45490</v>
      </c>
      <c r="O450" s="31" t="s">
        <v>40</v>
      </c>
      <c r="P450" s="37">
        <v>45491</v>
      </c>
      <c r="Q450" s="31">
        <v>1732</v>
      </c>
      <c r="R450" s="30">
        <v>2101010301</v>
      </c>
      <c r="S450" s="38">
        <f t="shared" si="144"/>
        <v>25750000</v>
      </c>
      <c r="T450" s="35">
        <v>45491</v>
      </c>
      <c r="U450" s="33" t="s">
        <v>967</v>
      </c>
      <c r="V450" s="35">
        <v>45492</v>
      </c>
      <c r="W450" s="31" t="s">
        <v>79</v>
      </c>
      <c r="X450" s="35">
        <v>45639</v>
      </c>
      <c r="Y450" s="30" t="s">
        <v>968</v>
      </c>
      <c r="Z450" s="39">
        <v>5150000</v>
      </c>
      <c r="AA450" s="30">
        <v>2060000</v>
      </c>
      <c r="AB450" s="40"/>
      <c r="AC450" s="30"/>
      <c r="AD450" s="40"/>
      <c r="AE450" s="30"/>
      <c r="AF450" s="30"/>
      <c r="AG450" s="30"/>
      <c r="AH450" s="30"/>
      <c r="AI450" s="30"/>
    </row>
    <row r="451" spans="1:35">
      <c r="A451" s="30">
        <v>449</v>
      </c>
      <c r="B451" s="30" t="s">
        <v>654</v>
      </c>
      <c r="C451" s="30" t="s">
        <v>336</v>
      </c>
      <c r="D451" s="59" t="s">
        <v>949</v>
      </c>
      <c r="E451" s="31" t="s">
        <v>38</v>
      </c>
      <c r="F451" s="32">
        <v>27000000</v>
      </c>
      <c r="G451" s="30" t="s">
        <v>969</v>
      </c>
      <c r="H451" s="33">
        <v>93436944</v>
      </c>
      <c r="I451" s="33"/>
      <c r="J451" s="34">
        <v>2</v>
      </c>
      <c r="K451" s="34">
        <v>1738</v>
      </c>
      <c r="L451" s="35">
        <v>45471</v>
      </c>
      <c r="M451" s="36">
        <f t="shared" ref="M451:M452" si="145">F451</f>
        <v>27000000</v>
      </c>
      <c r="N451" s="35">
        <v>45490</v>
      </c>
      <c r="O451" s="31" t="s">
        <v>40</v>
      </c>
      <c r="P451" s="37">
        <v>45490</v>
      </c>
      <c r="Q451" s="31">
        <v>1727</v>
      </c>
      <c r="R451" s="30">
        <v>220301</v>
      </c>
      <c r="S451" s="38">
        <f t="shared" ref="S451:S452" si="146">M451</f>
        <v>27000000</v>
      </c>
      <c r="T451" s="35">
        <v>45490</v>
      </c>
      <c r="U451" s="33" t="s">
        <v>970</v>
      </c>
      <c r="V451" s="35">
        <v>45492</v>
      </c>
      <c r="W451" s="41">
        <v>45657</v>
      </c>
      <c r="X451" s="35"/>
      <c r="Y451" s="30"/>
      <c r="Z451" s="39">
        <f>+F451/5.7</f>
        <v>4736842.1052631577</v>
      </c>
      <c r="AA451" s="30"/>
      <c r="AB451" s="40"/>
      <c r="AC451" s="30"/>
      <c r="AD451" s="40"/>
      <c r="AE451" s="30"/>
      <c r="AF451" s="30"/>
      <c r="AG451" s="30"/>
      <c r="AH451" s="30"/>
      <c r="AI451" s="30"/>
    </row>
    <row r="452" spans="1:35">
      <c r="A452" s="30">
        <v>450</v>
      </c>
      <c r="B452" s="30" t="s">
        <v>654</v>
      </c>
      <c r="C452" s="30" t="s">
        <v>210</v>
      </c>
      <c r="D452" s="30" t="s">
        <v>932</v>
      </c>
      <c r="E452" s="31" t="s">
        <v>38</v>
      </c>
      <c r="F452" s="32">
        <v>16800000</v>
      </c>
      <c r="G452" s="30" t="s">
        <v>971</v>
      </c>
      <c r="H452" s="33">
        <v>55165364</v>
      </c>
      <c r="I452" s="33"/>
      <c r="J452" s="34">
        <v>4</v>
      </c>
      <c r="K452" s="34">
        <v>1732</v>
      </c>
      <c r="L452" s="35">
        <v>45471</v>
      </c>
      <c r="M452" s="36">
        <f t="shared" si="145"/>
        <v>16800000</v>
      </c>
      <c r="N452" s="35">
        <v>45490</v>
      </c>
      <c r="O452" s="31" t="s">
        <v>40</v>
      </c>
      <c r="P452" s="37">
        <v>45490</v>
      </c>
      <c r="Q452" s="31">
        <v>1728</v>
      </c>
      <c r="R452" s="30">
        <v>220302</v>
      </c>
      <c r="S452" s="38">
        <f t="shared" si="146"/>
        <v>16800000</v>
      </c>
      <c r="T452" s="35">
        <v>45492</v>
      </c>
      <c r="U452" s="33" t="s">
        <v>972</v>
      </c>
      <c r="V452" s="35">
        <v>45495</v>
      </c>
      <c r="W452" s="41">
        <v>45657</v>
      </c>
      <c r="X452" s="35"/>
      <c r="Y452" s="30"/>
      <c r="Z452" s="39">
        <f t="shared" ref="Z452" si="147">+F452/6</f>
        <v>2800000</v>
      </c>
      <c r="AA452" s="30"/>
      <c r="AB452" s="40"/>
      <c r="AC452" s="30"/>
      <c r="AD452" s="40"/>
      <c r="AE452" s="30"/>
      <c r="AF452" s="30"/>
      <c r="AG452" s="30"/>
      <c r="AH452" s="30"/>
      <c r="AI452" s="30"/>
    </row>
    <row r="453" spans="1:35">
      <c r="A453" s="30">
        <v>451</v>
      </c>
      <c r="B453" s="30" t="s">
        <v>654</v>
      </c>
      <c r="C453" s="30" t="s">
        <v>210</v>
      </c>
      <c r="D453" s="30" t="s">
        <v>932</v>
      </c>
      <c r="E453" s="31" t="s">
        <v>38</v>
      </c>
      <c r="F453" s="32">
        <v>16800000</v>
      </c>
      <c r="G453" s="30" t="s">
        <v>973</v>
      </c>
      <c r="H453" s="33">
        <v>65736609</v>
      </c>
      <c r="I453" s="33"/>
      <c r="J453" s="34">
        <v>0</v>
      </c>
      <c r="K453" s="34">
        <v>1734</v>
      </c>
      <c r="L453" s="35">
        <v>45471</v>
      </c>
      <c r="M453" s="36">
        <f t="shared" ref="M453" si="148">F453</f>
        <v>16800000</v>
      </c>
      <c r="N453" s="35">
        <v>45490</v>
      </c>
      <c r="O453" s="31" t="s">
        <v>40</v>
      </c>
      <c r="P453" s="37">
        <v>45490</v>
      </c>
      <c r="Q453" s="31">
        <v>1729</v>
      </c>
      <c r="R453" s="30">
        <v>220302</v>
      </c>
      <c r="S453" s="38">
        <f t="shared" ref="S453" si="149">M453</f>
        <v>16800000</v>
      </c>
      <c r="T453" s="35">
        <v>45490</v>
      </c>
      <c r="U453" s="33" t="s">
        <v>974</v>
      </c>
      <c r="V453" s="35">
        <v>45491</v>
      </c>
      <c r="W453" s="41">
        <v>45657</v>
      </c>
      <c r="X453" s="35"/>
      <c r="Y453" s="30"/>
      <c r="Z453" s="39">
        <f t="shared" ref="Z453" si="150">+F453/6</f>
        <v>2800000</v>
      </c>
      <c r="AA453" s="30"/>
      <c r="AB453" s="40"/>
      <c r="AC453" s="30"/>
      <c r="AD453" s="40"/>
      <c r="AE453" s="30"/>
      <c r="AF453" s="30"/>
      <c r="AG453" s="30"/>
      <c r="AH453" s="30"/>
      <c r="AI453" s="30"/>
    </row>
    <row r="454" spans="1:35">
      <c r="A454" s="30">
        <v>452</v>
      </c>
      <c r="B454" s="30" t="s">
        <v>654</v>
      </c>
      <c r="C454" s="30" t="s">
        <v>210</v>
      </c>
      <c r="D454" s="30" t="s">
        <v>932</v>
      </c>
      <c r="E454" s="31" t="s">
        <v>38</v>
      </c>
      <c r="F454" s="32">
        <v>16800000</v>
      </c>
      <c r="G454" s="30" t="s">
        <v>975</v>
      </c>
      <c r="H454" s="33">
        <v>24714386</v>
      </c>
      <c r="I454" s="33"/>
      <c r="J454" s="34">
        <v>1</v>
      </c>
      <c r="K454" s="34">
        <v>1726</v>
      </c>
      <c r="L454" s="35">
        <v>45471</v>
      </c>
      <c r="M454" s="36">
        <f t="shared" ref="M454" si="151">F454</f>
        <v>16800000</v>
      </c>
      <c r="N454" s="35">
        <v>45490</v>
      </c>
      <c r="O454" s="31" t="s">
        <v>40</v>
      </c>
      <c r="P454" s="37">
        <v>45491</v>
      </c>
      <c r="Q454" s="31">
        <v>1733</v>
      </c>
      <c r="R454" s="30">
        <v>220302</v>
      </c>
      <c r="S454" s="38">
        <f t="shared" ref="S454" si="152">M454</f>
        <v>16800000</v>
      </c>
      <c r="T454" s="35">
        <v>45490</v>
      </c>
      <c r="U454" s="33" t="s">
        <v>976</v>
      </c>
      <c r="V454" s="35" t="s">
        <v>977</v>
      </c>
      <c r="W454" s="41">
        <v>45657</v>
      </c>
      <c r="X454" s="35"/>
      <c r="Y454" s="30"/>
      <c r="Z454" s="39">
        <f t="shared" ref="Z454" si="153">+F454/6</f>
        <v>2800000</v>
      </c>
      <c r="AA454" s="30"/>
      <c r="AB454" s="40"/>
      <c r="AC454" s="30"/>
      <c r="AD454" s="40"/>
      <c r="AE454" s="30"/>
      <c r="AF454" s="30"/>
      <c r="AG454" s="30"/>
      <c r="AH454" s="30"/>
      <c r="AI454" s="30"/>
    </row>
    <row r="455" spans="1:35">
      <c r="A455" s="30">
        <v>453</v>
      </c>
      <c r="B455" s="30" t="s">
        <v>654</v>
      </c>
      <c r="C455" s="30" t="s">
        <v>210</v>
      </c>
      <c r="D455" s="30" t="s">
        <v>932</v>
      </c>
      <c r="E455" s="31" t="s">
        <v>38</v>
      </c>
      <c r="F455" s="32">
        <v>16800000</v>
      </c>
      <c r="G455" s="30" t="s">
        <v>978</v>
      </c>
      <c r="H455" s="33">
        <v>65808813</v>
      </c>
      <c r="I455" s="33"/>
      <c r="J455" s="34">
        <v>7</v>
      </c>
      <c r="K455" s="34">
        <v>1730</v>
      </c>
      <c r="L455" s="35">
        <v>45471</v>
      </c>
      <c r="M455" s="36">
        <f t="shared" ref="M455:M458" si="154">F455</f>
        <v>16800000</v>
      </c>
      <c r="N455" s="35">
        <v>45490</v>
      </c>
      <c r="O455" s="31" t="s">
        <v>40</v>
      </c>
      <c r="P455" s="37">
        <v>45490</v>
      </c>
      <c r="Q455" s="31">
        <v>1730</v>
      </c>
      <c r="R455" s="30">
        <v>220302</v>
      </c>
      <c r="S455" s="38">
        <f t="shared" ref="S455:S458" si="155">M455</f>
        <v>16800000</v>
      </c>
      <c r="T455" s="35">
        <v>45490</v>
      </c>
      <c r="U455" s="33" t="s">
        <v>979</v>
      </c>
      <c r="V455" s="35">
        <v>45491</v>
      </c>
      <c r="W455" s="41">
        <v>45657</v>
      </c>
      <c r="X455" s="35"/>
      <c r="Y455" s="30"/>
      <c r="Z455" s="39">
        <f t="shared" ref="Z455" si="156">+F455/6</f>
        <v>2800000</v>
      </c>
      <c r="AA455" s="30"/>
      <c r="AB455" s="40"/>
      <c r="AC455" s="30"/>
      <c r="AD455" s="40"/>
      <c r="AE455" s="30"/>
      <c r="AF455" s="30"/>
      <c r="AG455" s="30"/>
      <c r="AH455" s="30"/>
      <c r="AI455" s="30"/>
    </row>
    <row r="456" spans="1:35">
      <c r="A456" s="30">
        <v>454</v>
      </c>
      <c r="B456" s="30" t="s">
        <v>654</v>
      </c>
      <c r="C456" s="30" t="s">
        <v>336</v>
      </c>
      <c r="D456" s="59" t="s">
        <v>980</v>
      </c>
      <c r="E456" s="31" t="s">
        <v>38</v>
      </c>
      <c r="F456" s="32">
        <v>13200000</v>
      </c>
      <c r="G456" s="30" t="s">
        <v>981</v>
      </c>
      <c r="H456" s="33">
        <v>11310254</v>
      </c>
      <c r="I456" s="33"/>
      <c r="J456" s="34">
        <v>4</v>
      </c>
      <c r="K456" s="34">
        <v>1763</v>
      </c>
      <c r="L456" s="35">
        <v>45478</v>
      </c>
      <c r="M456" s="36">
        <f t="shared" si="154"/>
        <v>13200000</v>
      </c>
      <c r="N456" s="35">
        <v>45490</v>
      </c>
      <c r="O456" s="31" t="s">
        <v>40</v>
      </c>
      <c r="P456" s="37">
        <v>45491</v>
      </c>
      <c r="Q456" s="31">
        <v>1734</v>
      </c>
      <c r="R456" s="30">
        <v>220302</v>
      </c>
      <c r="S456" s="38">
        <f t="shared" si="155"/>
        <v>13200000</v>
      </c>
      <c r="T456" s="35">
        <v>45490</v>
      </c>
      <c r="U456" s="33">
        <v>1000349132</v>
      </c>
      <c r="V456" s="35">
        <v>45491</v>
      </c>
      <c r="W456" s="41">
        <v>45657</v>
      </c>
      <c r="X456" s="35"/>
      <c r="Y456" s="30"/>
      <c r="Z456" s="39">
        <f>+F456/5.7</f>
        <v>2315789.4736842103</v>
      </c>
      <c r="AA456" s="30"/>
      <c r="AB456" s="40"/>
      <c r="AC456" s="30"/>
      <c r="AD456" s="40"/>
      <c r="AE456" s="30"/>
      <c r="AF456" s="30"/>
      <c r="AG456" s="30">
        <v>3023022026</v>
      </c>
      <c r="AH456" s="30" t="s">
        <v>982</v>
      </c>
      <c r="AI456" s="30"/>
    </row>
    <row r="457" spans="1:35">
      <c r="A457" s="30">
        <v>455</v>
      </c>
      <c r="B457" s="30" t="s">
        <v>35</v>
      </c>
      <c r="C457" s="30" t="s">
        <v>36</v>
      </c>
      <c r="D457" s="59" t="s">
        <v>89</v>
      </c>
      <c r="E457" s="31" t="s">
        <v>38</v>
      </c>
      <c r="F457" s="32">
        <v>11220134</v>
      </c>
      <c r="G457" s="59" t="s">
        <v>614</v>
      </c>
      <c r="H457" s="33">
        <v>1005714392</v>
      </c>
      <c r="I457" s="33"/>
      <c r="J457" s="34">
        <v>6</v>
      </c>
      <c r="K457" s="34">
        <v>1704</v>
      </c>
      <c r="L457" s="35">
        <v>45468</v>
      </c>
      <c r="M457" s="36">
        <f t="shared" si="154"/>
        <v>11220134</v>
      </c>
      <c r="N457" s="35">
        <v>45492</v>
      </c>
      <c r="O457" s="31" t="s">
        <v>40</v>
      </c>
      <c r="P457" s="37">
        <v>45492</v>
      </c>
      <c r="Q457" s="31">
        <v>1740</v>
      </c>
      <c r="R457" s="30">
        <v>21030202</v>
      </c>
      <c r="S457" s="38">
        <f t="shared" si="155"/>
        <v>11220134</v>
      </c>
      <c r="T457" s="35">
        <v>45492</v>
      </c>
      <c r="U457" s="33">
        <v>100034997</v>
      </c>
      <c r="V457" s="35">
        <v>45497</v>
      </c>
      <c r="W457" s="41">
        <v>45657</v>
      </c>
      <c r="X457" s="35"/>
      <c r="Y457" s="30"/>
      <c r="Z457" s="39">
        <f>+F457/3</f>
        <v>3740044.6666666665</v>
      </c>
      <c r="AA457" s="30"/>
      <c r="AB457" s="40"/>
      <c r="AC457" s="30"/>
      <c r="AD457" s="40"/>
      <c r="AE457" s="30"/>
      <c r="AF457" s="30"/>
      <c r="AG457" s="30"/>
      <c r="AH457" s="30"/>
      <c r="AI457" s="30"/>
    </row>
    <row r="458" spans="1:35">
      <c r="A458" s="30">
        <v>456</v>
      </c>
      <c r="B458" s="30" t="s">
        <v>654</v>
      </c>
      <c r="C458" s="30" t="s">
        <v>336</v>
      </c>
      <c r="D458" s="59" t="s">
        <v>983</v>
      </c>
      <c r="E458" s="31" t="s">
        <v>38</v>
      </c>
      <c r="F458" s="32">
        <v>27000000</v>
      </c>
      <c r="G458" s="30" t="s">
        <v>984</v>
      </c>
      <c r="H458" s="33">
        <v>28539753</v>
      </c>
      <c r="I458" s="33"/>
      <c r="J458" s="34">
        <v>4</v>
      </c>
      <c r="K458" s="34">
        <v>1772</v>
      </c>
      <c r="L458" s="35">
        <v>45478</v>
      </c>
      <c r="M458" s="36">
        <f t="shared" si="154"/>
        <v>27000000</v>
      </c>
      <c r="N458" s="35">
        <v>45492</v>
      </c>
      <c r="O458" s="31" t="s">
        <v>40</v>
      </c>
      <c r="P458" s="37">
        <v>45492</v>
      </c>
      <c r="Q458" s="31">
        <v>1741</v>
      </c>
      <c r="R458" s="30">
        <v>220301</v>
      </c>
      <c r="S458" s="38">
        <f t="shared" si="155"/>
        <v>27000000</v>
      </c>
      <c r="T458" s="35">
        <v>45492</v>
      </c>
      <c r="U458" s="33" t="s">
        <v>985</v>
      </c>
      <c r="V458" s="72" t="s">
        <v>986</v>
      </c>
      <c r="W458" s="41">
        <v>45657</v>
      </c>
      <c r="X458" s="35"/>
      <c r="Y458" s="30"/>
      <c r="Z458" s="39">
        <f>+F458/5.7</f>
        <v>4736842.1052631577</v>
      </c>
      <c r="AA458" s="30"/>
      <c r="AB458" s="40"/>
      <c r="AC458" s="30"/>
      <c r="AD458" s="40"/>
      <c r="AE458" s="30"/>
      <c r="AF458" s="30"/>
      <c r="AG458" s="30"/>
      <c r="AH458" s="30"/>
      <c r="AI458" s="30"/>
    </row>
    <row r="459" spans="1:35">
      <c r="A459" s="30">
        <v>457</v>
      </c>
      <c r="B459" s="30" t="s">
        <v>654</v>
      </c>
      <c r="C459" s="30" t="s">
        <v>210</v>
      </c>
      <c r="D459" s="30" t="s">
        <v>932</v>
      </c>
      <c r="E459" s="31" t="s">
        <v>38</v>
      </c>
      <c r="F459" s="32">
        <v>16800000</v>
      </c>
      <c r="G459" s="30" t="s">
        <v>987</v>
      </c>
      <c r="H459" s="33">
        <v>1106738002</v>
      </c>
      <c r="I459" s="33"/>
      <c r="J459" s="34">
        <v>9</v>
      </c>
      <c r="K459" s="34">
        <v>1767</v>
      </c>
      <c r="L459" s="35">
        <v>45478</v>
      </c>
      <c r="M459" s="36">
        <f t="shared" ref="M459:M466" si="157">F459</f>
        <v>16800000</v>
      </c>
      <c r="N459" s="35">
        <v>45492</v>
      </c>
      <c r="O459" s="31" t="s">
        <v>40</v>
      </c>
      <c r="P459" s="37">
        <v>45492</v>
      </c>
      <c r="Q459" s="31">
        <v>1742</v>
      </c>
      <c r="R459" s="30">
        <v>220302</v>
      </c>
      <c r="S459" s="38">
        <f t="shared" ref="S459:S466" si="158">M459</f>
        <v>16800000</v>
      </c>
      <c r="T459" s="35">
        <v>45492</v>
      </c>
      <c r="U459" s="33" t="s">
        <v>988</v>
      </c>
      <c r="V459" s="35">
        <v>45495</v>
      </c>
      <c r="W459" s="41">
        <v>45657</v>
      </c>
      <c r="X459" s="35"/>
      <c r="Y459" s="30"/>
      <c r="Z459" s="39">
        <f t="shared" ref="Z459" si="159">+F459/6</f>
        <v>2800000</v>
      </c>
      <c r="AA459" s="30"/>
      <c r="AB459" s="40"/>
      <c r="AC459" s="30"/>
      <c r="AD459" s="40"/>
      <c r="AE459" s="30"/>
      <c r="AF459" s="30"/>
      <c r="AG459" s="30"/>
      <c r="AH459" s="30"/>
      <c r="AI459" s="30"/>
    </row>
    <row r="460" spans="1:35">
      <c r="A460" s="30">
        <v>458</v>
      </c>
      <c r="B460" s="30" t="s">
        <v>254</v>
      </c>
      <c r="C460" s="30" t="s">
        <v>488</v>
      </c>
      <c r="D460" s="55" t="s">
        <v>921</v>
      </c>
      <c r="E460" s="31" t="s">
        <v>38</v>
      </c>
      <c r="F460" s="32">
        <v>14214000</v>
      </c>
      <c r="G460" s="30" t="s">
        <v>989</v>
      </c>
      <c r="H460" s="33">
        <v>1110530798</v>
      </c>
      <c r="I460" s="33"/>
      <c r="J460" s="34">
        <v>2</v>
      </c>
      <c r="K460" s="34">
        <v>1759</v>
      </c>
      <c r="L460" s="35">
        <v>45478</v>
      </c>
      <c r="M460" s="36">
        <f t="shared" si="157"/>
        <v>14214000</v>
      </c>
      <c r="N460" s="35">
        <v>45492</v>
      </c>
      <c r="O460" s="31" t="s">
        <v>40</v>
      </c>
      <c r="P460" s="37">
        <v>45492</v>
      </c>
      <c r="Q460" s="31">
        <v>1743</v>
      </c>
      <c r="R460" s="30">
        <v>220402</v>
      </c>
      <c r="S460" s="38">
        <f t="shared" si="158"/>
        <v>14214000</v>
      </c>
      <c r="T460" s="35">
        <v>45484</v>
      </c>
      <c r="U460" s="33" t="s">
        <v>990</v>
      </c>
      <c r="V460" s="35">
        <v>45495</v>
      </c>
      <c r="W460" s="41">
        <v>45657</v>
      </c>
      <c r="X460" s="35"/>
      <c r="Y460" s="30"/>
      <c r="Z460" s="39">
        <f>+F460/6</f>
        <v>2369000</v>
      </c>
      <c r="AA460" s="30"/>
      <c r="AB460" s="40"/>
      <c r="AC460" s="30"/>
      <c r="AD460" s="40"/>
      <c r="AE460" s="30"/>
      <c r="AF460" s="30"/>
      <c r="AG460" s="30"/>
      <c r="AH460" s="30"/>
      <c r="AI460" s="30"/>
    </row>
    <row r="461" spans="1:35">
      <c r="A461" s="30">
        <v>459</v>
      </c>
      <c r="B461" s="30" t="s">
        <v>254</v>
      </c>
      <c r="C461" s="30" t="s">
        <v>262</v>
      </c>
      <c r="D461" s="59" t="s">
        <v>859</v>
      </c>
      <c r="E461" s="31" t="s">
        <v>38</v>
      </c>
      <c r="F461" s="32">
        <v>15450000</v>
      </c>
      <c r="G461" s="30" t="s">
        <v>991</v>
      </c>
      <c r="H461" s="33">
        <v>65632947</v>
      </c>
      <c r="I461" s="33"/>
      <c r="J461" s="34">
        <v>8</v>
      </c>
      <c r="K461" s="34">
        <v>1758</v>
      </c>
      <c r="L461" s="35">
        <v>45478</v>
      </c>
      <c r="M461" s="36">
        <f t="shared" si="157"/>
        <v>15450000</v>
      </c>
      <c r="N461" s="35">
        <v>45492</v>
      </c>
      <c r="O461" s="31" t="s">
        <v>40</v>
      </c>
      <c r="P461" s="37">
        <v>45495</v>
      </c>
      <c r="Q461" s="31">
        <v>1749</v>
      </c>
      <c r="R461" s="30">
        <v>220402</v>
      </c>
      <c r="S461" s="38">
        <f t="shared" si="158"/>
        <v>15450000</v>
      </c>
      <c r="T461" s="35">
        <v>45495</v>
      </c>
      <c r="U461" s="33" t="s">
        <v>992</v>
      </c>
      <c r="V461" s="35">
        <v>45495</v>
      </c>
      <c r="W461" s="41">
        <v>45657</v>
      </c>
      <c r="X461" s="35"/>
      <c r="Y461" s="30"/>
      <c r="Z461" s="39">
        <f t="shared" ref="Z461" si="160">+F461/6</f>
        <v>2575000</v>
      </c>
      <c r="AA461" s="30"/>
      <c r="AB461" s="40"/>
      <c r="AC461" s="30"/>
      <c r="AD461" s="40"/>
      <c r="AE461" s="30"/>
      <c r="AF461" s="30"/>
      <c r="AG461" s="30"/>
      <c r="AH461" s="30"/>
      <c r="AI461" s="30"/>
    </row>
    <row r="462" spans="1:35">
      <c r="A462" s="30">
        <v>460</v>
      </c>
      <c r="B462" s="30" t="s">
        <v>654</v>
      </c>
      <c r="C462" s="30" t="s">
        <v>336</v>
      </c>
      <c r="D462" s="59" t="s">
        <v>980</v>
      </c>
      <c r="E462" s="31" t="s">
        <v>38</v>
      </c>
      <c r="F462" s="32">
        <v>13200000</v>
      </c>
      <c r="G462" s="30" t="s">
        <v>993</v>
      </c>
      <c r="H462" s="33">
        <v>93407522</v>
      </c>
      <c r="I462" s="33"/>
      <c r="J462" s="34">
        <v>1</v>
      </c>
      <c r="K462" s="34">
        <v>1764</v>
      </c>
      <c r="L462" s="35">
        <v>45478</v>
      </c>
      <c r="M462" s="36">
        <f t="shared" si="157"/>
        <v>13200000</v>
      </c>
      <c r="N462" s="35">
        <v>45492</v>
      </c>
      <c r="O462" s="31" t="s">
        <v>40</v>
      </c>
      <c r="P462" s="37">
        <v>45492</v>
      </c>
      <c r="Q462" s="31">
        <v>1744</v>
      </c>
      <c r="R462" s="30">
        <v>220302</v>
      </c>
      <c r="S462" s="38">
        <f t="shared" si="158"/>
        <v>13200000</v>
      </c>
      <c r="T462" s="35">
        <v>45492</v>
      </c>
      <c r="U462" s="33" t="s">
        <v>994</v>
      </c>
      <c r="V462" s="35">
        <v>45497</v>
      </c>
      <c r="W462" s="41">
        <v>45657</v>
      </c>
      <c r="X462" s="35"/>
      <c r="Y462" s="30"/>
      <c r="Z462" s="39">
        <f>+F462/5.7</f>
        <v>2315789.4736842103</v>
      </c>
      <c r="AA462" s="30"/>
      <c r="AB462" s="40"/>
      <c r="AC462" s="30"/>
      <c r="AD462" s="40"/>
      <c r="AE462" s="30"/>
      <c r="AF462" s="30"/>
      <c r="AG462" s="30"/>
      <c r="AH462" s="30"/>
      <c r="AI462" s="30"/>
    </row>
    <row r="463" spans="1:35">
      <c r="A463" s="30">
        <v>461</v>
      </c>
      <c r="B463" s="30" t="s">
        <v>254</v>
      </c>
      <c r="C463" s="30" t="s">
        <v>210</v>
      </c>
      <c r="D463" s="59" t="s">
        <v>870</v>
      </c>
      <c r="E463" s="31" t="s">
        <v>38</v>
      </c>
      <c r="F463" s="32">
        <v>13503300</v>
      </c>
      <c r="G463" s="30" t="s">
        <v>995</v>
      </c>
      <c r="H463" s="33">
        <v>28559419</v>
      </c>
      <c r="I463" s="33"/>
      <c r="J463" s="34">
        <v>4</v>
      </c>
      <c r="K463" s="34">
        <v>1752</v>
      </c>
      <c r="L463" s="35">
        <v>45419</v>
      </c>
      <c r="M463" s="36">
        <f t="shared" si="157"/>
        <v>13503300</v>
      </c>
      <c r="N463" s="35">
        <v>45492</v>
      </c>
      <c r="O463" s="31" t="s">
        <v>40</v>
      </c>
      <c r="P463" s="37">
        <v>45492</v>
      </c>
      <c r="Q463" s="31">
        <v>1745</v>
      </c>
      <c r="R463" s="30">
        <v>220402</v>
      </c>
      <c r="S463" s="38">
        <f t="shared" si="158"/>
        <v>13503300</v>
      </c>
      <c r="T463" s="35">
        <v>45492</v>
      </c>
      <c r="U463" s="33" t="s">
        <v>996</v>
      </c>
      <c r="V463" s="35">
        <v>45495</v>
      </c>
      <c r="W463" s="41">
        <v>45657</v>
      </c>
      <c r="X463" s="35"/>
      <c r="Y463" s="30"/>
      <c r="Z463" s="39">
        <f t="shared" ref="Z463" si="161">+F463/6</f>
        <v>2250550</v>
      </c>
      <c r="AA463" s="30"/>
      <c r="AB463" s="40"/>
      <c r="AC463" s="30"/>
      <c r="AD463" s="40"/>
      <c r="AE463" s="30"/>
      <c r="AF463" s="30"/>
      <c r="AG463" s="30"/>
      <c r="AH463" s="30"/>
      <c r="AI463" s="30"/>
    </row>
    <row r="464" spans="1:35">
      <c r="A464" s="30">
        <v>462</v>
      </c>
      <c r="B464" s="30" t="s">
        <v>254</v>
      </c>
      <c r="C464" s="30" t="s">
        <v>97</v>
      </c>
      <c r="D464" s="30" t="s">
        <v>612</v>
      </c>
      <c r="E464" s="31" t="s">
        <v>38</v>
      </c>
      <c r="F464" s="32">
        <v>24220000</v>
      </c>
      <c r="G464" s="30" t="s">
        <v>228</v>
      </c>
      <c r="H464" s="33">
        <v>28816294</v>
      </c>
      <c r="I464" s="33"/>
      <c r="J464" s="34">
        <v>3</v>
      </c>
      <c r="K464" s="34">
        <v>1389</v>
      </c>
      <c r="L464" s="35">
        <v>45383</v>
      </c>
      <c r="M464" s="36">
        <f t="shared" si="157"/>
        <v>24220000</v>
      </c>
      <c r="N464" s="35">
        <v>45496</v>
      </c>
      <c r="O464" s="31" t="s">
        <v>40</v>
      </c>
      <c r="P464" s="37">
        <v>45497</v>
      </c>
      <c r="Q464" s="31">
        <v>1758</v>
      </c>
      <c r="R464" s="30">
        <v>220401</v>
      </c>
      <c r="S464" s="38">
        <f t="shared" si="158"/>
        <v>24220000</v>
      </c>
      <c r="T464" s="35">
        <v>45496</v>
      </c>
      <c r="U464" s="33" t="s">
        <v>997</v>
      </c>
      <c r="V464" s="35">
        <v>45497</v>
      </c>
      <c r="W464" s="41">
        <v>45657</v>
      </c>
      <c r="X464" s="35"/>
      <c r="Y464" s="30"/>
      <c r="Z464" s="39">
        <v>4200000</v>
      </c>
      <c r="AA464" s="30"/>
      <c r="AB464" s="40"/>
      <c r="AC464" s="30"/>
      <c r="AD464" s="40"/>
      <c r="AE464" s="30"/>
      <c r="AF464" s="30"/>
      <c r="AG464" s="30"/>
      <c r="AH464" s="30"/>
      <c r="AI464" s="30"/>
    </row>
    <row r="465" spans="1:35">
      <c r="A465" s="30">
        <v>463</v>
      </c>
      <c r="B465" s="30" t="s">
        <v>254</v>
      </c>
      <c r="C465" s="30" t="s">
        <v>791</v>
      </c>
      <c r="D465" s="30" t="s">
        <v>998</v>
      </c>
      <c r="E465" s="31" t="s">
        <v>38</v>
      </c>
      <c r="F465" s="32">
        <v>24220000</v>
      </c>
      <c r="G465" s="30" t="s">
        <v>999</v>
      </c>
      <c r="H465" s="33">
        <v>1110557216</v>
      </c>
      <c r="I465" s="33"/>
      <c r="J465" s="34">
        <v>5</v>
      </c>
      <c r="K465" s="34">
        <v>1765</v>
      </c>
      <c r="L465" s="35">
        <v>45478</v>
      </c>
      <c r="M465" s="36">
        <f t="shared" si="157"/>
        <v>24220000</v>
      </c>
      <c r="N465" s="35">
        <v>45496</v>
      </c>
      <c r="O465" s="31" t="s">
        <v>40</v>
      </c>
      <c r="P465" s="37">
        <v>45497</v>
      </c>
      <c r="Q465" s="31">
        <v>1759</v>
      </c>
      <c r="R465" s="30">
        <v>220401</v>
      </c>
      <c r="S465" s="38">
        <f t="shared" si="158"/>
        <v>24220000</v>
      </c>
      <c r="T465" s="35">
        <v>45497</v>
      </c>
      <c r="U465" s="33" t="s">
        <v>1000</v>
      </c>
      <c r="V465" s="35">
        <v>45502</v>
      </c>
      <c r="W465" s="41">
        <v>45657</v>
      </c>
      <c r="X465" s="35"/>
      <c r="Y465" s="30"/>
      <c r="Z465" s="39">
        <v>7300000</v>
      </c>
      <c r="AA465" s="30"/>
      <c r="AB465" s="40"/>
      <c r="AC465" s="30"/>
      <c r="AD465" s="40"/>
      <c r="AE465" s="30"/>
      <c r="AF465" s="30"/>
      <c r="AG465" s="30"/>
      <c r="AH465" s="30"/>
      <c r="AI465" s="30"/>
    </row>
    <row r="466" spans="1:35">
      <c r="A466" s="30">
        <v>464</v>
      </c>
      <c r="B466" s="30" t="s">
        <v>654</v>
      </c>
      <c r="C466" s="30" t="s">
        <v>210</v>
      </c>
      <c r="D466" s="30" t="s">
        <v>932</v>
      </c>
      <c r="E466" s="31" t="s">
        <v>38</v>
      </c>
      <c r="F466" s="32">
        <v>16800000</v>
      </c>
      <c r="G466" s="30" t="s">
        <v>1001</v>
      </c>
      <c r="H466" s="33">
        <v>39528406</v>
      </c>
      <c r="I466" s="33"/>
      <c r="J466" s="34">
        <v>6</v>
      </c>
      <c r="K466" s="34">
        <v>1766</v>
      </c>
      <c r="L466" s="35">
        <v>45478</v>
      </c>
      <c r="M466" s="36">
        <f t="shared" si="157"/>
        <v>16800000</v>
      </c>
      <c r="N466" s="35">
        <v>45496</v>
      </c>
      <c r="O466" s="31" t="s">
        <v>40</v>
      </c>
      <c r="P466" s="37">
        <v>45496</v>
      </c>
      <c r="Q466" s="31">
        <v>1750</v>
      </c>
      <c r="R466" s="30">
        <v>220302</v>
      </c>
      <c r="S466" s="38">
        <f t="shared" si="158"/>
        <v>16800000</v>
      </c>
      <c r="T466" s="35">
        <v>45496</v>
      </c>
      <c r="U466" s="33" t="s">
        <v>1002</v>
      </c>
      <c r="V466" s="35">
        <v>45497</v>
      </c>
      <c r="W466" s="41">
        <v>45657</v>
      </c>
      <c r="X466" s="35"/>
      <c r="Y466" s="30"/>
      <c r="Z466" s="39">
        <f>+F466/5</f>
        <v>3360000</v>
      </c>
      <c r="AA466" s="30"/>
      <c r="AB466" s="40"/>
      <c r="AC466" s="30"/>
      <c r="AD466" s="40"/>
      <c r="AE466" s="30"/>
      <c r="AF466" s="30"/>
      <c r="AG466" s="30"/>
      <c r="AH466" s="30"/>
      <c r="AI466" s="30"/>
    </row>
    <row r="467" spans="1:35">
      <c r="A467" s="30">
        <v>465</v>
      </c>
      <c r="B467" s="30" t="s">
        <v>254</v>
      </c>
      <c r="C467" s="30" t="s">
        <v>210</v>
      </c>
      <c r="D467" s="59" t="s">
        <v>870</v>
      </c>
      <c r="E467" s="31" t="s">
        <v>38</v>
      </c>
      <c r="F467" s="32">
        <v>13503300</v>
      </c>
      <c r="G467" s="30" t="s">
        <v>1003</v>
      </c>
      <c r="H467" s="33">
        <v>28542954</v>
      </c>
      <c r="I467" s="33"/>
      <c r="J467" s="34">
        <v>9</v>
      </c>
      <c r="K467" s="34">
        <v>1754</v>
      </c>
      <c r="L467" s="35">
        <v>45478</v>
      </c>
      <c r="M467" s="36">
        <f t="shared" ref="M467:M468" si="162">F467</f>
        <v>13503300</v>
      </c>
      <c r="N467" s="35">
        <v>45496</v>
      </c>
      <c r="O467" s="31" t="s">
        <v>40</v>
      </c>
      <c r="P467" s="37">
        <v>45496</v>
      </c>
      <c r="Q467" s="31">
        <v>1751</v>
      </c>
      <c r="R467" s="30">
        <v>220402</v>
      </c>
      <c r="S467" s="38">
        <f t="shared" ref="S467:S468" si="163">M467</f>
        <v>13503300</v>
      </c>
      <c r="T467" s="35">
        <v>45496</v>
      </c>
      <c r="U467" s="33" t="s">
        <v>1004</v>
      </c>
      <c r="V467" s="35">
        <v>45498</v>
      </c>
      <c r="W467" s="41">
        <v>45657</v>
      </c>
      <c r="X467" s="35"/>
      <c r="Y467" s="30"/>
      <c r="Z467" s="39">
        <v>2369000</v>
      </c>
      <c r="AA467" s="30"/>
      <c r="AB467" s="40"/>
      <c r="AC467" s="30"/>
      <c r="AD467" s="40"/>
      <c r="AE467" s="30"/>
      <c r="AF467" s="30"/>
      <c r="AG467" s="30"/>
      <c r="AH467" s="30"/>
      <c r="AI467" s="30"/>
    </row>
    <row r="468" spans="1:35">
      <c r="A468" s="30">
        <v>466</v>
      </c>
      <c r="B468" s="30" t="s">
        <v>654</v>
      </c>
      <c r="C468" s="30" t="s">
        <v>210</v>
      </c>
      <c r="D468" s="30" t="s">
        <v>1005</v>
      </c>
      <c r="E468" s="31" t="s">
        <v>38</v>
      </c>
      <c r="F468" s="32">
        <v>16800000</v>
      </c>
      <c r="G468" s="30" t="s">
        <v>1006</v>
      </c>
      <c r="H468" s="33">
        <v>1109381782</v>
      </c>
      <c r="I468" s="33"/>
      <c r="J468" s="34">
        <v>1</v>
      </c>
      <c r="K468" s="34">
        <v>1786</v>
      </c>
      <c r="L468" s="35">
        <v>45489</v>
      </c>
      <c r="M468" s="36">
        <f t="shared" si="162"/>
        <v>16800000</v>
      </c>
      <c r="N468" s="35">
        <v>45496</v>
      </c>
      <c r="O468" s="31" t="s">
        <v>40</v>
      </c>
      <c r="P468" s="37">
        <v>45496</v>
      </c>
      <c r="Q468" s="31">
        <v>1752</v>
      </c>
      <c r="R468" s="30">
        <v>220302</v>
      </c>
      <c r="S468" s="38">
        <f t="shared" si="163"/>
        <v>16800000</v>
      </c>
      <c r="T468" s="35">
        <v>45496</v>
      </c>
      <c r="U468" s="33" t="s">
        <v>1007</v>
      </c>
      <c r="V468" s="35">
        <v>45497</v>
      </c>
      <c r="W468" s="41">
        <v>45657</v>
      </c>
      <c r="X468" s="35"/>
      <c r="Y468" s="30"/>
      <c r="Z468" s="39">
        <f>+F468/5</f>
        <v>3360000</v>
      </c>
      <c r="AA468" s="30"/>
      <c r="AB468" s="40"/>
      <c r="AC468" s="30"/>
      <c r="AD468" s="40"/>
      <c r="AE468" s="30"/>
      <c r="AF468" s="30"/>
      <c r="AG468" s="30"/>
      <c r="AH468" s="30"/>
      <c r="AI468" s="30"/>
    </row>
    <row r="469" spans="1:35">
      <c r="A469" s="30">
        <v>467</v>
      </c>
      <c r="B469" s="30" t="s">
        <v>654</v>
      </c>
      <c r="C469" s="30" t="s">
        <v>210</v>
      </c>
      <c r="D469" s="30" t="s">
        <v>1005</v>
      </c>
      <c r="E469" s="31" t="s">
        <v>38</v>
      </c>
      <c r="F469" s="32">
        <v>16800000</v>
      </c>
      <c r="G469" s="30" t="s">
        <v>1008</v>
      </c>
      <c r="H469" s="33">
        <v>52778905</v>
      </c>
      <c r="I469" s="33"/>
      <c r="J469" s="34">
        <v>9</v>
      </c>
      <c r="K469" s="34">
        <v>1781</v>
      </c>
      <c r="L469" s="35">
        <v>45489</v>
      </c>
      <c r="M469" s="36">
        <f t="shared" ref="M469" si="164">F469</f>
        <v>16800000</v>
      </c>
      <c r="N469" s="35">
        <v>45496</v>
      </c>
      <c r="O469" s="31" t="s">
        <v>40</v>
      </c>
      <c r="P469" s="37" t="s">
        <v>1009</v>
      </c>
      <c r="Q469" s="31">
        <v>1753</v>
      </c>
      <c r="R469" s="30">
        <v>220302</v>
      </c>
      <c r="S469" s="38">
        <f t="shared" ref="S469" si="165">M469</f>
        <v>16800000</v>
      </c>
      <c r="T469" s="35">
        <v>45496</v>
      </c>
      <c r="U469" s="33" t="s">
        <v>1010</v>
      </c>
      <c r="V469" s="35">
        <v>45497</v>
      </c>
      <c r="W469" s="41">
        <v>45657</v>
      </c>
      <c r="X469" s="35"/>
      <c r="Y469" s="30"/>
      <c r="Z469" s="39">
        <f>+F469/5</f>
        <v>3360000</v>
      </c>
      <c r="AA469" s="30"/>
      <c r="AB469" s="40"/>
      <c r="AC469" s="30"/>
      <c r="AD469" s="40"/>
      <c r="AE469" s="30"/>
      <c r="AF469" s="30"/>
      <c r="AG469" s="30"/>
      <c r="AH469" s="30"/>
      <c r="AI469" s="30"/>
    </row>
    <row r="470" spans="1:35">
      <c r="A470" s="30">
        <v>468</v>
      </c>
      <c r="B470" s="30" t="s">
        <v>254</v>
      </c>
      <c r="C470" s="30" t="s">
        <v>36</v>
      </c>
      <c r="D470" s="59" t="s">
        <v>1011</v>
      </c>
      <c r="E470" s="31" t="s">
        <v>38</v>
      </c>
      <c r="F470" s="32">
        <v>88782330</v>
      </c>
      <c r="G470" s="30" t="s">
        <v>1012</v>
      </c>
      <c r="H470" s="33">
        <v>93386132</v>
      </c>
      <c r="I470" s="33"/>
      <c r="J470" s="34">
        <v>9</v>
      </c>
      <c r="K470" s="34">
        <v>1760</v>
      </c>
      <c r="L470" s="35">
        <v>45478</v>
      </c>
      <c r="M470" s="36">
        <v>88782330</v>
      </c>
      <c r="N470" s="35">
        <v>45496</v>
      </c>
      <c r="O470" s="31" t="s">
        <v>40</v>
      </c>
      <c r="P470" s="37">
        <v>45496</v>
      </c>
      <c r="Q470" s="31">
        <v>1754</v>
      </c>
      <c r="R470" s="30">
        <v>230209</v>
      </c>
      <c r="S470" s="38">
        <v>88782330</v>
      </c>
      <c r="T470" s="35">
        <v>45496</v>
      </c>
      <c r="U470" s="33" t="s">
        <v>1013</v>
      </c>
      <c r="V470" s="35">
        <v>45499</v>
      </c>
      <c r="W470" s="31" t="s">
        <v>121</v>
      </c>
      <c r="X470" s="35"/>
      <c r="Y470" s="30"/>
      <c r="Z470" s="39">
        <v>88782330</v>
      </c>
      <c r="AA470" s="30"/>
      <c r="AB470" s="40"/>
      <c r="AC470" s="30"/>
      <c r="AD470" s="40"/>
      <c r="AE470" s="30"/>
      <c r="AF470" s="30"/>
      <c r="AG470" s="30"/>
      <c r="AH470" s="30"/>
      <c r="AI470" s="30"/>
    </row>
    <row r="471" spans="1:35">
      <c r="A471" s="30">
        <v>469</v>
      </c>
      <c r="B471" s="30" t="s">
        <v>254</v>
      </c>
      <c r="C471" s="30" t="s">
        <v>36</v>
      </c>
      <c r="D471" s="59" t="s">
        <v>1014</v>
      </c>
      <c r="E471" s="31" t="s">
        <v>38</v>
      </c>
      <c r="F471" s="32">
        <v>237657890</v>
      </c>
      <c r="G471" s="30" t="s">
        <v>1012</v>
      </c>
      <c r="H471" s="33">
        <v>93386132</v>
      </c>
      <c r="I471" s="33"/>
      <c r="J471" s="34">
        <v>9</v>
      </c>
      <c r="K471" s="34">
        <v>1762</v>
      </c>
      <c r="L471" s="35">
        <v>45478</v>
      </c>
      <c r="M471" s="36">
        <v>237657890</v>
      </c>
      <c r="N471" s="35">
        <v>45496</v>
      </c>
      <c r="O471" s="31" t="s">
        <v>40</v>
      </c>
      <c r="P471" s="37">
        <v>45496</v>
      </c>
      <c r="Q471" s="31">
        <v>1755</v>
      </c>
      <c r="R471" s="30">
        <v>230209</v>
      </c>
      <c r="S471" s="38">
        <v>237657890</v>
      </c>
      <c r="T471" s="35">
        <v>45496</v>
      </c>
      <c r="U471" s="33" t="s">
        <v>1015</v>
      </c>
      <c r="V471" s="35">
        <v>45499</v>
      </c>
      <c r="W471" s="31" t="s">
        <v>121</v>
      </c>
      <c r="X471" s="35"/>
      <c r="Y471" s="30"/>
      <c r="Z471" s="39">
        <v>237657890</v>
      </c>
      <c r="AA471" s="30"/>
      <c r="AB471" s="40"/>
      <c r="AC471" s="30"/>
      <c r="AD471" s="40"/>
      <c r="AE471" s="30"/>
      <c r="AF471" s="30"/>
      <c r="AG471" s="30"/>
      <c r="AH471" s="30"/>
      <c r="AI471" s="30"/>
    </row>
    <row r="472" spans="1:35">
      <c r="A472" s="30">
        <v>470</v>
      </c>
      <c r="B472" s="30" t="s">
        <v>654</v>
      </c>
      <c r="C472" s="30" t="s">
        <v>336</v>
      </c>
      <c r="D472" s="59" t="s">
        <v>980</v>
      </c>
      <c r="E472" s="31" t="s">
        <v>38</v>
      </c>
      <c r="F472" s="32">
        <v>13200000</v>
      </c>
      <c r="G472" s="30" t="s">
        <v>1016</v>
      </c>
      <c r="H472" s="33">
        <v>1110597523</v>
      </c>
      <c r="I472" s="33"/>
      <c r="J472" s="34">
        <v>2</v>
      </c>
      <c r="K472" s="34">
        <v>1769</v>
      </c>
      <c r="L472" s="35">
        <v>45478</v>
      </c>
      <c r="M472" s="36">
        <f t="shared" ref="M472:M473" si="166">F472</f>
        <v>13200000</v>
      </c>
      <c r="N472" s="35">
        <v>45496</v>
      </c>
      <c r="O472" s="31" t="s">
        <v>40</v>
      </c>
      <c r="P472" s="37">
        <v>45496</v>
      </c>
      <c r="Q472" s="31">
        <v>1756</v>
      </c>
      <c r="R472" s="30">
        <v>220302</v>
      </c>
      <c r="S472" s="38">
        <f t="shared" ref="S472:S473" si="167">M472</f>
        <v>13200000</v>
      </c>
      <c r="T472" s="35">
        <v>45496</v>
      </c>
      <c r="U472" s="33" t="s">
        <v>1017</v>
      </c>
      <c r="V472" s="35">
        <v>45497</v>
      </c>
      <c r="W472" s="41">
        <v>45657</v>
      </c>
      <c r="X472" s="35"/>
      <c r="Y472" s="30"/>
      <c r="Z472" s="39">
        <f>+F472/5</f>
        <v>2640000</v>
      </c>
      <c r="AA472" s="30"/>
      <c r="AB472" s="40"/>
      <c r="AC472" s="30"/>
      <c r="AD472" s="40"/>
      <c r="AE472" s="30"/>
      <c r="AF472" s="30"/>
      <c r="AG472" s="30"/>
      <c r="AH472" s="30"/>
      <c r="AI472" s="30"/>
    </row>
    <row r="473" spans="1:35">
      <c r="A473" s="30">
        <v>471</v>
      </c>
      <c r="B473" s="30" t="s">
        <v>654</v>
      </c>
      <c r="C473" s="30" t="s">
        <v>336</v>
      </c>
      <c r="D473" s="59" t="s">
        <v>983</v>
      </c>
      <c r="E473" s="31" t="s">
        <v>38</v>
      </c>
      <c r="F473" s="32">
        <v>27000000</v>
      </c>
      <c r="G473" s="30" t="s">
        <v>1018</v>
      </c>
      <c r="H473" s="33">
        <v>1022393219</v>
      </c>
      <c r="I473" s="33"/>
      <c r="J473" s="34">
        <v>2</v>
      </c>
      <c r="K473" s="34">
        <v>1770</v>
      </c>
      <c r="L473" s="35">
        <v>45478</v>
      </c>
      <c r="M473" s="36">
        <f t="shared" si="166"/>
        <v>27000000</v>
      </c>
      <c r="N473" s="35">
        <v>45496</v>
      </c>
      <c r="O473" s="31" t="s">
        <v>40</v>
      </c>
      <c r="P473" s="37">
        <v>45496</v>
      </c>
      <c r="Q473" s="31">
        <v>1757</v>
      </c>
      <c r="R473" s="30">
        <v>220301</v>
      </c>
      <c r="S473" s="38">
        <f t="shared" si="167"/>
        <v>27000000</v>
      </c>
      <c r="T473" s="35">
        <v>46591</v>
      </c>
      <c r="U473" s="33" t="s">
        <v>1019</v>
      </c>
      <c r="V473" s="35">
        <v>45497</v>
      </c>
      <c r="W473" s="41">
        <v>45657</v>
      </c>
      <c r="X473" s="35"/>
      <c r="Y473" s="30"/>
      <c r="Z473" s="39">
        <f>+F473/5</f>
        <v>5400000</v>
      </c>
      <c r="AA473" s="30"/>
      <c r="AB473" s="40"/>
      <c r="AC473" s="30"/>
      <c r="AD473" s="40"/>
      <c r="AE473" s="30"/>
      <c r="AF473" s="30"/>
      <c r="AG473" s="30"/>
      <c r="AH473" s="30"/>
      <c r="AI473" s="30"/>
    </row>
    <row r="474" spans="1:35">
      <c r="A474" s="30">
        <v>472</v>
      </c>
      <c r="B474" s="30" t="s">
        <v>654</v>
      </c>
      <c r="C474" s="30" t="s">
        <v>336</v>
      </c>
      <c r="D474" s="59" t="s">
        <v>983</v>
      </c>
      <c r="E474" s="31" t="s">
        <v>38</v>
      </c>
      <c r="F474" s="32">
        <v>27000000</v>
      </c>
      <c r="G474" s="30" t="s">
        <v>1020</v>
      </c>
      <c r="H474" s="33">
        <v>1110479271</v>
      </c>
      <c r="I474" s="33"/>
      <c r="J474" s="34">
        <v>6</v>
      </c>
      <c r="K474" s="34">
        <v>1771</v>
      </c>
      <c r="L474" s="35">
        <v>45478</v>
      </c>
      <c r="M474" s="36">
        <f t="shared" ref="M474:M475" si="168">F474</f>
        <v>27000000</v>
      </c>
      <c r="N474" s="35">
        <v>45496</v>
      </c>
      <c r="O474" s="31" t="s">
        <v>40</v>
      </c>
      <c r="P474" s="37">
        <v>45497</v>
      </c>
      <c r="Q474" s="31">
        <v>1760</v>
      </c>
      <c r="R474" s="30">
        <v>220301</v>
      </c>
      <c r="S474" s="38">
        <f t="shared" ref="S474:S475" si="169">M474</f>
        <v>27000000</v>
      </c>
      <c r="T474" s="35">
        <v>45496</v>
      </c>
      <c r="U474" s="33">
        <v>100035051</v>
      </c>
      <c r="V474" s="35">
        <v>45497</v>
      </c>
      <c r="W474" s="41">
        <v>45657</v>
      </c>
      <c r="X474" s="35"/>
      <c r="Y474" s="30"/>
      <c r="Z474" s="39">
        <f>+F474/5</f>
        <v>5400000</v>
      </c>
      <c r="AA474" s="30"/>
      <c r="AB474" s="40"/>
      <c r="AC474" s="30"/>
      <c r="AD474" s="40"/>
      <c r="AE474" s="30"/>
      <c r="AF474" s="30"/>
      <c r="AG474" s="30"/>
      <c r="AH474" s="30"/>
      <c r="AI474" s="30"/>
    </row>
    <row r="475" spans="1:35">
      <c r="A475" s="30">
        <v>473</v>
      </c>
      <c r="B475" s="30" t="s">
        <v>254</v>
      </c>
      <c r="C475" s="30" t="s">
        <v>262</v>
      </c>
      <c r="D475" s="30" t="s">
        <v>1021</v>
      </c>
      <c r="E475" s="31" t="s">
        <v>38</v>
      </c>
      <c r="F475" s="32">
        <v>22666666</v>
      </c>
      <c r="G475" s="30" t="s">
        <v>559</v>
      </c>
      <c r="H475" s="33">
        <v>65717924</v>
      </c>
      <c r="I475" s="33"/>
      <c r="J475" s="34">
        <v>5</v>
      </c>
      <c r="K475" s="34">
        <v>1778</v>
      </c>
      <c r="L475" s="35">
        <v>45489</v>
      </c>
      <c r="M475" s="36">
        <f t="shared" si="168"/>
        <v>22666666</v>
      </c>
      <c r="N475" s="35">
        <v>45497</v>
      </c>
      <c r="O475" s="31" t="s">
        <v>40</v>
      </c>
      <c r="P475" s="37">
        <v>45504</v>
      </c>
      <c r="Q475" s="31">
        <v>1792</v>
      </c>
      <c r="R475" s="30">
        <v>220401</v>
      </c>
      <c r="S475" s="38">
        <f t="shared" si="169"/>
        <v>22666666</v>
      </c>
      <c r="T475" s="35">
        <v>45503</v>
      </c>
      <c r="U475" s="33" t="s">
        <v>1022</v>
      </c>
      <c r="V475" s="35">
        <v>45504</v>
      </c>
      <c r="W475" s="41">
        <v>45657</v>
      </c>
      <c r="X475" s="35"/>
      <c r="Y475" s="30"/>
      <c r="Z475" s="39">
        <v>4000000</v>
      </c>
      <c r="AA475" s="30"/>
      <c r="AB475" s="40"/>
      <c r="AC475" s="30"/>
      <c r="AD475" s="40"/>
      <c r="AE475" s="30"/>
      <c r="AF475" s="30"/>
      <c r="AG475" s="30"/>
      <c r="AH475" s="30"/>
      <c r="AI475" s="30"/>
    </row>
    <row r="476" spans="1:35">
      <c r="A476" s="30">
        <v>474</v>
      </c>
      <c r="B476" s="30" t="s">
        <v>654</v>
      </c>
      <c r="C476" s="30" t="s">
        <v>336</v>
      </c>
      <c r="D476" s="30" t="s">
        <v>1023</v>
      </c>
      <c r="E476" s="31" t="s">
        <v>38</v>
      </c>
      <c r="F476" s="32">
        <v>18000000</v>
      </c>
      <c r="G476" s="30" t="s">
        <v>1024</v>
      </c>
      <c r="H476" s="33">
        <v>1110567557</v>
      </c>
      <c r="I476" s="33"/>
      <c r="J476" s="34">
        <v>4</v>
      </c>
      <c r="K476" s="34">
        <v>1780</v>
      </c>
      <c r="L476" s="35">
        <v>45489</v>
      </c>
      <c r="M476" s="36">
        <v>18000000</v>
      </c>
      <c r="N476" s="35">
        <v>45497</v>
      </c>
      <c r="O476" s="31" t="s">
        <v>40</v>
      </c>
      <c r="P476" s="37">
        <v>45497</v>
      </c>
      <c r="Q476" s="31">
        <v>1761</v>
      </c>
      <c r="R476" s="30">
        <v>220301</v>
      </c>
      <c r="S476" s="38">
        <v>18000000</v>
      </c>
      <c r="T476" s="35">
        <v>45497</v>
      </c>
      <c r="U476" s="33" t="s">
        <v>1025</v>
      </c>
      <c r="V476" s="35">
        <v>45497</v>
      </c>
      <c r="W476" s="31" t="s">
        <v>46</v>
      </c>
      <c r="X476" s="35"/>
      <c r="Y476" s="30"/>
      <c r="Z476" s="39">
        <f>+S476/4</f>
        <v>4500000</v>
      </c>
      <c r="AA476" s="30"/>
      <c r="AB476" s="40"/>
      <c r="AC476" s="30"/>
      <c r="AD476" s="40"/>
      <c r="AE476" s="30"/>
      <c r="AF476" s="30"/>
      <c r="AG476" s="30"/>
      <c r="AH476" s="30"/>
      <c r="AI476" s="30"/>
    </row>
    <row r="477" spans="1:35" ht="9.75" customHeight="1">
      <c r="A477" s="30">
        <v>475</v>
      </c>
      <c r="B477" s="30" t="s">
        <v>35</v>
      </c>
      <c r="C477" s="30" t="s">
        <v>70</v>
      </c>
      <c r="D477" s="30" t="s">
        <v>182</v>
      </c>
      <c r="E477" s="31" t="s">
        <v>38</v>
      </c>
      <c r="F477" s="32">
        <v>175000000</v>
      </c>
      <c r="G477" s="30" t="s">
        <v>837</v>
      </c>
      <c r="H477" s="33">
        <v>800250023</v>
      </c>
      <c r="I477" s="33"/>
      <c r="J477" s="34">
        <v>3</v>
      </c>
      <c r="K477" s="34">
        <v>1804</v>
      </c>
      <c r="L477" s="35">
        <v>45492</v>
      </c>
      <c r="M477" s="36">
        <v>175000000</v>
      </c>
      <c r="N477" s="35">
        <v>45497</v>
      </c>
      <c r="O477" s="31" t="s">
        <v>40</v>
      </c>
      <c r="P477" s="37">
        <v>45498</v>
      </c>
      <c r="Q477" s="31">
        <v>1764</v>
      </c>
      <c r="R477" s="30">
        <v>220105</v>
      </c>
      <c r="S477" s="38">
        <v>175000000</v>
      </c>
      <c r="T477" s="35">
        <v>45498</v>
      </c>
      <c r="U477" s="33">
        <v>100035119</v>
      </c>
      <c r="V477" s="35">
        <v>45498</v>
      </c>
      <c r="W477" s="31" t="s">
        <v>52</v>
      </c>
      <c r="X477" s="35">
        <v>45552</v>
      </c>
      <c r="Y477" s="30"/>
      <c r="Z477" s="39">
        <f>+S477/2</f>
        <v>87500000</v>
      </c>
      <c r="AA477" s="469">
        <v>25000000</v>
      </c>
      <c r="AB477" s="40"/>
      <c r="AC477" s="30"/>
      <c r="AD477" s="40"/>
      <c r="AE477" s="30"/>
      <c r="AF477" s="30"/>
      <c r="AG477" s="30"/>
      <c r="AH477" s="30"/>
      <c r="AI477" s="30"/>
    </row>
    <row r="478" spans="1:35">
      <c r="A478" s="30">
        <v>476</v>
      </c>
      <c r="B478" s="30" t="s">
        <v>254</v>
      </c>
      <c r="C478" s="30" t="s">
        <v>262</v>
      </c>
      <c r="D478" s="59" t="s">
        <v>1026</v>
      </c>
      <c r="E478" s="31" t="s">
        <v>38</v>
      </c>
      <c r="F478" s="32">
        <v>13029500</v>
      </c>
      <c r="G478" s="30" t="s">
        <v>449</v>
      </c>
      <c r="H478" s="33">
        <v>1110448973</v>
      </c>
      <c r="I478" s="33"/>
      <c r="J478" s="34">
        <v>5</v>
      </c>
      <c r="K478" s="34">
        <v>1795</v>
      </c>
      <c r="L478" s="35">
        <v>45489</v>
      </c>
      <c r="M478" s="36">
        <f t="shared" ref="M478" si="170">F478</f>
        <v>13029500</v>
      </c>
      <c r="N478" s="35">
        <v>45498</v>
      </c>
      <c r="O478" s="31" t="s">
        <v>40</v>
      </c>
      <c r="P478" s="37">
        <v>45499</v>
      </c>
      <c r="Q478" s="31">
        <v>1766</v>
      </c>
      <c r="R478" s="30">
        <v>220402</v>
      </c>
      <c r="S478" s="38">
        <f t="shared" ref="S478" si="171">M478</f>
        <v>13029500</v>
      </c>
      <c r="T478" s="35">
        <v>45498</v>
      </c>
      <c r="U478" s="33" t="s">
        <v>1027</v>
      </c>
      <c r="V478" s="35">
        <v>45499</v>
      </c>
      <c r="W478" s="41">
        <v>45650</v>
      </c>
      <c r="X478" s="35"/>
      <c r="Y478" s="30"/>
      <c r="Z478" s="39">
        <f t="shared" ref="Z478" si="172">+F478/3</f>
        <v>4343166.666666667</v>
      </c>
      <c r="AA478" s="30"/>
      <c r="AB478" s="40"/>
      <c r="AC478" s="30"/>
      <c r="AD478" s="40"/>
      <c r="AE478" s="30"/>
      <c r="AF478" s="30"/>
      <c r="AG478" s="30"/>
      <c r="AH478" s="30"/>
      <c r="AI478" s="30"/>
    </row>
    <row r="479" spans="1:35">
      <c r="A479" s="30">
        <v>477</v>
      </c>
      <c r="B479" s="30" t="s">
        <v>254</v>
      </c>
      <c r="C479" s="30" t="s">
        <v>262</v>
      </c>
      <c r="D479" s="59" t="s">
        <v>1026</v>
      </c>
      <c r="E479" s="31" t="s">
        <v>38</v>
      </c>
      <c r="F479" s="32">
        <v>13029500</v>
      </c>
      <c r="G479" s="30" t="s">
        <v>1028</v>
      </c>
      <c r="H479" s="33">
        <v>65556129</v>
      </c>
      <c r="I479" s="33"/>
      <c r="J479" s="34">
        <v>4</v>
      </c>
      <c r="K479" s="34">
        <v>1794</v>
      </c>
      <c r="L479" s="35">
        <v>45489</v>
      </c>
      <c r="M479" s="36">
        <f t="shared" ref="M479" si="173">F479</f>
        <v>13029500</v>
      </c>
      <c r="N479" s="35">
        <v>45498</v>
      </c>
      <c r="O479" s="31" t="s">
        <v>40</v>
      </c>
      <c r="P479" s="37">
        <v>45499</v>
      </c>
      <c r="Q479" s="31">
        <v>1765</v>
      </c>
      <c r="R479" s="30">
        <v>220402</v>
      </c>
      <c r="S479" s="38">
        <f t="shared" ref="S479" si="174">M479</f>
        <v>13029500</v>
      </c>
      <c r="T479" s="35">
        <v>45498</v>
      </c>
      <c r="U479" s="33" t="s">
        <v>1029</v>
      </c>
      <c r="V479" s="35">
        <v>45499</v>
      </c>
      <c r="W479" s="41">
        <v>45650</v>
      </c>
      <c r="X479" s="35"/>
      <c r="Y479" s="30"/>
      <c r="Z479" s="39">
        <f t="shared" ref="Z479" si="175">+F479/3</f>
        <v>4343166.666666667</v>
      </c>
      <c r="AA479" s="30"/>
      <c r="AB479" s="40"/>
      <c r="AC479" s="30"/>
      <c r="AD479" s="40"/>
      <c r="AE479" s="30"/>
      <c r="AF479" s="30"/>
      <c r="AG479" s="30"/>
      <c r="AH479" s="30"/>
      <c r="AI479" s="30"/>
    </row>
    <row r="480" spans="1:35">
      <c r="A480" s="30">
        <v>478</v>
      </c>
      <c r="B480" s="30" t="s">
        <v>254</v>
      </c>
      <c r="C480" s="30" t="s">
        <v>262</v>
      </c>
      <c r="D480" s="59" t="s">
        <v>1030</v>
      </c>
      <c r="E480" s="31" t="s">
        <v>38</v>
      </c>
      <c r="F480" s="32">
        <v>15450000</v>
      </c>
      <c r="G480" s="30" t="s">
        <v>1031</v>
      </c>
      <c r="H480" s="33">
        <v>1105685977</v>
      </c>
      <c r="I480" s="33"/>
      <c r="J480" s="34">
        <v>1</v>
      </c>
      <c r="K480" s="34">
        <v>1756</v>
      </c>
      <c r="L480" s="35">
        <v>45478</v>
      </c>
      <c r="M480" s="36">
        <f t="shared" ref="M480:M481" si="176">F480</f>
        <v>15450000</v>
      </c>
      <c r="N480" s="35">
        <v>45498</v>
      </c>
      <c r="O480" s="31" t="s">
        <v>40</v>
      </c>
      <c r="P480" s="37">
        <v>45504</v>
      </c>
      <c r="Q480" s="31">
        <v>1789</v>
      </c>
      <c r="R480" s="30">
        <v>220402</v>
      </c>
      <c r="S480" s="38">
        <f t="shared" ref="S480:S481" si="177">M480</f>
        <v>15450000</v>
      </c>
      <c r="T480" s="35">
        <v>45505</v>
      </c>
      <c r="U480" s="33">
        <v>100035342</v>
      </c>
      <c r="V480" s="35">
        <v>45506</v>
      </c>
      <c r="W480" s="41">
        <v>45650</v>
      </c>
      <c r="X480" s="35"/>
      <c r="Y480" s="30"/>
      <c r="Z480" s="39">
        <f t="shared" ref="Z480" si="178">+F480/3</f>
        <v>5150000</v>
      </c>
      <c r="AA480" s="30"/>
      <c r="AB480" s="40"/>
      <c r="AC480" s="30"/>
      <c r="AD480" s="40"/>
      <c r="AE480" s="30"/>
      <c r="AF480" s="30"/>
      <c r="AG480" s="30"/>
      <c r="AH480" s="30"/>
      <c r="AI480" s="30"/>
    </row>
    <row r="481" spans="1:35">
      <c r="A481" s="30">
        <v>479</v>
      </c>
      <c r="B481" s="30" t="s">
        <v>654</v>
      </c>
      <c r="C481" s="30" t="s">
        <v>210</v>
      </c>
      <c r="D481" s="30" t="s">
        <v>932</v>
      </c>
      <c r="E481" s="31" t="s">
        <v>38</v>
      </c>
      <c r="F481" s="32">
        <v>16800000</v>
      </c>
      <c r="G481" s="30" t="s">
        <v>1032</v>
      </c>
      <c r="H481" s="33">
        <v>1110596185</v>
      </c>
      <c r="I481" s="33"/>
      <c r="J481" s="34">
        <v>1</v>
      </c>
      <c r="K481" s="34">
        <v>1789</v>
      </c>
      <c r="L481" s="35">
        <v>45489</v>
      </c>
      <c r="M481" s="36">
        <f t="shared" si="176"/>
        <v>16800000</v>
      </c>
      <c r="N481" s="35">
        <v>45498</v>
      </c>
      <c r="O481" s="31" t="s">
        <v>40</v>
      </c>
      <c r="P481" s="37">
        <v>45499</v>
      </c>
      <c r="Q481" s="31">
        <v>1767</v>
      </c>
      <c r="R481" s="30">
        <v>220302</v>
      </c>
      <c r="S481" s="38">
        <f t="shared" si="177"/>
        <v>16800000</v>
      </c>
      <c r="T481" s="35">
        <v>45499</v>
      </c>
      <c r="U481" s="33" t="s">
        <v>1033</v>
      </c>
      <c r="V481" s="35">
        <v>45504</v>
      </c>
      <c r="W481" s="41">
        <v>45657</v>
      </c>
      <c r="X481" s="35"/>
      <c r="Y481" s="30"/>
      <c r="Z481" s="39">
        <f t="shared" ref="Z481:Z487" si="179">+F481/5</f>
        <v>3360000</v>
      </c>
      <c r="AA481" s="30"/>
      <c r="AB481" s="40"/>
      <c r="AC481" s="30"/>
      <c r="AD481" s="40"/>
      <c r="AE481" s="30"/>
      <c r="AF481" s="30" t="s">
        <v>1034</v>
      </c>
      <c r="AG481" s="30">
        <v>3185924689</v>
      </c>
      <c r="AH481" s="30"/>
      <c r="AI481" s="30"/>
    </row>
    <row r="482" spans="1:35" ht="10.5" customHeight="1">
      <c r="A482" s="30">
        <v>480</v>
      </c>
      <c r="B482" s="30" t="s">
        <v>654</v>
      </c>
      <c r="C482" s="30" t="s">
        <v>210</v>
      </c>
      <c r="D482" s="30" t="s">
        <v>932</v>
      </c>
      <c r="E482" s="31" t="s">
        <v>38</v>
      </c>
      <c r="F482" s="32">
        <v>16800000</v>
      </c>
      <c r="G482" s="30" t="s">
        <v>1035</v>
      </c>
      <c r="H482" s="33">
        <v>65585878</v>
      </c>
      <c r="I482" s="33" t="s">
        <v>1036</v>
      </c>
      <c r="J482" s="34">
        <v>6</v>
      </c>
      <c r="K482" s="34">
        <v>1803</v>
      </c>
      <c r="L482" s="35">
        <v>45492</v>
      </c>
      <c r="M482" s="36">
        <f t="shared" ref="M482" si="180">F482</f>
        <v>16800000</v>
      </c>
      <c r="N482" s="35">
        <v>45498</v>
      </c>
      <c r="O482" s="31" t="s">
        <v>40</v>
      </c>
      <c r="P482" s="37">
        <v>45498</v>
      </c>
      <c r="Q482" s="31">
        <v>1763</v>
      </c>
      <c r="R482" s="30">
        <v>220302</v>
      </c>
      <c r="S482" s="38">
        <f t="shared" ref="S482" si="181">M482</f>
        <v>16800000</v>
      </c>
      <c r="T482" s="35">
        <v>45498</v>
      </c>
      <c r="U482" s="33">
        <v>100035129</v>
      </c>
      <c r="V482" s="35">
        <v>45502</v>
      </c>
      <c r="W482" s="41">
        <v>45657</v>
      </c>
      <c r="X482" s="35"/>
      <c r="Y482" s="30"/>
      <c r="Z482" s="39">
        <f t="shared" si="179"/>
        <v>3360000</v>
      </c>
      <c r="AA482" s="30"/>
      <c r="AB482" s="40"/>
      <c r="AC482" s="30"/>
      <c r="AD482" s="40"/>
      <c r="AE482" s="30"/>
      <c r="AF482" s="30" t="s">
        <v>1037</v>
      </c>
      <c r="AG482" s="30">
        <v>3203278591</v>
      </c>
      <c r="AH482" s="474" t="s">
        <v>1038</v>
      </c>
      <c r="AI482" s="30"/>
    </row>
    <row r="483" spans="1:35">
      <c r="A483" s="30">
        <v>481</v>
      </c>
      <c r="B483" s="30" t="s">
        <v>654</v>
      </c>
      <c r="C483" s="30" t="s">
        <v>210</v>
      </c>
      <c r="D483" s="30" t="s">
        <v>932</v>
      </c>
      <c r="E483" s="31" t="s">
        <v>38</v>
      </c>
      <c r="F483" s="32">
        <v>16800000</v>
      </c>
      <c r="G483" s="30" t="s">
        <v>1039</v>
      </c>
      <c r="H483" s="33">
        <v>11220858</v>
      </c>
      <c r="I483" s="33"/>
      <c r="J483" s="34">
        <v>6</v>
      </c>
      <c r="K483" s="34">
        <v>1790</v>
      </c>
      <c r="L483" s="35">
        <v>45489</v>
      </c>
      <c r="M483" s="36">
        <f t="shared" ref="M483" si="182">F483</f>
        <v>16800000</v>
      </c>
      <c r="N483" s="35">
        <v>45498</v>
      </c>
      <c r="O483" s="31" t="s">
        <v>40</v>
      </c>
      <c r="P483" s="37">
        <v>45498</v>
      </c>
      <c r="Q483" s="31">
        <v>1762</v>
      </c>
      <c r="R483" s="30">
        <v>220302</v>
      </c>
      <c r="S483" s="38">
        <f t="shared" ref="S483" si="183">M483</f>
        <v>16800000</v>
      </c>
      <c r="T483" s="35"/>
      <c r="U483" s="33"/>
      <c r="V483" s="35"/>
      <c r="W483" s="41">
        <v>45657</v>
      </c>
      <c r="X483" s="35"/>
      <c r="Y483" s="30"/>
      <c r="Z483" s="39">
        <f t="shared" si="179"/>
        <v>3360000</v>
      </c>
      <c r="AA483" s="30"/>
      <c r="AB483" s="40"/>
      <c r="AC483" s="30"/>
      <c r="AD483" s="40"/>
      <c r="AE483" s="30"/>
      <c r="AF483" s="30"/>
      <c r="AG483" s="30"/>
      <c r="AH483" s="30"/>
      <c r="AI483" s="30"/>
    </row>
    <row r="484" spans="1:35">
      <c r="A484" s="30">
        <v>482</v>
      </c>
      <c r="B484" s="30" t="s">
        <v>654</v>
      </c>
      <c r="C484" s="30" t="s">
        <v>210</v>
      </c>
      <c r="D484" s="30" t="s">
        <v>932</v>
      </c>
      <c r="E484" s="31" t="s">
        <v>38</v>
      </c>
      <c r="F484" s="32">
        <v>16800000</v>
      </c>
      <c r="G484" s="30" t="s">
        <v>1040</v>
      </c>
      <c r="H484" s="33">
        <v>41911397</v>
      </c>
      <c r="I484" s="33"/>
      <c r="J484" s="34">
        <v>7</v>
      </c>
      <c r="K484" s="34">
        <v>1757</v>
      </c>
      <c r="L484" s="35">
        <v>45478</v>
      </c>
      <c r="M484" s="36">
        <f t="shared" ref="M484" si="184">F484</f>
        <v>16800000</v>
      </c>
      <c r="N484" s="35">
        <v>45498</v>
      </c>
      <c r="O484" s="31" t="s">
        <v>40</v>
      </c>
      <c r="P484" s="37">
        <v>45499</v>
      </c>
      <c r="Q484" s="31">
        <v>1768</v>
      </c>
      <c r="R484" s="30">
        <v>220302</v>
      </c>
      <c r="S484" s="38">
        <f t="shared" ref="S484" si="185">M484</f>
        <v>16800000</v>
      </c>
      <c r="T484" s="35">
        <v>45499</v>
      </c>
      <c r="U484" s="33" t="s">
        <v>1041</v>
      </c>
      <c r="V484" s="35">
        <v>45503</v>
      </c>
      <c r="W484" s="41">
        <v>45657</v>
      </c>
      <c r="X484" s="35"/>
      <c r="Y484" s="30"/>
      <c r="Z484" s="39">
        <f t="shared" si="179"/>
        <v>3360000</v>
      </c>
      <c r="AA484" s="30"/>
      <c r="AB484" s="40"/>
      <c r="AC484" s="30"/>
      <c r="AD484" s="40"/>
      <c r="AE484" s="30"/>
      <c r="AF484" s="30" t="s">
        <v>1042</v>
      </c>
      <c r="AG484" s="30">
        <v>3166226132</v>
      </c>
      <c r="AH484" s="30"/>
      <c r="AI484" s="30"/>
    </row>
    <row r="485" spans="1:35" ht="10.5" customHeight="1">
      <c r="A485" s="30">
        <v>483</v>
      </c>
      <c r="B485" s="30" t="s">
        <v>654</v>
      </c>
      <c r="C485" s="30" t="s">
        <v>210</v>
      </c>
      <c r="D485" s="30" t="s">
        <v>932</v>
      </c>
      <c r="E485" s="31" t="s">
        <v>38</v>
      </c>
      <c r="F485" s="32">
        <v>16800000</v>
      </c>
      <c r="G485" s="30" t="s">
        <v>1043</v>
      </c>
      <c r="H485" s="33">
        <v>1110496346</v>
      </c>
      <c r="I485" s="33" t="s">
        <v>891</v>
      </c>
      <c r="J485" s="34">
        <v>1</v>
      </c>
      <c r="K485" s="34">
        <v>1802</v>
      </c>
      <c r="L485" s="35">
        <v>45492</v>
      </c>
      <c r="M485" s="36">
        <f t="shared" ref="M485:M493" si="186">F485</f>
        <v>16800000</v>
      </c>
      <c r="N485" s="35">
        <v>45498</v>
      </c>
      <c r="O485" s="31" t="s">
        <v>40</v>
      </c>
      <c r="P485" s="37">
        <v>45499</v>
      </c>
      <c r="Q485" s="31">
        <v>1773</v>
      </c>
      <c r="R485" s="30">
        <v>220302</v>
      </c>
      <c r="S485" s="38">
        <f t="shared" ref="S485:S493" si="187">M485</f>
        <v>16800000</v>
      </c>
      <c r="T485" s="35">
        <v>45499</v>
      </c>
      <c r="U485" s="33" t="s">
        <v>1044</v>
      </c>
      <c r="V485" s="35">
        <v>45498</v>
      </c>
      <c r="W485" s="41">
        <v>45657</v>
      </c>
      <c r="X485" s="35"/>
      <c r="Y485" s="30"/>
      <c r="Z485" s="39">
        <f t="shared" si="179"/>
        <v>3360000</v>
      </c>
      <c r="AA485" s="30"/>
      <c r="AB485" s="40"/>
      <c r="AC485" s="30"/>
      <c r="AD485" s="40"/>
      <c r="AE485" s="30"/>
      <c r="AF485" s="30" t="s">
        <v>1045</v>
      </c>
      <c r="AG485" s="30">
        <v>3204552000</v>
      </c>
      <c r="AH485" s="474" t="s">
        <v>1046</v>
      </c>
      <c r="AI485" s="30"/>
    </row>
    <row r="486" spans="1:35">
      <c r="A486" s="30">
        <v>484</v>
      </c>
      <c r="B486" s="30" t="s">
        <v>654</v>
      </c>
      <c r="C486" s="30" t="s">
        <v>210</v>
      </c>
      <c r="D486" s="30" t="s">
        <v>1005</v>
      </c>
      <c r="E486" s="31" t="s">
        <v>38</v>
      </c>
      <c r="F486" s="32">
        <v>16800000</v>
      </c>
      <c r="G486" s="30" t="s">
        <v>1047</v>
      </c>
      <c r="H486" s="33">
        <v>1110060768</v>
      </c>
      <c r="I486" s="33"/>
      <c r="J486" s="34">
        <v>4</v>
      </c>
      <c r="K486" s="34">
        <v>1787</v>
      </c>
      <c r="L486" s="35">
        <v>45489</v>
      </c>
      <c r="M486" s="36">
        <f t="shared" si="186"/>
        <v>16800000</v>
      </c>
      <c r="N486" s="35">
        <v>45498</v>
      </c>
      <c r="O486" s="31" t="s">
        <v>40</v>
      </c>
      <c r="P486" s="37">
        <v>45499</v>
      </c>
      <c r="Q486" s="31">
        <v>1774</v>
      </c>
      <c r="R486" s="30">
        <v>220302</v>
      </c>
      <c r="S486" s="38">
        <f t="shared" si="187"/>
        <v>16800000</v>
      </c>
      <c r="T486" s="35">
        <v>45499</v>
      </c>
      <c r="U486" s="33" t="s">
        <v>1048</v>
      </c>
      <c r="V486" s="35">
        <v>45510</v>
      </c>
      <c r="W486" s="41">
        <v>45657</v>
      </c>
      <c r="X486" s="35"/>
      <c r="Y486" s="30"/>
      <c r="Z486" s="39">
        <f t="shared" si="179"/>
        <v>3360000</v>
      </c>
      <c r="AA486" s="30"/>
      <c r="AB486" s="40"/>
      <c r="AC486" s="30"/>
      <c r="AD486" s="40"/>
      <c r="AE486" s="30"/>
      <c r="AF486" s="30" t="s">
        <v>1049</v>
      </c>
      <c r="AG486" s="30"/>
      <c r="AH486" s="30"/>
      <c r="AI486" s="30"/>
    </row>
    <row r="487" spans="1:35" ht="12" customHeight="1">
      <c r="A487" s="30">
        <v>485</v>
      </c>
      <c r="B487" s="30" t="s">
        <v>654</v>
      </c>
      <c r="C487" s="30" t="s">
        <v>336</v>
      </c>
      <c r="D487" s="59" t="s">
        <v>980</v>
      </c>
      <c r="E487" s="31" t="s">
        <v>38</v>
      </c>
      <c r="F487" s="32">
        <v>13200000</v>
      </c>
      <c r="G487" s="30" t="s">
        <v>1050</v>
      </c>
      <c r="H487" s="33">
        <v>93402956</v>
      </c>
      <c r="I487" s="33"/>
      <c r="J487" s="34">
        <v>1</v>
      </c>
      <c r="K487" s="34">
        <v>1735</v>
      </c>
      <c r="L487" s="35">
        <v>45471</v>
      </c>
      <c r="M487" s="36">
        <f t="shared" si="186"/>
        <v>13200000</v>
      </c>
      <c r="N487" s="35">
        <v>45498</v>
      </c>
      <c r="O487" s="31" t="s">
        <v>40</v>
      </c>
      <c r="P487" s="37">
        <v>45499</v>
      </c>
      <c r="Q487" s="31">
        <v>1775</v>
      </c>
      <c r="R487" s="30">
        <v>220302</v>
      </c>
      <c r="S487" s="38">
        <f t="shared" si="187"/>
        <v>13200000</v>
      </c>
      <c r="T487" s="35">
        <v>45499</v>
      </c>
      <c r="U487" s="33" t="s">
        <v>1051</v>
      </c>
      <c r="V487" s="35">
        <v>45504</v>
      </c>
      <c r="W487" s="41">
        <v>45657</v>
      </c>
      <c r="X487" s="35"/>
      <c r="Y487" s="30"/>
      <c r="Z487" s="39">
        <f t="shared" si="179"/>
        <v>2640000</v>
      </c>
      <c r="AA487" s="30"/>
      <c r="AB487" s="40"/>
      <c r="AC487" s="30"/>
      <c r="AD487" s="40"/>
      <c r="AE487" s="30"/>
      <c r="AF487" s="30"/>
      <c r="AG487" s="30">
        <v>3153130743</v>
      </c>
      <c r="AH487" s="474" t="s">
        <v>1052</v>
      </c>
      <c r="AI487" s="30"/>
    </row>
    <row r="488" spans="1:35">
      <c r="A488" s="30">
        <v>486</v>
      </c>
      <c r="B488" s="30" t="s">
        <v>35</v>
      </c>
      <c r="C488" s="30" t="s">
        <v>262</v>
      </c>
      <c r="D488" s="55" t="s">
        <v>178</v>
      </c>
      <c r="E488" s="31" t="s">
        <v>38</v>
      </c>
      <c r="F488" s="32">
        <v>50000000</v>
      </c>
      <c r="G488" s="30" t="s">
        <v>152</v>
      </c>
      <c r="H488" s="33">
        <v>900415641</v>
      </c>
      <c r="I488" s="33"/>
      <c r="J488" s="34">
        <v>8</v>
      </c>
      <c r="K488" s="34">
        <v>1793</v>
      </c>
      <c r="L488" s="35">
        <v>45489</v>
      </c>
      <c r="M488" s="36">
        <f t="shared" si="186"/>
        <v>50000000</v>
      </c>
      <c r="N488" s="35">
        <v>45498</v>
      </c>
      <c r="O488" s="31" t="s">
        <v>40</v>
      </c>
      <c r="P488" s="37">
        <v>45499</v>
      </c>
      <c r="Q488" s="31">
        <v>1776</v>
      </c>
      <c r="R488" s="30">
        <v>220104</v>
      </c>
      <c r="S488" s="38">
        <f t="shared" si="187"/>
        <v>50000000</v>
      </c>
      <c r="T488" s="35">
        <v>45499</v>
      </c>
      <c r="U488" s="33" t="s">
        <v>1053</v>
      </c>
      <c r="V488" s="35">
        <v>45504</v>
      </c>
      <c r="W488" s="31" t="s">
        <v>645</v>
      </c>
      <c r="X488" s="35"/>
      <c r="Y488" s="30"/>
      <c r="Z488" s="39">
        <f t="shared" ref="Z488" si="188">+F488/2</f>
        <v>25000000</v>
      </c>
      <c r="AA488" s="30"/>
      <c r="AB488" s="40"/>
      <c r="AC488" s="30"/>
      <c r="AD488" s="40"/>
      <c r="AE488" s="30"/>
      <c r="AF488" s="30"/>
      <c r="AG488" s="30"/>
      <c r="AH488" s="30"/>
      <c r="AI488" s="30"/>
    </row>
    <row r="489" spans="1:35">
      <c r="A489" s="30">
        <v>487</v>
      </c>
      <c r="B489" s="30" t="s">
        <v>254</v>
      </c>
      <c r="C489" s="30" t="s">
        <v>262</v>
      </c>
      <c r="D489" s="30" t="s">
        <v>524</v>
      </c>
      <c r="E489" s="31" t="s">
        <v>38</v>
      </c>
      <c r="F489" s="32">
        <v>22933000</v>
      </c>
      <c r="G489" s="30" t="s">
        <v>1054</v>
      </c>
      <c r="H489" s="33">
        <v>28559183</v>
      </c>
      <c r="I489" s="33"/>
      <c r="J489" s="34">
        <v>1</v>
      </c>
      <c r="K489" s="34">
        <v>1753</v>
      </c>
      <c r="L489" s="35">
        <v>45478</v>
      </c>
      <c r="M489" s="36">
        <f t="shared" si="186"/>
        <v>22933000</v>
      </c>
      <c r="N489" s="35">
        <v>45498</v>
      </c>
      <c r="O489" s="31" t="s">
        <v>40</v>
      </c>
      <c r="P489" s="37">
        <v>45499</v>
      </c>
      <c r="Q489" s="31">
        <v>1777</v>
      </c>
      <c r="R489" s="30">
        <v>220401</v>
      </c>
      <c r="S489" s="38">
        <f t="shared" si="187"/>
        <v>22933000</v>
      </c>
      <c r="T489" s="35">
        <v>45499</v>
      </c>
      <c r="U489" s="33" t="s">
        <v>1055</v>
      </c>
      <c r="V489" s="35">
        <v>45499</v>
      </c>
      <c r="W489" s="41">
        <v>45657</v>
      </c>
      <c r="X489" s="35"/>
      <c r="Y489" s="30"/>
      <c r="Z489" s="39">
        <f t="shared" ref="Z489" si="189">+F489/3</f>
        <v>7644333.333333333</v>
      </c>
      <c r="AA489" s="30"/>
      <c r="AB489" s="40"/>
      <c r="AC489" s="30"/>
      <c r="AD489" s="40"/>
      <c r="AE489" s="30"/>
      <c r="AF489" s="30"/>
      <c r="AG489" s="30"/>
      <c r="AH489" s="30"/>
      <c r="AI489" s="30"/>
    </row>
    <row r="490" spans="1:35" ht="11.25" customHeight="1">
      <c r="A490" s="30">
        <v>488</v>
      </c>
      <c r="B490" s="30" t="s">
        <v>35</v>
      </c>
      <c r="C490" s="30" t="s">
        <v>48</v>
      </c>
      <c r="D490" s="59" t="s">
        <v>709</v>
      </c>
      <c r="E490" s="31" t="s">
        <v>38</v>
      </c>
      <c r="F490" s="32">
        <v>65000000</v>
      </c>
      <c r="G490" s="30" t="s">
        <v>50</v>
      </c>
      <c r="H490" s="33">
        <v>901252497</v>
      </c>
      <c r="I490" s="33" t="s">
        <v>1056</v>
      </c>
      <c r="J490" s="34">
        <v>6</v>
      </c>
      <c r="K490" s="34">
        <v>1817</v>
      </c>
      <c r="L490" s="35">
        <v>45497</v>
      </c>
      <c r="M490" s="36">
        <f t="shared" si="186"/>
        <v>65000000</v>
      </c>
      <c r="N490" s="35">
        <v>45503</v>
      </c>
      <c r="O490" s="31" t="s">
        <v>40</v>
      </c>
      <c r="P490" s="37">
        <v>45499</v>
      </c>
      <c r="Q490" s="31">
        <v>1768</v>
      </c>
      <c r="R490" s="30">
        <v>220202</v>
      </c>
      <c r="S490" s="38">
        <f t="shared" si="187"/>
        <v>65000000</v>
      </c>
      <c r="T490" s="35">
        <v>45503</v>
      </c>
      <c r="U490" s="33" t="s">
        <v>1057</v>
      </c>
      <c r="V490" s="35">
        <v>45503</v>
      </c>
      <c r="W490" s="31" t="s">
        <v>41</v>
      </c>
      <c r="X490" s="35">
        <v>45533</v>
      </c>
      <c r="Y490" s="469" t="s">
        <v>1058</v>
      </c>
      <c r="Z490" s="39">
        <f>+F490/1</f>
        <v>65000000</v>
      </c>
      <c r="AA490" s="469">
        <v>23266454</v>
      </c>
      <c r="AB490" s="40"/>
      <c r="AC490" s="30"/>
      <c r="AD490" s="40"/>
      <c r="AE490" s="30"/>
      <c r="AF490" s="30" t="s">
        <v>1059</v>
      </c>
      <c r="AG490" s="30">
        <v>3114560450</v>
      </c>
      <c r="AH490" s="474" t="s">
        <v>1060</v>
      </c>
      <c r="AI490" s="30"/>
    </row>
    <row r="491" spans="1:35" ht="11.25" customHeight="1">
      <c r="A491" s="30">
        <v>489</v>
      </c>
      <c r="B491" s="30" t="s">
        <v>254</v>
      </c>
      <c r="C491" s="30" t="s">
        <v>314</v>
      </c>
      <c r="D491" s="30" t="s">
        <v>1061</v>
      </c>
      <c r="E491" s="31" t="s">
        <v>38</v>
      </c>
      <c r="F491" s="32">
        <v>13933330</v>
      </c>
      <c r="G491" s="30" t="s">
        <v>1062</v>
      </c>
      <c r="H491" s="33">
        <v>1110448186</v>
      </c>
      <c r="I491" s="33" t="s">
        <v>1063</v>
      </c>
      <c r="J491" s="34">
        <v>5</v>
      </c>
      <c r="K491" s="34">
        <v>1788</v>
      </c>
      <c r="L491" s="35">
        <v>45489</v>
      </c>
      <c r="M491" s="36">
        <f t="shared" si="186"/>
        <v>13933330</v>
      </c>
      <c r="N491" s="35">
        <v>45503</v>
      </c>
      <c r="O491" s="31" t="s">
        <v>40</v>
      </c>
      <c r="P491" s="37">
        <v>45505</v>
      </c>
      <c r="Q491" s="31">
        <v>1806</v>
      </c>
      <c r="R491" s="30">
        <v>220402</v>
      </c>
      <c r="S491" s="38">
        <f t="shared" si="187"/>
        <v>13933330</v>
      </c>
      <c r="T491" s="35">
        <v>45510</v>
      </c>
      <c r="U491" s="33">
        <v>100035463</v>
      </c>
      <c r="V491" s="35">
        <v>45510</v>
      </c>
      <c r="W491" s="41">
        <v>45657</v>
      </c>
      <c r="X491" s="35"/>
      <c r="Y491" s="30"/>
      <c r="Z491" s="39">
        <v>2200000</v>
      </c>
      <c r="AA491" s="30"/>
      <c r="AB491" s="40"/>
      <c r="AC491" s="30"/>
      <c r="AD491" s="40"/>
      <c r="AE491" s="30"/>
      <c r="AF491" s="30" t="s">
        <v>1064</v>
      </c>
      <c r="AG491" s="30">
        <v>3228483997</v>
      </c>
      <c r="AH491" s="474" t="s">
        <v>1065</v>
      </c>
      <c r="AI491" s="30"/>
    </row>
    <row r="492" spans="1:35" ht="11.25" customHeight="1">
      <c r="A492" s="30">
        <v>490</v>
      </c>
      <c r="B492" s="30" t="s">
        <v>35</v>
      </c>
      <c r="C492" s="30" t="s">
        <v>36</v>
      </c>
      <c r="D492" s="59" t="s">
        <v>1066</v>
      </c>
      <c r="E492" s="31" t="s">
        <v>38</v>
      </c>
      <c r="F492" s="32">
        <v>30604460</v>
      </c>
      <c r="G492" s="30" t="s">
        <v>1067</v>
      </c>
      <c r="H492" s="33">
        <v>1128269687</v>
      </c>
      <c r="I492" s="33" t="s">
        <v>1068</v>
      </c>
      <c r="J492" s="34">
        <v>3</v>
      </c>
      <c r="K492" s="34">
        <v>1751</v>
      </c>
      <c r="L492" s="35">
        <v>45478</v>
      </c>
      <c r="M492" s="36">
        <f t="shared" si="186"/>
        <v>30604460</v>
      </c>
      <c r="N492" s="35">
        <v>45503</v>
      </c>
      <c r="O492" s="31" t="s">
        <v>40</v>
      </c>
      <c r="P492" s="37">
        <v>45505</v>
      </c>
      <c r="Q492" s="31">
        <v>1807</v>
      </c>
      <c r="R492" s="30">
        <v>21030202</v>
      </c>
      <c r="S492" s="38">
        <f t="shared" si="187"/>
        <v>30604460</v>
      </c>
      <c r="T492" s="35">
        <v>45504</v>
      </c>
      <c r="U492" s="33" t="s">
        <v>1069</v>
      </c>
      <c r="V492" s="35">
        <v>45520</v>
      </c>
      <c r="W492" s="31" t="s">
        <v>52</v>
      </c>
      <c r="X492" s="35"/>
      <c r="Y492" s="30"/>
      <c r="Z492" s="39">
        <f>+F492/2</f>
        <v>15302230</v>
      </c>
      <c r="AA492" s="30"/>
      <c r="AB492" s="40"/>
      <c r="AC492" s="30"/>
      <c r="AD492" s="40"/>
      <c r="AE492" s="30"/>
      <c r="AF492" s="30" t="s">
        <v>1070</v>
      </c>
      <c r="AG492" s="30">
        <v>3016177677</v>
      </c>
      <c r="AH492" s="474" t="s">
        <v>1071</v>
      </c>
      <c r="AI492" s="30"/>
    </row>
    <row r="493" spans="1:35" ht="11.25" customHeight="1">
      <c r="A493" s="30">
        <v>491</v>
      </c>
      <c r="B493" s="30" t="s">
        <v>1072</v>
      </c>
      <c r="C493" s="30" t="s">
        <v>157</v>
      </c>
      <c r="D493" s="30" t="s">
        <v>1073</v>
      </c>
      <c r="E493" s="31" t="s">
        <v>38</v>
      </c>
      <c r="F493" s="32">
        <v>21733600</v>
      </c>
      <c r="G493" s="30" t="s">
        <v>1074</v>
      </c>
      <c r="H493" s="33">
        <v>65633853</v>
      </c>
      <c r="I493" s="33" t="s">
        <v>1063</v>
      </c>
      <c r="J493" s="34">
        <v>9</v>
      </c>
      <c r="K493" s="34">
        <v>1812</v>
      </c>
      <c r="L493" s="35">
        <v>45496</v>
      </c>
      <c r="M493" s="36">
        <f t="shared" si="186"/>
        <v>21733600</v>
      </c>
      <c r="N493" s="35">
        <v>45503</v>
      </c>
      <c r="O493" s="31" t="s">
        <v>40</v>
      </c>
      <c r="P493" s="37">
        <v>45504</v>
      </c>
      <c r="Q493" s="31">
        <v>1790</v>
      </c>
      <c r="R493" s="30">
        <v>220501</v>
      </c>
      <c r="S493" s="38">
        <f t="shared" si="187"/>
        <v>21733600</v>
      </c>
      <c r="T493" s="35">
        <v>45504</v>
      </c>
      <c r="U493" s="33" t="s">
        <v>1075</v>
      </c>
      <c r="V493" s="35">
        <v>45505</v>
      </c>
      <c r="W493" s="31" t="s">
        <v>46</v>
      </c>
      <c r="X493" s="35"/>
      <c r="Y493" s="30"/>
      <c r="Z493" s="39">
        <v>5433400</v>
      </c>
      <c r="AA493" s="30"/>
      <c r="AB493" s="40"/>
      <c r="AC493" s="30"/>
      <c r="AD493" s="40"/>
      <c r="AE493" s="30"/>
      <c r="AF493" s="30" t="s">
        <v>1076</v>
      </c>
      <c r="AG493" s="30">
        <v>3143661271</v>
      </c>
      <c r="AH493" s="474" t="s">
        <v>1077</v>
      </c>
      <c r="AI493" s="30"/>
    </row>
    <row r="494" spans="1:35" ht="11.25" customHeight="1">
      <c r="A494" s="30">
        <v>492</v>
      </c>
      <c r="B494" s="30" t="s">
        <v>1072</v>
      </c>
      <c r="C494" s="30" t="s">
        <v>157</v>
      </c>
      <c r="D494" s="30" t="s">
        <v>1073</v>
      </c>
      <c r="E494" s="31" t="s">
        <v>38</v>
      </c>
      <c r="F494" s="32">
        <v>21733600</v>
      </c>
      <c r="G494" s="30" t="s">
        <v>1078</v>
      </c>
      <c r="H494" s="33">
        <v>11686050</v>
      </c>
      <c r="I494" s="33" t="s">
        <v>1079</v>
      </c>
      <c r="J494" s="34">
        <v>2</v>
      </c>
      <c r="K494" s="34">
        <v>1811</v>
      </c>
      <c r="L494" s="35">
        <v>45496</v>
      </c>
      <c r="M494" s="36">
        <f t="shared" ref="M494" si="190">F494</f>
        <v>21733600</v>
      </c>
      <c r="N494" s="35">
        <v>45503</v>
      </c>
      <c r="O494" s="31" t="s">
        <v>40</v>
      </c>
      <c r="P494" s="37">
        <v>45504</v>
      </c>
      <c r="Q494" s="31">
        <v>1785</v>
      </c>
      <c r="R494" s="30">
        <v>220501</v>
      </c>
      <c r="S494" s="38">
        <f t="shared" ref="S494" si="191">M494</f>
        <v>21733600</v>
      </c>
      <c r="T494" s="35">
        <v>45503</v>
      </c>
      <c r="U494" s="33" t="s">
        <v>1080</v>
      </c>
      <c r="V494" s="35">
        <v>45505</v>
      </c>
      <c r="W494" s="31" t="s">
        <v>46</v>
      </c>
      <c r="X494" s="35"/>
      <c r="Y494" s="30"/>
      <c r="Z494" s="39">
        <v>5433400</v>
      </c>
      <c r="AA494" s="30"/>
      <c r="AB494" s="40"/>
      <c r="AC494" s="30"/>
      <c r="AD494" s="40"/>
      <c r="AE494" s="30"/>
      <c r="AF494" s="30" t="s">
        <v>1081</v>
      </c>
      <c r="AG494" s="30">
        <v>3232228295</v>
      </c>
      <c r="AH494" s="474" t="s">
        <v>1082</v>
      </c>
      <c r="AI494" s="30"/>
    </row>
    <row r="495" spans="1:35" ht="11.25" customHeight="1">
      <c r="A495" s="30">
        <v>493</v>
      </c>
      <c r="B495" s="30" t="s">
        <v>1072</v>
      </c>
      <c r="C495" s="30" t="s">
        <v>157</v>
      </c>
      <c r="D495" s="30" t="s">
        <v>1073</v>
      </c>
      <c r="E495" s="31" t="s">
        <v>38</v>
      </c>
      <c r="F495" s="32">
        <v>21733600</v>
      </c>
      <c r="G495" s="30" t="s">
        <v>1083</v>
      </c>
      <c r="H495" s="33">
        <v>1110503325</v>
      </c>
      <c r="I495" s="33" t="s">
        <v>1063</v>
      </c>
      <c r="J495" s="34">
        <v>2</v>
      </c>
      <c r="K495" s="34">
        <v>1813</v>
      </c>
      <c r="L495" s="35">
        <v>45496</v>
      </c>
      <c r="M495" s="36">
        <f t="shared" ref="M495:M497" si="192">F495</f>
        <v>21733600</v>
      </c>
      <c r="N495" s="35">
        <v>45503</v>
      </c>
      <c r="O495" s="31" t="s">
        <v>40</v>
      </c>
      <c r="P495" s="37">
        <v>45504</v>
      </c>
      <c r="Q495" s="31">
        <v>1786</v>
      </c>
      <c r="R495" s="30">
        <v>220501</v>
      </c>
      <c r="S495" s="38">
        <f t="shared" ref="S495:S497" si="193">M495</f>
        <v>21733600</v>
      </c>
      <c r="T495" s="35">
        <v>45503</v>
      </c>
      <c r="U495" s="33" t="s">
        <v>1084</v>
      </c>
      <c r="V495" s="35">
        <v>45505</v>
      </c>
      <c r="W495" s="31" t="s">
        <v>46</v>
      </c>
      <c r="X495" s="35"/>
      <c r="Y495" s="30"/>
      <c r="Z495" s="39">
        <v>5433400</v>
      </c>
      <c r="AA495" s="30"/>
      <c r="AB495" s="40"/>
      <c r="AC495" s="30"/>
      <c r="AD495" s="40"/>
      <c r="AE495" s="30"/>
      <c r="AF495" s="30" t="s">
        <v>1085</v>
      </c>
      <c r="AG495" s="30">
        <v>3115589868</v>
      </c>
      <c r="AH495" s="474" t="s">
        <v>1086</v>
      </c>
      <c r="AI495" s="30"/>
    </row>
    <row r="496" spans="1:35" ht="11.25" customHeight="1">
      <c r="A496" s="30">
        <v>494</v>
      </c>
      <c r="B496" s="30" t="s">
        <v>654</v>
      </c>
      <c r="C496" s="30" t="s">
        <v>336</v>
      </c>
      <c r="D496" s="59" t="s">
        <v>983</v>
      </c>
      <c r="E496" s="31" t="s">
        <v>38</v>
      </c>
      <c r="F496" s="32">
        <v>27000000</v>
      </c>
      <c r="G496" s="30" t="s">
        <v>1087</v>
      </c>
      <c r="H496" s="33">
        <v>1110467233</v>
      </c>
      <c r="I496" s="33" t="s">
        <v>1063</v>
      </c>
      <c r="J496" s="34">
        <v>4</v>
      </c>
      <c r="K496" s="34">
        <v>1808</v>
      </c>
      <c r="L496" s="35">
        <v>45496</v>
      </c>
      <c r="M496" s="36">
        <f t="shared" si="192"/>
        <v>27000000</v>
      </c>
      <c r="N496" s="35">
        <v>45503</v>
      </c>
      <c r="O496" s="31" t="s">
        <v>40</v>
      </c>
      <c r="P496" s="37">
        <v>45510</v>
      </c>
      <c r="Q496" s="31">
        <v>1816</v>
      </c>
      <c r="R496" s="30">
        <v>220301</v>
      </c>
      <c r="S496" s="38">
        <f t="shared" si="193"/>
        <v>27000000</v>
      </c>
      <c r="T496" s="35"/>
      <c r="U496" s="69" t="s">
        <v>500</v>
      </c>
      <c r="V496" s="35"/>
      <c r="W496" s="41">
        <v>45657</v>
      </c>
      <c r="X496" s="35"/>
      <c r="Y496" s="30"/>
      <c r="Z496" s="39">
        <f>+F496/5</f>
        <v>5400000</v>
      </c>
      <c r="AA496" s="30"/>
      <c r="AB496" s="40"/>
      <c r="AC496" s="30">
        <v>32</v>
      </c>
      <c r="AD496" s="40">
        <v>27000000</v>
      </c>
      <c r="AE496" s="293">
        <v>45573</v>
      </c>
      <c r="AF496" s="30" t="s">
        <v>1088</v>
      </c>
      <c r="AG496" s="30">
        <v>3143334756</v>
      </c>
      <c r="AH496" s="474" t="s">
        <v>1089</v>
      </c>
      <c r="AI496" s="30"/>
    </row>
    <row r="497" spans="1:35" ht="11.25" customHeight="1">
      <c r="A497" s="30">
        <v>495</v>
      </c>
      <c r="B497" s="30" t="s">
        <v>1072</v>
      </c>
      <c r="C497" s="30" t="s">
        <v>157</v>
      </c>
      <c r="D497" s="30" t="s">
        <v>1090</v>
      </c>
      <c r="E497" s="31" t="s">
        <v>38</v>
      </c>
      <c r="F497" s="32">
        <v>28269846</v>
      </c>
      <c r="G497" s="30" t="s">
        <v>1091</v>
      </c>
      <c r="H497" s="33">
        <v>28541907</v>
      </c>
      <c r="I497" s="33" t="s">
        <v>1063</v>
      </c>
      <c r="J497" s="34">
        <v>8</v>
      </c>
      <c r="K497" s="34">
        <v>1809</v>
      </c>
      <c r="L497" s="35">
        <v>45496</v>
      </c>
      <c r="M497" s="36">
        <f t="shared" si="192"/>
        <v>28269846</v>
      </c>
      <c r="N497" s="35">
        <v>45503</v>
      </c>
      <c r="O497" s="31" t="s">
        <v>40</v>
      </c>
      <c r="P497" s="37">
        <v>45503</v>
      </c>
      <c r="Q497" s="31">
        <v>1784</v>
      </c>
      <c r="R497" s="30">
        <v>220501</v>
      </c>
      <c r="S497" s="38">
        <f t="shared" si="193"/>
        <v>28269846</v>
      </c>
      <c r="T497" s="35">
        <v>45503</v>
      </c>
      <c r="U497" s="33" t="s">
        <v>1092</v>
      </c>
      <c r="V497" s="35">
        <v>45505</v>
      </c>
      <c r="W497" s="31" t="s">
        <v>1093</v>
      </c>
      <c r="X497" s="35"/>
      <c r="Y497" s="30"/>
      <c r="Z497" s="39">
        <v>5139972</v>
      </c>
      <c r="AA497" s="30"/>
      <c r="AB497" s="40"/>
      <c r="AC497" s="30"/>
      <c r="AD497" s="40"/>
      <c r="AE497" s="30"/>
      <c r="AF497" s="30" t="s">
        <v>1094</v>
      </c>
      <c r="AG497" s="30">
        <v>3144382144</v>
      </c>
      <c r="AH497" s="474" t="s">
        <v>1095</v>
      </c>
      <c r="AI497" s="30"/>
    </row>
    <row r="498" spans="1:35" ht="11.25" customHeight="1">
      <c r="A498" s="30">
        <v>496</v>
      </c>
      <c r="B498" s="30" t="s">
        <v>1072</v>
      </c>
      <c r="C498" s="30" t="s">
        <v>157</v>
      </c>
      <c r="D498" s="59" t="s">
        <v>1096</v>
      </c>
      <c r="E498" s="31" t="s">
        <v>38</v>
      </c>
      <c r="F498" s="32">
        <v>11132950</v>
      </c>
      <c r="G498" s="30" t="s">
        <v>1097</v>
      </c>
      <c r="H498" s="33">
        <v>65757162</v>
      </c>
      <c r="I498" s="33" t="s">
        <v>1063</v>
      </c>
      <c r="J498" s="34">
        <v>0</v>
      </c>
      <c r="K498" s="34">
        <v>1810</v>
      </c>
      <c r="L498" s="35">
        <v>45496</v>
      </c>
      <c r="M498" s="36">
        <f t="shared" ref="M498" si="194">F498</f>
        <v>11132950</v>
      </c>
      <c r="N498" s="35">
        <v>45503</v>
      </c>
      <c r="O498" s="31" t="s">
        <v>40</v>
      </c>
      <c r="P498" s="37">
        <v>45504</v>
      </c>
      <c r="Q498" s="31">
        <v>1787</v>
      </c>
      <c r="R498" s="30">
        <v>220502</v>
      </c>
      <c r="S498" s="38">
        <f t="shared" ref="S498" si="195">M498</f>
        <v>11132950</v>
      </c>
      <c r="T498" s="35">
        <v>45504</v>
      </c>
      <c r="U498" s="33" t="s">
        <v>1098</v>
      </c>
      <c r="V498" s="35">
        <v>45505</v>
      </c>
      <c r="W498" s="31" t="s">
        <v>79</v>
      </c>
      <c r="X498" s="35"/>
      <c r="Y498" s="30"/>
      <c r="Z498" s="39">
        <v>2226590</v>
      </c>
      <c r="AA498" s="30"/>
      <c r="AB498" s="40"/>
      <c r="AC498" s="30"/>
      <c r="AD498" s="40"/>
      <c r="AE498" s="30"/>
      <c r="AF498" s="30" t="s">
        <v>1099</v>
      </c>
      <c r="AG498" s="30">
        <v>3232228295</v>
      </c>
      <c r="AH498" s="474" t="s">
        <v>1082</v>
      </c>
      <c r="AI498" s="30"/>
    </row>
    <row r="499" spans="1:35" ht="11.25" customHeight="1">
      <c r="A499" s="30">
        <v>497</v>
      </c>
      <c r="B499" s="30" t="s">
        <v>254</v>
      </c>
      <c r="C499" s="30" t="s">
        <v>59</v>
      </c>
      <c r="D499" s="30" t="s">
        <v>1100</v>
      </c>
      <c r="E499" s="31" t="s">
        <v>38</v>
      </c>
      <c r="F499" s="32">
        <v>34998765</v>
      </c>
      <c r="G499" s="30" t="s">
        <v>1101</v>
      </c>
      <c r="H499" s="33">
        <v>1110061944</v>
      </c>
      <c r="I499" s="33" t="s">
        <v>1102</v>
      </c>
      <c r="J499" s="34">
        <v>9</v>
      </c>
      <c r="K499" s="34">
        <v>1806</v>
      </c>
      <c r="L499" s="35">
        <v>45495</v>
      </c>
      <c r="M499" s="36">
        <v>34998765</v>
      </c>
      <c r="N499" s="35">
        <v>45504</v>
      </c>
      <c r="O499" s="31" t="s">
        <v>40</v>
      </c>
      <c r="P499" s="37">
        <v>45505</v>
      </c>
      <c r="Q499" s="31">
        <v>1808</v>
      </c>
      <c r="R499" s="30">
        <v>220404</v>
      </c>
      <c r="S499" s="38">
        <v>34998765</v>
      </c>
      <c r="T499" s="35">
        <v>45505</v>
      </c>
      <c r="U499" s="33">
        <v>100035339</v>
      </c>
      <c r="V499" s="35">
        <v>45510</v>
      </c>
      <c r="W499" s="31" t="s">
        <v>121</v>
      </c>
      <c r="X499" s="35"/>
      <c r="Y499" s="30"/>
      <c r="Z499" s="39">
        <f>+F499</f>
        <v>34998765</v>
      </c>
      <c r="AA499" s="30"/>
      <c r="AB499" s="40"/>
      <c r="AC499" s="30"/>
      <c r="AD499" s="40"/>
      <c r="AE499" s="30"/>
      <c r="AF499" s="30" t="s">
        <v>1103</v>
      </c>
      <c r="AG499" s="30">
        <v>3234806441</v>
      </c>
      <c r="AH499" s="474" t="s">
        <v>1104</v>
      </c>
      <c r="AI499" s="30"/>
    </row>
    <row r="500" spans="1:35" ht="11.25" customHeight="1">
      <c r="A500" s="30">
        <v>498</v>
      </c>
      <c r="B500" s="30" t="s">
        <v>35</v>
      </c>
      <c r="C500" s="30" t="s">
        <v>48</v>
      </c>
      <c r="D500" s="55" t="s">
        <v>1105</v>
      </c>
      <c r="E500" s="31" t="s">
        <v>38</v>
      </c>
      <c r="F500" s="32">
        <v>175000000</v>
      </c>
      <c r="G500" s="30" t="s">
        <v>68</v>
      </c>
      <c r="H500" s="33">
        <v>900504144</v>
      </c>
      <c r="I500" s="33" t="s">
        <v>1106</v>
      </c>
      <c r="J500" s="34">
        <v>0</v>
      </c>
      <c r="K500" s="34">
        <v>1818</v>
      </c>
      <c r="L500" s="35">
        <v>45497</v>
      </c>
      <c r="M500" s="36">
        <f t="shared" ref="M500:M512" si="196">F500</f>
        <v>175000000</v>
      </c>
      <c r="N500" s="35">
        <v>45504</v>
      </c>
      <c r="O500" s="31" t="s">
        <v>40</v>
      </c>
      <c r="P500" s="37">
        <v>45504</v>
      </c>
      <c r="Q500" s="31">
        <v>1791</v>
      </c>
      <c r="R500" s="30">
        <v>220101</v>
      </c>
      <c r="S500" s="38">
        <f t="shared" ref="S500:S508" si="197">M500</f>
        <v>175000000</v>
      </c>
      <c r="T500" s="35">
        <v>45504</v>
      </c>
      <c r="U500" s="33" t="s">
        <v>1107</v>
      </c>
      <c r="V500" s="35">
        <v>45504</v>
      </c>
      <c r="W500" s="31" t="s">
        <v>106</v>
      </c>
      <c r="X500" s="35"/>
      <c r="Y500" s="30"/>
      <c r="Z500" s="39">
        <f>+F500/1</f>
        <v>175000000</v>
      </c>
      <c r="AA500" s="30"/>
      <c r="AB500" s="40"/>
      <c r="AC500" s="30"/>
      <c r="AD500" s="40"/>
      <c r="AE500" s="30"/>
      <c r="AF500" s="30" t="s">
        <v>1108</v>
      </c>
      <c r="AG500" s="30">
        <v>3163162117</v>
      </c>
      <c r="AH500" s="474" t="s">
        <v>1109</v>
      </c>
      <c r="AI500" s="30"/>
    </row>
    <row r="501" spans="1:35" ht="11.25" customHeight="1">
      <c r="A501" s="30">
        <v>499</v>
      </c>
      <c r="B501" s="30" t="s">
        <v>254</v>
      </c>
      <c r="C501" s="30" t="s">
        <v>1110</v>
      </c>
      <c r="D501" s="30" t="s">
        <v>1111</v>
      </c>
      <c r="E501" s="31" t="s">
        <v>38</v>
      </c>
      <c r="F501" s="32">
        <v>14400000</v>
      </c>
      <c r="G501" s="30" t="s">
        <v>1112</v>
      </c>
      <c r="H501" s="33">
        <v>1110472406</v>
      </c>
      <c r="I501" s="33" t="s">
        <v>1063</v>
      </c>
      <c r="J501" s="34">
        <v>1</v>
      </c>
      <c r="K501" s="34">
        <v>1807</v>
      </c>
      <c r="L501" s="35">
        <v>45496</v>
      </c>
      <c r="M501" s="36">
        <f t="shared" si="196"/>
        <v>14400000</v>
      </c>
      <c r="N501" s="35">
        <v>45505</v>
      </c>
      <c r="O501" s="31" t="s">
        <v>40</v>
      </c>
      <c r="P501" s="37">
        <v>45505</v>
      </c>
      <c r="Q501" s="31">
        <v>1809</v>
      </c>
      <c r="R501" s="30">
        <v>220401</v>
      </c>
      <c r="S501" s="38">
        <f t="shared" si="197"/>
        <v>14400000</v>
      </c>
      <c r="T501" s="35">
        <v>45506</v>
      </c>
      <c r="U501" s="33" t="s">
        <v>1113</v>
      </c>
      <c r="V501" s="35">
        <v>45510</v>
      </c>
      <c r="W501" s="41" t="s">
        <v>106</v>
      </c>
      <c r="X501" s="35">
        <v>45534</v>
      </c>
      <c r="Y501" s="30" t="s">
        <v>1114</v>
      </c>
      <c r="Z501" s="39">
        <v>3600000</v>
      </c>
      <c r="AA501" s="469">
        <v>82000000</v>
      </c>
      <c r="AB501" s="40"/>
      <c r="AC501" s="30"/>
      <c r="AD501" s="40"/>
      <c r="AE501" s="30"/>
      <c r="AF501" s="30" t="s">
        <v>1115</v>
      </c>
      <c r="AG501" s="30">
        <v>3233242759</v>
      </c>
      <c r="AH501" s="474" t="s">
        <v>1116</v>
      </c>
      <c r="AI501" s="30"/>
    </row>
    <row r="502" spans="1:35" ht="11.25" customHeight="1">
      <c r="A502" s="30">
        <v>500</v>
      </c>
      <c r="B502" s="30" t="s">
        <v>254</v>
      </c>
      <c r="C502" s="30" t="s">
        <v>157</v>
      </c>
      <c r="D502" s="30" t="s">
        <v>1117</v>
      </c>
      <c r="E502" s="31" t="s">
        <v>38</v>
      </c>
      <c r="F502" s="32">
        <v>24500000</v>
      </c>
      <c r="G502" s="30" t="s">
        <v>1118</v>
      </c>
      <c r="H502" s="33">
        <v>52910081</v>
      </c>
      <c r="I502" s="33" t="s">
        <v>1119</v>
      </c>
      <c r="J502" s="34">
        <v>0</v>
      </c>
      <c r="K502" s="34">
        <v>1825</v>
      </c>
      <c r="L502" s="35">
        <v>45497</v>
      </c>
      <c r="M502" s="36">
        <f t="shared" si="196"/>
        <v>24500000</v>
      </c>
      <c r="N502" s="35">
        <v>45505</v>
      </c>
      <c r="O502" s="31" t="s">
        <v>40</v>
      </c>
      <c r="P502" s="37">
        <v>45505</v>
      </c>
      <c r="Q502" s="31">
        <v>1810</v>
      </c>
      <c r="R502" s="30">
        <v>220401</v>
      </c>
      <c r="S502" s="38">
        <f t="shared" si="197"/>
        <v>24500000</v>
      </c>
      <c r="T502" s="35">
        <v>45505</v>
      </c>
      <c r="U502" s="33" t="s">
        <v>1120</v>
      </c>
      <c r="V502" s="35">
        <v>45505</v>
      </c>
      <c r="W502" s="31" t="s">
        <v>79</v>
      </c>
      <c r="X502" s="35"/>
      <c r="Y502" s="30"/>
      <c r="Z502" s="39">
        <v>4900000</v>
      </c>
      <c r="AA502" s="30"/>
      <c r="AB502" s="40"/>
      <c r="AC502" s="30"/>
      <c r="AD502" s="40"/>
      <c r="AE502" s="30"/>
      <c r="AF502" s="30" t="s">
        <v>1121</v>
      </c>
      <c r="AG502" s="30">
        <v>3132281617</v>
      </c>
      <c r="AH502" s="474" t="s">
        <v>1122</v>
      </c>
      <c r="AI502" s="30"/>
    </row>
    <row r="503" spans="1:35" ht="11.25" customHeight="1">
      <c r="A503" s="30">
        <v>501</v>
      </c>
      <c r="B503" s="30" t="s">
        <v>35</v>
      </c>
      <c r="C503" s="30" t="s">
        <v>92</v>
      </c>
      <c r="D503" s="68" t="s">
        <v>486</v>
      </c>
      <c r="E503" s="31" t="s">
        <v>38</v>
      </c>
      <c r="F503" s="32">
        <v>123404466</v>
      </c>
      <c r="G503" s="30" t="s">
        <v>108</v>
      </c>
      <c r="H503" s="33">
        <v>800185215</v>
      </c>
      <c r="I503" s="33" t="s">
        <v>1056</v>
      </c>
      <c r="J503" s="34">
        <v>2</v>
      </c>
      <c r="K503" s="34">
        <v>1831</v>
      </c>
      <c r="L503" s="35">
        <v>45502</v>
      </c>
      <c r="M503" s="36">
        <f t="shared" si="196"/>
        <v>123404466</v>
      </c>
      <c r="N503" s="35">
        <v>45505</v>
      </c>
      <c r="O503" s="31" t="s">
        <v>40</v>
      </c>
      <c r="P503" s="37" t="s">
        <v>1123</v>
      </c>
      <c r="Q503" s="31">
        <v>1811</v>
      </c>
      <c r="R503" s="30">
        <v>2102020210</v>
      </c>
      <c r="S503" s="38">
        <f t="shared" si="197"/>
        <v>123404466</v>
      </c>
      <c r="T503" s="35">
        <v>45505</v>
      </c>
      <c r="U503" s="33" t="s">
        <v>1124</v>
      </c>
      <c r="V503" s="35">
        <v>45505</v>
      </c>
      <c r="W503" s="31" t="s">
        <v>41</v>
      </c>
      <c r="X503" s="35"/>
      <c r="Y503" s="30"/>
      <c r="Z503" s="39">
        <f>+F503</f>
        <v>123404466</v>
      </c>
      <c r="AA503" s="30"/>
      <c r="AB503" s="40"/>
      <c r="AC503" s="30"/>
      <c r="AD503" s="40"/>
      <c r="AE503" s="30"/>
      <c r="AF503" s="30" t="s">
        <v>1125</v>
      </c>
      <c r="AG503" s="30">
        <v>6082610484</v>
      </c>
      <c r="AH503" s="474" t="s">
        <v>1126</v>
      </c>
      <c r="AI503" s="30"/>
    </row>
    <row r="504" spans="1:35" ht="10.5" customHeight="1">
      <c r="A504" s="30">
        <v>502</v>
      </c>
      <c r="B504" s="30" t="s">
        <v>35</v>
      </c>
      <c r="C504" s="30" t="s">
        <v>251</v>
      </c>
      <c r="D504" s="30" t="s">
        <v>192</v>
      </c>
      <c r="E504" s="31" t="s">
        <v>38</v>
      </c>
      <c r="F504" s="32">
        <v>34500000</v>
      </c>
      <c r="G504" s="30" t="s">
        <v>193</v>
      </c>
      <c r="H504" s="33">
        <v>900448985</v>
      </c>
      <c r="I504" s="33" t="s">
        <v>1056</v>
      </c>
      <c r="J504" s="34">
        <v>8</v>
      </c>
      <c r="K504" s="34">
        <v>1823</v>
      </c>
      <c r="L504" s="35">
        <v>45499</v>
      </c>
      <c r="M504" s="36">
        <f t="shared" si="196"/>
        <v>34500000</v>
      </c>
      <c r="N504" s="35">
        <v>45509</v>
      </c>
      <c r="O504" s="31" t="s">
        <v>40</v>
      </c>
      <c r="P504" s="37">
        <v>45520</v>
      </c>
      <c r="Q504" s="31">
        <v>1842</v>
      </c>
      <c r="R504" s="30">
        <v>2102020212</v>
      </c>
      <c r="S504" s="38">
        <f t="shared" si="197"/>
        <v>34500000</v>
      </c>
      <c r="T504" s="35">
        <v>45520</v>
      </c>
      <c r="U504" s="33" t="s">
        <v>1127</v>
      </c>
      <c r="V504" s="35">
        <v>45526</v>
      </c>
      <c r="W504" s="41">
        <v>45626</v>
      </c>
      <c r="X504" s="35"/>
      <c r="Y504" s="30"/>
      <c r="Z504" s="39">
        <f>+F504/6</f>
        <v>5750000</v>
      </c>
      <c r="AA504" s="30"/>
      <c r="AB504" s="40"/>
      <c r="AC504" s="30"/>
      <c r="AD504" s="40"/>
      <c r="AE504" s="30"/>
      <c r="AF504" s="30" t="s">
        <v>1128</v>
      </c>
      <c r="AG504" s="30">
        <v>3158630690</v>
      </c>
      <c r="AH504" s="474" t="s">
        <v>1129</v>
      </c>
      <c r="AI504" s="30"/>
    </row>
    <row r="505" spans="1:35" ht="11.25" customHeight="1">
      <c r="A505" s="30">
        <v>503</v>
      </c>
      <c r="B505" s="30" t="s">
        <v>654</v>
      </c>
      <c r="C505" s="30" t="s">
        <v>336</v>
      </c>
      <c r="D505" s="68" t="s">
        <v>1130</v>
      </c>
      <c r="E505" s="31" t="s">
        <v>38</v>
      </c>
      <c r="F505" s="32">
        <v>136000000</v>
      </c>
      <c r="G505" s="30" t="s">
        <v>1131</v>
      </c>
      <c r="H505" s="33">
        <v>900915878</v>
      </c>
      <c r="I505" s="33" t="s">
        <v>1056</v>
      </c>
      <c r="J505" s="34">
        <v>1</v>
      </c>
      <c r="K505" s="34">
        <v>1824</v>
      </c>
      <c r="L505" s="35">
        <v>45499</v>
      </c>
      <c r="M505" s="36">
        <f t="shared" si="196"/>
        <v>136000000</v>
      </c>
      <c r="N505" s="35">
        <v>45509</v>
      </c>
      <c r="O505" s="31" t="s">
        <v>40</v>
      </c>
      <c r="P505" s="37">
        <v>45510</v>
      </c>
      <c r="Q505" s="31">
        <v>1817</v>
      </c>
      <c r="R505" s="30">
        <v>220305</v>
      </c>
      <c r="S505" s="38">
        <f t="shared" si="197"/>
        <v>136000000</v>
      </c>
      <c r="T505" s="35">
        <v>45510</v>
      </c>
      <c r="U505" s="33" t="s">
        <v>1132</v>
      </c>
      <c r="V505" s="35">
        <v>45510</v>
      </c>
      <c r="W505" s="41">
        <v>45600</v>
      </c>
      <c r="X505" s="35"/>
      <c r="Y505" s="30"/>
      <c r="Z505" s="39">
        <f>+F505/4</f>
        <v>34000000</v>
      </c>
      <c r="AA505" s="30"/>
      <c r="AB505" s="40"/>
      <c r="AC505" s="30"/>
      <c r="AD505" s="40"/>
      <c r="AE505" s="30"/>
      <c r="AF505" s="30" t="s">
        <v>1133</v>
      </c>
      <c r="AG505" s="30">
        <v>3108092053</v>
      </c>
      <c r="AH505" s="474" t="s">
        <v>1134</v>
      </c>
      <c r="AI505" s="30"/>
    </row>
    <row r="506" spans="1:35" ht="11.25" customHeight="1">
      <c r="A506" s="30">
        <v>504</v>
      </c>
      <c r="B506" s="30" t="s">
        <v>35</v>
      </c>
      <c r="C506" s="30" t="s">
        <v>59</v>
      </c>
      <c r="D506" s="59" t="s">
        <v>1135</v>
      </c>
      <c r="E506" s="31" t="s">
        <v>38</v>
      </c>
      <c r="F506" s="32">
        <v>90000000</v>
      </c>
      <c r="G506" s="30" t="s">
        <v>837</v>
      </c>
      <c r="H506" s="33">
        <v>800250023</v>
      </c>
      <c r="I506" s="33" t="s">
        <v>1056</v>
      </c>
      <c r="J506" s="34">
        <v>3</v>
      </c>
      <c r="K506" s="34">
        <v>1805</v>
      </c>
      <c r="L506" s="35">
        <v>45495</v>
      </c>
      <c r="M506" s="36">
        <f t="shared" si="196"/>
        <v>90000000</v>
      </c>
      <c r="N506" s="35">
        <v>45510</v>
      </c>
      <c r="O506" s="31" t="s">
        <v>40</v>
      </c>
      <c r="P506" s="37">
        <v>45512</v>
      </c>
      <c r="Q506" s="31">
        <v>1819</v>
      </c>
      <c r="R506" s="30">
        <v>220102</v>
      </c>
      <c r="S506" s="38">
        <f t="shared" si="197"/>
        <v>90000000</v>
      </c>
      <c r="T506" s="35">
        <v>45512</v>
      </c>
      <c r="U506" s="33">
        <v>100065534</v>
      </c>
      <c r="V506" s="35">
        <v>45512</v>
      </c>
      <c r="W506" s="31" t="s">
        <v>88</v>
      </c>
      <c r="X506" s="35" t="s">
        <v>1136</v>
      </c>
      <c r="Y506" s="30" t="s">
        <v>1137</v>
      </c>
      <c r="Z506" s="39">
        <f>+F506/3</f>
        <v>30000000</v>
      </c>
      <c r="AA506" s="30" t="s">
        <v>1138</v>
      </c>
      <c r="AB506" s="40"/>
      <c r="AC506" s="30"/>
      <c r="AD506" s="40"/>
      <c r="AE506" s="30"/>
      <c r="AF506" s="30" t="s">
        <v>1139</v>
      </c>
      <c r="AG506" s="30" t="s">
        <v>1140</v>
      </c>
      <c r="AH506" s="474" t="s">
        <v>1141</v>
      </c>
      <c r="AI506" s="30"/>
    </row>
    <row r="507" spans="1:35" ht="11.25" customHeight="1">
      <c r="A507" s="30">
        <v>505</v>
      </c>
      <c r="B507" s="30" t="s">
        <v>35</v>
      </c>
      <c r="C507" s="30" t="s">
        <v>70</v>
      </c>
      <c r="D507" s="30" t="s">
        <v>916</v>
      </c>
      <c r="E507" s="31" t="s">
        <v>38</v>
      </c>
      <c r="F507" s="32">
        <v>53000000</v>
      </c>
      <c r="G507" s="30" t="s">
        <v>837</v>
      </c>
      <c r="H507" s="33">
        <v>800250023</v>
      </c>
      <c r="I507" s="33" t="s">
        <v>1056</v>
      </c>
      <c r="J507" s="34">
        <v>3</v>
      </c>
      <c r="K507" s="34">
        <v>1835</v>
      </c>
      <c r="L507" s="35">
        <v>45504</v>
      </c>
      <c r="M507" s="36">
        <f t="shared" ref="M507" si="198">F507</f>
        <v>53000000</v>
      </c>
      <c r="N507" s="35">
        <v>45512</v>
      </c>
      <c r="O507" s="31" t="s">
        <v>40</v>
      </c>
      <c r="P507" s="37">
        <v>45512</v>
      </c>
      <c r="Q507" s="31">
        <v>1818</v>
      </c>
      <c r="R507" s="30">
        <v>220105</v>
      </c>
      <c r="S507" s="38">
        <f t="shared" ref="S507" si="199">M507</f>
        <v>53000000</v>
      </c>
      <c r="T507" s="35">
        <v>45512</v>
      </c>
      <c r="U507" s="33">
        <v>100035516</v>
      </c>
      <c r="V507" s="35">
        <v>45512</v>
      </c>
      <c r="W507" s="31" t="s">
        <v>41</v>
      </c>
      <c r="X507" s="35"/>
      <c r="Y507" s="30"/>
      <c r="Z507" s="39">
        <f>+F507</f>
        <v>53000000</v>
      </c>
      <c r="AA507" s="30"/>
      <c r="AB507" s="40"/>
      <c r="AC507" s="30"/>
      <c r="AD507" s="40"/>
      <c r="AE507" s="30"/>
      <c r="AF507" s="30" t="s">
        <v>1139</v>
      </c>
      <c r="AG507" s="30" t="s">
        <v>1140</v>
      </c>
      <c r="AH507" s="474" t="s">
        <v>1141</v>
      </c>
      <c r="AI507" s="30"/>
    </row>
    <row r="508" spans="1:35" ht="11.25" customHeight="1">
      <c r="A508" s="30">
        <v>506</v>
      </c>
      <c r="B508" s="30" t="s">
        <v>254</v>
      </c>
      <c r="C508" s="30" t="s">
        <v>647</v>
      </c>
      <c r="D508" s="59" t="s">
        <v>648</v>
      </c>
      <c r="E508" s="31" t="s">
        <v>38</v>
      </c>
      <c r="F508" s="32">
        <v>22742400</v>
      </c>
      <c r="G508" s="30" t="s">
        <v>166</v>
      </c>
      <c r="H508" s="33">
        <v>36559111</v>
      </c>
      <c r="I508" s="33" t="s">
        <v>1142</v>
      </c>
      <c r="J508" s="34">
        <v>0</v>
      </c>
      <c r="K508" s="34">
        <v>1834</v>
      </c>
      <c r="L508" s="35">
        <v>45504</v>
      </c>
      <c r="M508" s="36">
        <f t="shared" si="196"/>
        <v>22742400</v>
      </c>
      <c r="N508" s="35">
        <v>45513</v>
      </c>
      <c r="O508" s="31" t="s">
        <v>40</v>
      </c>
      <c r="P508" s="37">
        <v>45513</v>
      </c>
      <c r="Q508" s="31">
        <v>1821</v>
      </c>
      <c r="R508" s="30">
        <v>220401</v>
      </c>
      <c r="S508" s="38">
        <f t="shared" si="197"/>
        <v>22742400</v>
      </c>
      <c r="T508" s="35">
        <v>45513</v>
      </c>
      <c r="U508" s="33">
        <v>100035558</v>
      </c>
      <c r="V508" s="35">
        <v>45513</v>
      </c>
      <c r="W508" s="41">
        <v>45657</v>
      </c>
      <c r="X508" s="35"/>
      <c r="Y508" s="30"/>
      <c r="Z508" s="39">
        <v>4738000</v>
      </c>
      <c r="AA508" s="30"/>
      <c r="AB508" s="40"/>
      <c r="AC508" s="30"/>
      <c r="AD508" s="40"/>
      <c r="AE508" s="30"/>
      <c r="AF508" s="30" t="s">
        <v>1143</v>
      </c>
      <c r="AG508" s="30">
        <v>3108045053</v>
      </c>
      <c r="AH508" s="474" t="s">
        <v>1144</v>
      </c>
      <c r="AI508" s="30"/>
    </row>
    <row r="509" spans="1:35" ht="10.5" customHeight="1">
      <c r="A509" s="30">
        <v>507</v>
      </c>
      <c r="B509" s="30" t="s">
        <v>35</v>
      </c>
      <c r="C509" s="30" t="s">
        <v>251</v>
      </c>
      <c r="D509" s="30" t="s">
        <v>1145</v>
      </c>
      <c r="E509" s="31" t="s">
        <v>38</v>
      </c>
      <c r="F509" s="32">
        <v>200000000</v>
      </c>
      <c r="G509" s="30" t="s">
        <v>312</v>
      </c>
      <c r="H509" s="33">
        <v>901422831</v>
      </c>
      <c r="I509" s="33" t="s">
        <v>1056</v>
      </c>
      <c r="J509" s="34">
        <v>3</v>
      </c>
      <c r="K509" s="34">
        <v>1777</v>
      </c>
      <c r="L509" s="35">
        <v>45489</v>
      </c>
      <c r="M509" s="36">
        <f t="shared" si="196"/>
        <v>200000000</v>
      </c>
      <c r="N509" s="35">
        <v>45513</v>
      </c>
      <c r="O509" s="31" t="s">
        <v>40</v>
      </c>
      <c r="P509" s="37">
        <v>45513</v>
      </c>
      <c r="Q509" s="31">
        <v>1822</v>
      </c>
      <c r="R509" s="30">
        <v>21030202</v>
      </c>
      <c r="S509" s="38">
        <v>200000000</v>
      </c>
      <c r="T509" s="35">
        <v>45517</v>
      </c>
      <c r="U509" s="33">
        <v>100338242</v>
      </c>
      <c r="V509" s="35">
        <v>45518</v>
      </c>
      <c r="W509" s="31" t="s">
        <v>88</v>
      </c>
      <c r="X509" s="35"/>
      <c r="Y509" s="30"/>
      <c r="Z509" s="39">
        <f>+S509/3</f>
        <v>66666666.666666664</v>
      </c>
      <c r="AA509" s="30"/>
      <c r="AB509" s="40"/>
      <c r="AC509" s="30"/>
      <c r="AD509" s="40"/>
      <c r="AE509" s="30"/>
      <c r="AF509" s="30" t="s">
        <v>1146</v>
      </c>
      <c r="AG509" s="30">
        <v>3176489488</v>
      </c>
      <c r="AH509" s="474" t="s">
        <v>1147</v>
      </c>
      <c r="AI509" s="30"/>
    </row>
    <row r="510" spans="1:35" ht="9.75" customHeight="1">
      <c r="A510" s="30">
        <v>508</v>
      </c>
      <c r="B510" s="30" t="s">
        <v>254</v>
      </c>
      <c r="C510" s="30" t="s">
        <v>314</v>
      </c>
      <c r="D510" s="59" t="s">
        <v>1148</v>
      </c>
      <c r="E510" s="31" t="s">
        <v>38</v>
      </c>
      <c r="F510" s="32">
        <v>11500000</v>
      </c>
      <c r="G510" s="30" t="s">
        <v>427</v>
      </c>
      <c r="H510" s="33">
        <v>1110487620</v>
      </c>
      <c r="I510" s="33" t="s">
        <v>1063</v>
      </c>
      <c r="J510" s="34">
        <v>7</v>
      </c>
      <c r="K510" s="34">
        <v>1822</v>
      </c>
      <c r="L510" s="35">
        <v>45499</v>
      </c>
      <c r="M510" s="36">
        <f t="shared" si="196"/>
        <v>11500000</v>
      </c>
      <c r="N510" s="35">
        <v>45513</v>
      </c>
      <c r="O510" s="31" t="s">
        <v>40</v>
      </c>
      <c r="P510" s="37">
        <v>45516</v>
      </c>
      <c r="Q510" s="31">
        <v>1823</v>
      </c>
      <c r="R510" s="30">
        <v>220402</v>
      </c>
      <c r="S510" s="38">
        <v>11500000</v>
      </c>
      <c r="T510" s="35">
        <v>45516</v>
      </c>
      <c r="U510" s="33">
        <v>100035606</v>
      </c>
      <c r="V510" s="35">
        <v>45516</v>
      </c>
      <c r="W510" s="41">
        <v>45657</v>
      </c>
      <c r="X510" s="35"/>
      <c r="Y510" s="30"/>
      <c r="Z510" s="39">
        <v>2300000</v>
      </c>
      <c r="AA510" s="30"/>
      <c r="AB510" s="40"/>
      <c r="AC510" s="30"/>
      <c r="AD510" s="40"/>
      <c r="AE510" s="30"/>
      <c r="AF510" s="30" t="s">
        <v>1149</v>
      </c>
      <c r="AG510" s="30">
        <v>3223334968</v>
      </c>
      <c r="AH510" s="474" t="s">
        <v>1150</v>
      </c>
      <c r="AI510" s="30"/>
    </row>
    <row r="511" spans="1:35" ht="11.25" customHeight="1">
      <c r="A511" s="30">
        <v>509</v>
      </c>
      <c r="B511" s="30" t="s">
        <v>254</v>
      </c>
      <c r="C511" s="30" t="s">
        <v>791</v>
      </c>
      <c r="D511" s="30" t="s">
        <v>1151</v>
      </c>
      <c r="E511" s="31" t="s">
        <v>38</v>
      </c>
      <c r="F511" s="32">
        <v>23506666</v>
      </c>
      <c r="G511" s="30" t="s">
        <v>1152</v>
      </c>
      <c r="H511" s="33">
        <v>28554805</v>
      </c>
      <c r="I511" s="33" t="s">
        <v>1063</v>
      </c>
      <c r="J511" s="34">
        <v>1</v>
      </c>
      <c r="K511" s="34">
        <v>1755</v>
      </c>
      <c r="L511" s="35">
        <v>45478</v>
      </c>
      <c r="M511" s="36">
        <f t="shared" si="196"/>
        <v>23506666</v>
      </c>
      <c r="N511" s="35">
        <v>45519</v>
      </c>
      <c r="O511" s="31" t="s">
        <v>40</v>
      </c>
      <c r="P511" s="37">
        <v>45519</v>
      </c>
      <c r="Q511" s="31">
        <v>1840</v>
      </c>
      <c r="R511" s="30">
        <v>220401</v>
      </c>
      <c r="S511" s="38">
        <v>23506666</v>
      </c>
      <c r="T511" s="35">
        <v>45519</v>
      </c>
      <c r="U511" s="33" t="s">
        <v>1153</v>
      </c>
      <c r="V511" s="35">
        <v>45526</v>
      </c>
      <c r="W511" s="31" t="s">
        <v>88</v>
      </c>
      <c r="X511" s="35"/>
      <c r="Y511" s="30"/>
      <c r="Z511" s="39">
        <f>+S511/3</f>
        <v>7835555.333333333</v>
      </c>
      <c r="AA511" s="30"/>
      <c r="AB511" s="40"/>
      <c r="AC511" s="30"/>
      <c r="AD511" s="40"/>
      <c r="AE511" s="30"/>
      <c r="AF511" s="30" t="s">
        <v>1154</v>
      </c>
      <c r="AG511" s="30">
        <v>3105677060</v>
      </c>
      <c r="AH511" s="474" t="s">
        <v>1155</v>
      </c>
      <c r="AI511" s="30"/>
    </row>
    <row r="512" spans="1:35" ht="9.75" customHeight="1">
      <c r="A512" s="30">
        <v>510</v>
      </c>
      <c r="B512" s="30" t="s">
        <v>254</v>
      </c>
      <c r="C512" s="30" t="s">
        <v>251</v>
      </c>
      <c r="D512" s="59" t="s">
        <v>1156</v>
      </c>
      <c r="E512" s="31" t="s">
        <v>38</v>
      </c>
      <c r="F512" s="32">
        <v>61750000</v>
      </c>
      <c r="G512" s="59" t="s">
        <v>1157</v>
      </c>
      <c r="H512" s="388">
        <v>900789555</v>
      </c>
      <c r="I512" s="33" t="s">
        <v>1119</v>
      </c>
      <c r="J512" s="34">
        <v>7</v>
      </c>
      <c r="K512" s="34">
        <v>1851</v>
      </c>
      <c r="L512" s="35">
        <v>45505</v>
      </c>
      <c r="M512" s="36">
        <f t="shared" si="196"/>
        <v>61750000</v>
      </c>
      <c r="N512" s="35">
        <v>45519</v>
      </c>
      <c r="O512" s="31" t="s">
        <v>40</v>
      </c>
      <c r="P512" s="37">
        <v>45519</v>
      </c>
      <c r="Q512" s="31">
        <v>1841</v>
      </c>
      <c r="R512" s="30">
        <v>220405</v>
      </c>
      <c r="S512" s="38">
        <v>61750000</v>
      </c>
      <c r="T512" s="35">
        <v>45520</v>
      </c>
      <c r="U512" s="33" t="s">
        <v>1158</v>
      </c>
      <c r="V512" s="35">
        <v>45521</v>
      </c>
      <c r="W512" s="31" t="s">
        <v>1159</v>
      </c>
      <c r="X512" s="35"/>
      <c r="Y512" s="30"/>
      <c r="Z512" s="39">
        <f>+S512</f>
        <v>61750000</v>
      </c>
      <c r="AA512" s="30"/>
      <c r="AB512" s="40"/>
      <c r="AC512" s="30"/>
      <c r="AD512" s="40"/>
      <c r="AE512" s="30"/>
      <c r="AF512" s="30" t="s">
        <v>1160</v>
      </c>
      <c r="AG512" s="30">
        <v>3176489488</v>
      </c>
      <c r="AH512" s="474" t="s">
        <v>1161</v>
      </c>
      <c r="AI512" s="30"/>
    </row>
    <row r="513" spans="1:35" ht="10.5" customHeight="1">
      <c r="A513" s="30">
        <v>511</v>
      </c>
      <c r="B513" s="30" t="s">
        <v>254</v>
      </c>
      <c r="C513" s="30" t="s">
        <v>1162</v>
      </c>
      <c r="D513" s="59" t="s">
        <v>1163</v>
      </c>
      <c r="E513" s="31" t="s">
        <v>38</v>
      </c>
      <c r="F513" s="32">
        <v>120000000</v>
      </c>
      <c r="G513" s="30" t="s">
        <v>1164</v>
      </c>
      <c r="H513" s="33">
        <v>900264163</v>
      </c>
      <c r="I513" s="33" t="s">
        <v>1063</v>
      </c>
      <c r="J513" s="34">
        <v>1</v>
      </c>
      <c r="K513" s="34">
        <v>1842</v>
      </c>
      <c r="L513" s="35">
        <v>45504</v>
      </c>
      <c r="M513" s="36">
        <v>120000000</v>
      </c>
      <c r="N513" s="35">
        <v>45525</v>
      </c>
      <c r="O513" s="31" t="s">
        <v>40</v>
      </c>
      <c r="P513" s="37">
        <v>45526</v>
      </c>
      <c r="Q513" s="31">
        <v>1846</v>
      </c>
      <c r="R513" s="30">
        <v>2250401</v>
      </c>
      <c r="S513" s="38">
        <v>120000000</v>
      </c>
      <c r="T513" s="35">
        <v>45525</v>
      </c>
      <c r="U513" s="33" t="s">
        <v>1165</v>
      </c>
      <c r="V513" s="35">
        <v>45532</v>
      </c>
      <c r="W513" s="31" t="s">
        <v>46</v>
      </c>
      <c r="X513" s="35"/>
      <c r="Y513" s="30"/>
      <c r="Z513" s="39">
        <f>+S513/4</f>
        <v>30000000</v>
      </c>
      <c r="AA513" s="30"/>
      <c r="AB513" s="40"/>
      <c r="AC513" s="30"/>
      <c r="AD513" s="40"/>
      <c r="AE513" s="30"/>
      <c r="AF513" s="30" t="s">
        <v>1166</v>
      </c>
      <c r="AG513" s="30">
        <v>3102790166</v>
      </c>
      <c r="AH513" s="474" t="s">
        <v>1167</v>
      </c>
      <c r="AI513" s="30"/>
    </row>
    <row r="514" spans="1:35" ht="10.5" customHeight="1">
      <c r="A514" s="30">
        <v>512</v>
      </c>
      <c r="B514" s="30" t="s">
        <v>254</v>
      </c>
      <c r="C514" s="30" t="s">
        <v>314</v>
      </c>
      <c r="D514" s="59" t="s">
        <v>1168</v>
      </c>
      <c r="E514" s="31" t="s">
        <v>38</v>
      </c>
      <c r="F514" s="32">
        <v>11529133</v>
      </c>
      <c r="G514" s="30" t="s">
        <v>1169</v>
      </c>
      <c r="H514" s="33">
        <v>51956023</v>
      </c>
      <c r="I514" s="33" t="s">
        <v>1170</v>
      </c>
      <c r="J514" s="34">
        <v>8</v>
      </c>
      <c r="K514" s="34">
        <v>1838</v>
      </c>
      <c r="L514" s="35">
        <v>45504</v>
      </c>
      <c r="M514" s="36">
        <v>11529133</v>
      </c>
      <c r="N514" s="35">
        <v>45525</v>
      </c>
      <c r="O514" s="31" t="s">
        <v>40</v>
      </c>
      <c r="P514" s="37">
        <v>45525</v>
      </c>
      <c r="Q514" s="31">
        <v>1844</v>
      </c>
      <c r="R514" s="30">
        <v>220402</v>
      </c>
      <c r="S514" s="38">
        <v>11529133</v>
      </c>
      <c r="T514" s="35">
        <v>45526</v>
      </c>
      <c r="U514" s="33">
        <v>100035889</v>
      </c>
      <c r="V514" s="35">
        <v>45527</v>
      </c>
      <c r="W514" s="41">
        <v>45657</v>
      </c>
      <c r="X514" s="35"/>
      <c r="Y514" s="30"/>
      <c r="Z514" s="39">
        <v>2369000</v>
      </c>
      <c r="AA514" s="30"/>
      <c r="AB514" s="40"/>
      <c r="AC514" s="30"/>
      <c r="AD514" s="40"/>
      <c r="AE514" s="30"/>
      <c r="AF514" s="30" t="s">
        <v>1171</v>
      </c>
      <c r="AG514" s="30">
        <v>3132432817</v>
      </c>
      <c r="AH514" s="474" t="s">
        <v>1172</v>
      </c>
      <c r="AI514" s="30"/>
    </row>
    <row r="515" spans="1:35" ht="9.75" customHeight="1">
      <c r="A515" s="30">
        <v>513</v>
      </c>
      <c r="B515" s="30" t="s">
        <v>254</v>
      </c>
      <c r="C515" s="30" t="s">
        <v>1110</v>
      </c>
      <c r="D515" s="59" t="s">
        <v>1173</v>
      </c>
      <c r="E515" s="31" t="s">
        <v>38</v>
      </c>
      <c r="F515" s="32">
        <v>19680000</v>
      </c>
      <c r="G515" s="30" t="s">
        <v>1174</v>
      </c>
      <c r="H515" s="33">
        <v>1110471660</v>
      </c>
      <c r="I515" s="33" t="s">
        <v>1063</v>
      </c>
      <c r="J515" s="34">
        <v>1</v>
      </c>
      <c r="K515" s="34">
        <v>1792</v>
      </c>
      <c r="L515" s="35">
        <v>45489</v>
      </c>
      <c r="M515" s="36">
        <v>19680000</v>
      </c>
      <c r="N515" s="35">
        <v>45525</v>
      </c>
      <c r="O515" s="31" t="s">
        <v>40</v>
      </c>
      <c r="P515" s="37">
        <v>45525</v>
      </c>
      <c r="Q515" s="31">
        <v>1845</v>
      </c>
      <c r="R515" s="30">
        <v>220401</v>
      </c>
      <c r="S515" s="38">
        <v>19680000</v>
      </c>
      <c r="T515" s="35">
        <v>45525</v>
      </c>
      <c r="U515" s="33" t="s">
        <v>1175</v>
      </c>
      <c r="V515" s="35">
        <v>45526</v>
      </c>
      <c r="W515" s="41">
        <v>45657</v>
      </c>
      <c r="X515" s="35"/>
      <c r="Y515" s="30"/>
      <c r="Z515" s="39">
        <v>3600000</v>
      </c>
      <c r="AA515" s="30"/>
      <c r="AB515" s="40"/>
      <c r="AC515" s="30"/>
      <c r="AD515" s="40"/>
      <c r="AE515" s="30"/>
      <c r="AF515" s="30" t="s">
        <v>1176</v>
      </c>
      <c r="AG515" s="30">
        <v>3233242759</v>
      </c>
      <c r="AH515" s="474" t="s">
        <v>1177</v>
      </c>
      <c r="AI515" s="30"/>
    </row>
    <row r="516" spans="1:35" ht="9" customHeight="1">
      <c r="A516" s="30">
        <v>514</v>
      </c>
      <c r="B516" s="30" t="s">
        <v>654</v>
      </c>
      <c r="C516" s="30" t="s">
        <v>336</v>
      </c>
      <c r="D516" s="59" t="s">
        <v>1178</v>
      </c>
      <c r="E516" s="31" t="s">
        <v>38</v>
      </c>
      <c r="F516" s="32">
        <v>21000000</v>
      </c>
      <c r="G516" s="30" t="s">
        <v>1179</v>
      </c>
      <c r="H516" s="33">
        <v>1110544047</v>
      </c>
      <c r="I516" s="33" t="s">
        <v>1063</v>
      </c>
      <c r="J516" s="34">
        <v>0</v>
      </c>
      <c r="K516" s="34">
        <v>1853</v>
      </c>
      <c r="L516" s="35">
        <v>45509</v>
      </c>
      <c r="M516" s="36">
        <v>21000000</v>
      </c>
      <c r="N516" s="35">
        <v>45527</v>
      </c>
      <c r="O516" s="31" t="s">
        <v>40</v>
      </c>
      <c r="P516" s="37">
        <v>45527</v>
      </c>
      <c r="Q516" s="31">
        <v>1848</v>
      </c>
      <c r="R516" s="30">
        <v>220301</v>
      </c>
      <c r="S516" s="38">
        <v>21000000</v>
      </c>
      <c r="T516" s="35">
        <v>45533</v>
      </c>
      <c r="U516" s="33" t="s">
        <v>1180</v>
      </c>
      <c r="V516" s="35">
        <v>45534</v>
      </c>
      <c r="W516" s="41">
        <v>45657</v>
      </c>
      <c r="X516" s="35"/>
      <c r="Y516" s="30"/>
      <c r="Z516" s="39">
        <f>+S516/4</f>
        <v>5250000</v>
      </c>
      <c r="AA516" s="30"/>
      <c r="AB516" s="40"/>
      <c r="AC516" s="30"/>
      <c r="AD516" s="40"/>
      <c r="AE516" s="30"/>
      <c r="AF516" s="30" t="s">
        <v>1181</v>
      </c>
      <c r="AG516" s="30">
        <v>209017055</v>
      </c>
      <c r="AH516" s="474" t="s">
        <v>1182</v>
      </c>
      <c r="AI516" s="30"/>
    </row>
    <row r="517" spans="1:35" ht="9.75" customHeight="1">
      <c r="A517" s="30">
        <v>515</v>
      </c>
      <c r="B517" s="30" t="s">
        <v>254</v>
      </c>
      <c r="C517" s="30" t="s">
        <v>262</v>
      </c>
      <c r="D517" s="59" t="s">
        <v>1030</v>
      </c>
      <c r="E517" s="31" t="s">
        <v>38</v>
      </c>
      <c r="F517" s="32">
        <v>12875000</v>
      </c>
      <c r="G517" s="30" t="s">
        <v>1183</v>
      </c>
      <c r="H517" s="33">
        <v>65753410</v>
      </c>
      <c r="I517" s="33" t="s">
        <v>1063</v>
      </c>
      <c r="J517" s="34">
        <v>4</v>
      </c>
      <c r="K517" s="34">
        <v>1872</v>
      </c>
      <c r="L517" s="35">
        <v>45518</v>
      </c>
      <c r="M517" s="36">
        <v>12875000</v>
      </c>
      <c r="N517" s="35">
        <v>45527</v>
      </c>
      <c r="O517" s="31" t="s">
        <v>40</v>
      </c>
      <c r="P517" s="37">
        <v>45527</v>
      </c>
      <c r="Q517" s="31">
        <v>1849</v>
      </c>
      <c r="R517" s="30">
        <v>220402</v>
      </c>
      <c r="S517" s="38">
        <v>12875000</v>
      </c>
      <c r="T517" s="35">
        <v>45527</v>
      </c>
      <c r="U517" s="33" t="s">
        <v>1184</v>
      </c>
      <c r="V517" s="35">
        <v>45530</v>
      </c>
      <c r="W517" s="41">
        <v>45657</v>
      </c>
      <c r="X517" s="35"/>
      <c r="Y517" s="30"/>
      <c r="Z517" s="39">
        <v>2575000</v>
      </c>
      <c r="AA517" s="30"/>
      <c r="AB517" s="40"/>
      <c r="AC517" s="30"/>
      <c r="AD517" s="40"/>
      <c r="AE517" s="30"/>
      <c r="AF517" s="30" t="s">
        <v>1185</v>
      </c>
      <c r="AG517" s="30">
        <v>3159280899</v>
      </c>
      <c r="AH517" s="474" t="s">
        <v>1186</v>
      </c>
      <c r="AI517" s="30"/>
    </row>
    <row r="518" spans="1:35" ht="10.5" customHeight="1">
      <c r="A518" s="30">
        <v>516</v>
      </c>
      <c r="B518" s="30" t="s">
        <v>254</v>
      </c>
      <c r="C518" s="30" t="s">
        <v>314</v>
      </c>
      <c r="D518" s="59" t="s">
        <v>1168</v>
      </c>
      <c r="E518" s="31" t="s">
        <v>38</v>
      </c>
      <c r="F518" s="32">
        <v>11529133</v>
      </c>
      <c r="G518" s="30" t="s">
        <v>1187</v>
      </c>
      <c r="H518" s="33">
        <v>1007812013</v>
      </c>
      <c r="I518" s="33" t="s">
        <v>1063</v>
      </c>
      <c r="J518" s="34">
        <v>7</v>
      </c>
      <c r="K518" s="34">
        <v>1866</v>
      </c>
      <c r="L518" s="35">
        <v>45518</v>
      </c>
      <c r="M518" s="36">
        <v>11529133</v>
      </c>
      <c r="N518" s="35">
        <v>45527</v>
      </c>
      <c r="O518" s="31" t="s">
        <v>40</v>
      </c>
      <c r="P518" s="37">
        <v>45527</v>
      </c>
      <c r="Q518" s="31">
        <v>1850</v>
      </c>
      <c r="R518" s="30">
        <v>220402</v>
      </c>
      <c r="S518" s="38">
        <v>11529133</v>
      </c>
      <c r="T518" s="35">
        <v>45527</v>
      </c>
      <c r="U518" s="33">
        <v>100035948</v>
      </c>
      <c r="V518" s="35">
        <v>45530</v>
      </c>
      <c r="W518" s="41">
        <v>45657</v>
      </c>
      <c r="X518" s="35"/>
      <c r="Y518" s="30"/>
      <c r="Z518" s="39">
        <v>2369000</v>
      </c>
      <c r="AA518" s="30"/>
      <c r="AB518" s="40"/>
      <c r="AC518" s="30"/>
      <c r="AD518" s="40"/>
      <c r="AE518" s="30"/>
      <c r="AF518" s="30" t="s">
        <v>1188</v>
      </c>
      <c r="AG518" s="30">
        <v>3212812026</v>
      </c>
      <c r="AH518" s="474" t="s">
        <v>1189</v>
      </c>
      <c r="AI518" s="30"/>
    </row>
    <row r="519" spans="1:35" ht="11.25" customHeight="1">
      <c r="A519" s="30">
        <v>517</v>
      </c>
      <c r="B519" s="30" t="s">
        <v>254</v>
      </c>
      <c r="C519" s="30" t="s">
        <v>314</v>
      </c>
      <c r="D519" s="59" t="s">
        <v>1168</v>
      </c>
      <c r="E519" s="31" t="s">
        <v>38</v>
      </c>
      <c r="F519" s="32">
        <v>11529133</v>
      </c>
      <c r="G519" s="30" t="s">
        <v>1190</v>
      </c>
      <c r="H519" s="33">
        <v>1110597882</v>
      </c>
      <c r="I519" s="33" t="s">
        <v>1063</v>
      </c>
      <c r="J519" s="34">
        <v>1</v>
      </c>
      <c r="K519" s="34">
        <v>1839</v>
      </c>
      <c r="L519" s="35">
        <v>45504</v>
      </c>
      <c r="M519" s="36">
        <v>11529133</v>
      </c>
      <c r="N519" s="35">
        <v>45527</v>
      </c>
      <c r="O519" s="31" t="s">
        <v>40</v>
      </c>
      <c r="P519" s="37">
        <v>45527</v>
      </c>
      <c r="Q519" s="31">
        <v>1851</v>
      </c>
      <c r="R519" s="30">
        <v>220402</v>
      </c>
      <c r="S519" s="38">
        <v>11529133</v>
      </c>
      <c r="T519" s="35">
        <v>45527</v>
      </c>
      <c r="U519" s="33">
        <v>100035942</v>
      </c>
      <c r="V519" s="35">
        <v>45530</v>
      </c>
      <c r="W519" s="41">
        <v>45657</v>
      </c>
      <c r="X519" s="35"/>
      <c r="Y519" s="30"/>
      <c r="Z519" s="39">
        <v>2369000</v>
      </c>
      <c r="AA519" s="30"/>
      <c r="AB519" s="40"/>
      <c r="AC519" s="30"/>
      <c r="AD519" s="40"/>
      <c r="AE519" s="30"/>
      <c r="AF519" s="30" t="s">
        <v>1191</v>
      </c>
      <c r="AG519" s="30">
        <v>3125718179</v>
      </c>
      <c r="AH519" s="474" t="s">
        <v>1192</v>
      </c>
      <c r="AI519" s="30"/>
    </row>
    <row r="520" spans="1:35" ht="10.5" customHeight="1">
      <c r="A520" s="30">
        <v>518</v>
      </c>
      <c r="B520" s="30" t="s">
        <v>35</v>
      </c>
      <c r="C520" s="30" t="s">
        <v>59</v>
      </c>
      <c r="D520" s="59" t="s">
        <v>608</v>
      </c>
      <c r="E520" s="31" t="s">
        <v>38</v>
      </c>
      <c r="F520" s="32">
        <v>40000000</v>
      </c>
      <c r="G520" s="30" t="s">
        <v>577</v>
      </c>
      <c r="H520" s="33">
        <v>901367080</v>
      </c>
      <c r="I520" s="33" t="s">
        <v>1063</v>
      </c>
      <c r="J520" s="34">
        <v>3</v>
      </c>
      <c r="K520" s="34">
        <v>1854</v>
      </c>
      <c r="L520" s="35">
        <v>45509</v>
      </c>
      <c r="M520" s="36">
        <f t="shared" ref="M520" si="200">F520</f>
        <v>40000000</v>
      </c>
      <c r="N520" s="35">
        <v>45527</v>
      </c>
      <c r="O520" s="31" t="s">
        <v>40</v>
      </c>
      <c r="P520" s="37">
        <v>45527</v>
      </c>
      <c r="Q520" s="31">
        <v>1852</v>
      </c>
      <c r="R520" s="30">
        <v>2102020101</v>
      </c>
      <c r="S520" s="38">
        <f t="shared" ref="S520" si="201">M520</f>
        <v>40000000</v>
      </c>
      <c r="T520" s="35"/>
      <c r="U520" s="33"/>
      <c r="V520" s="35"/>
      <c r="W520" s="31" t="s">
        <v>88</v>
      </c>
      <c r="X520" s="35"/>
      <c r="Y520" s="30"/>
      <c r="Z520" s="39">
        <f>+F520/3</f>
        <v>13333333.333333334</v>
      </c>
      <c r="AA520" s="30"/>
      <c r="AB520" s="40"/>
      <c r="AC520" s="30"/>
      <c r="AD520" s="40"/>
      <c r="AE520" s="30"/>
      <c r="AF520" s="30" t="s">
        <v>1193</v>
      </c>
      <c r="AG520" s="30">
        <v>3142445404</v>
      </c>
      <c r="AH520" s="474" t="s">
        <v>1194</v>
      </c>
      <c r="AI520" s="30"/>
    </row>
    <row r="521" spans="1:35" ht="11.25" customHeight="1">
      <c r="A521" s="30">
        <v>519</v>
      </c>
      <c r="B521" s="30" t="s">
        <v>35</v>
      </c>
      <c r="C521" s="30" t="s">
        <v>251</v>
      </c>
      <c r="D521" s="59" t="s">
        <v>833</v>
      </c>
      <c r="E521" s="31" t="s">
        <v>38</v>
      </c>
      <c r="F521" s="32">
        <v>46000000</v>
      </c>
      <c r="G521" s="30" t="s">
        <v>834</v>
      </c>
      <c r="H521" s="33">
        <v>93238153</v>
      </c>
      <c r="I521" s="33" t="s">
        <v>1063</v>
      </c>
      <c r="J521" s="34">
        <v>1</v>
      </c>
      <c r="K521" s="34">
        <v>1852</v>
      </c>
      <c r="L521" s="35">
        <v>45509</v>
      </c>
      <c r="M521" s="36">
        <v>46000000</v>
      </c>
      <c r="N521" s="35">
        <v>45531</v>
      </c>
      <c r="O521" s="31" t="s">
        <v>40</v>
      </c>
      <c r="P521" s="37">
        <v>45531</v>
      </c>
      <c r="Q521" s="31">
        <v>1863</v>
      </c>
      <c r="R521" s="30">
        <v>21030203</v>
      </c>
      <c r="S521" s="38">
        <v>46000000</v>
      </c>
      <c r="T521" s="35">
        <v>45531</v>
      </c>
      <c r="U521" s="33" t="s">
        <v>1195</v>
      </c>
      <c r="V521" s="35">
        <v>45531</v>
      </c>
      <c r="W521" s="41">
        <v>45657</v>
      </c>
      <c r="X521" s="35">
        <v>45636</v>
      </c>
      <c r="Y521" s="293">
        <v>45657</v>
      </c>
      <c r="Z521" s="39">
        <f>+S521/3</f>
        <v>15333333.333333334</v>
      </c>
      <c r="AA521" s="39">
        <v>23000000</v>
      </c>
      <c r="AB521" s="40"/>
      <c r="AC521" s="30"/>
      <c r="AD521" s="40"/>
      <c r="AE521" s="30"/>
      <c r="AF521" s="30" t="s">
        <v>1196</v>
      </c>
      <c r="AG521" s="30">
        <v>3102385557</v>
      </c>
      <c r="AH521" s="474" t="s">
        <v>1197</v>
      </c>
      <c r="AI521" s="30"/>
    </row>
    <row r="522" spans="1:35" ht="10.5" customHeight="1">
      <c r="A522" s="30">
        <v>520</v>
      </c>
      <c r="B522" s="30" t="s">
        <v>254</v>
      </c>
      <c r="C522" s="30" t="s">
        <v>488</v>
      </c>
      <c r="D522" s="30" t="s">
        <v>1198</v>
      </c>
      <c r="E522" s="31" t="s">
        <v>38</v>
      </c>
      <c r="F522" s="32">
        <v>11845000</v>
      </c>
      <c r="G522" s="30" t="s">
        <v>1199</v>
      </c>
      <c r="H522" s="33">
        <v>1110472317</v>
      </c>
      <c r="I522" s="33" t="s">
        <v>1200</v>
      </c>
      <c r="J522" s="34">
        <v>4</v>
      </c>
      <c r="K522" s="34">
        <v>1855</v>
      </c>
      <c r="L522" s="35">
        <v>45509</v>
      </c>
      <c r="M522" s="36">
        <v>11845000</v>
      </c>
      <c r="N522" s="35">
        <v>45531</v>
      </c>
      <c r="O522" s="31" t="s">
        <v>296</v>
      </c>
      <c r="P522" s="37">
        <v>45532</v>
      </c>
      <c r="Q522" s="31">
        <v>1866</v>
      </c>
      <c r="R522" s="30">
        <v>220402</v>
      </c>
      <c r="S522" s="38">
        <v>11845000</v>
      </c>
      <c r="T522" s="35">
        <v>45533</v>
      </c>
      <c r="U522" s="33">
        <v>100036091</v>
      </c>
      <c r="V522" s="35">
        <v>45534</v>
      </c>
      <c r="W522" s="41">
        <v>45657</v>
      </c>
      <c r="X522" s="35"/>
      <c r="Y522" s="30"/>
      <c r="Z522" s="39">
        <v>2369000</v>
      </c>
      <c r="AA522" s="30"/>
      <c r="AB522" s="40"/>
      <c r="AC522" s="30"/>
      <c r="AD522" s="40"/>
      <c r="AE522" s="30"/>
      <c r="AF522" s="30" t="s">
        <v>1201</v>
      </c>
      <c r="AG522" s="30">
        <v>312552320</v>
      </c>
      <c r="AH522" s="474" t="s">
        <v>1202</v>
      </c>
      <c r="AI522" s="30"/>
    </row>
    <row r="523" spans="1:35" ht="9.75" customHeight="1">
      <c r="A523" s="30">
        <v>521</v>
      </c>
      <c r="B523" s="30" t="s">
        <v>654</v>
      </c>
      <c r="C523" s="30" t="s">
        <v>336</v>
      </c>
      <c r="D523" s="68" t="s">
        <v>1203</v>
      </c>
      <c r="E523" s="31" t="s">
        <v>38</v>
      </c>
      <c r="F523" s="32">
        <v>11200000</v>
      </c>
      <c r="G523" s="30" t="s">
        <v>679</v>
      </c>
      <c r="H523" s="33">
        <v>65807654</v>
      </c>
      <c r="I523" s="33" t="s">
        <v>1204</v>
      </c>
      <c r="J523" s="34">
        <v>8</v>
      </c>
      <c r="K523" s="34">
        <v>1874</v>
      </c>
      <c r="L523" s="35">
        <v>45518</v>
      </c>
      <c r="M523" s="36">
        <f>+F523</f>
        <v>11200000</v>
      </c>
      <c r="N523" s="35">
        <v>45531</v>
      </c>
      <c r="O523" s="31" t="s">
        <v>40</v>
      </c>
      <c r="P523" s="37">
        <v>45531</v>
      </c>
      <c r="Q523" s="31">
        <v>1864</v>
      </c>
      <c r="R523" s="30">
        <v>220302</v>
      </c>
      <c r="S523" s="38">
        <f>+M523</f>
        <v>11200000</v>
      </c>
      <c r="T523" s="35">
        <v>45531</v>
      </c>
      <c r="U523" s="33" t="s">
        <v>1205</v>
      </c>
      <c r="V523" s="35">
        <v>45533</v>
      </c>
      <c r="W523" s="41">
        <v>45656</v>
      </c>
      <c r="X523" s="35"/>
      <c r="Y523" s="30"/>
      <c r="Z523" s="39">
        <f>+S523/4</f>
        <v>2800000</v>
      </c>
      <c r="AA523" s="30"/>
      <c r="AB523" s="40"/>
      <c r="AC523" s="30"/>
      <c r="AD523" s="40"/>
      <c r="AE523" s="30"/>
      <c r="AF523" s="30" t="s">
        <v>1206</v>
      </c>
      <c r="AG523" s="30">
        <v>3118892324</v>
      </c>
      <c r="AH523" s="474" t="s">
        <v>1207</v>
      </c>
      <c r="AI523" s="30"/>
    </row>
    <row r="524" spans="1:35" ht="10.5" customHeight="1">
      <c r="A524" s="30">
        <v>522</v>
      </c>
      <c r="B524" s="30" t="s">
        <v>1208</v>
      </c>
      <c r="C524" s="30" t="s">
        <v>42</v>
      </c>
      <c r="D524" s="59" t="s">
        <v>1209</v>
      </c>
      <c r="E524" s="31" t="s">
        <v>38</v>
      </c>
      <c r="F524" s="32">
        <v>12000000</v>
      </c>
      <c r="G524" s="30" t="s">
        <v>1210</v>
      </c>
      <c r="H524" s="33">
        <v>1110567880</v>
      </c>
      <c r="I524" s="33" t="s">
        <v>1063</v>
      </c>
      <c r="J524" s="34">
        <v>9</v>
      </c>
      <c r="K524" s="34">
        <v>1873</v>
      </c>
      <c r="L524" s="35">
        <v>45518</v>
      </c>
      <c r="M524" s="36">
        <f t="shared" ref="M524:M527" si="202">+F524</f>
        <v>12000000</v>
      </c>
      <c r="N524" s="35">
        <v>45531</v>
      </c>
      <c r="O524" s="31" t="s">
        <v>40</v>
      </c>
      <c r="P524" s="37">
        <v>45531</v>
      </c>
      <c r="Q524" s="31">
        <v>1865</v>
      </c>
      <c r="R524" s="30">
        <v>220601</v>
      </c>
      <c r="S524" s="38">
        <f t="shared" ref="S524:S527" si="203">+M524</f>
        <v>12000000</v>
      </c>
      <c r="T524" s="35">
        <v>45531</v>
      </c>
      <c r="U524" s="33">
        <v>100036009</v>
      </c>
      <c r="V524" s="35">
        <v>45532</v>
      </c>
      <c r="W524" s="31" t="s">
        <v>88</v>
      </c>
      <c r="X524" s="35">
        <v>45611</v>
      </c>
      <c r="Y524" s="30" t="s">
        <v>1211</v>
      </c>
      <c r="Z524" s="39">
        <v>4000000</v>
      </c>
      <c r="AA524" s="469">
        <v>4400000</v>
      </c>
      <c r="AB524" s="40"/>
      <c r="AC524" s="30"/>
      <c r="AD524" s="40"/>
      <c r="AE524" s="30"/>
      <c r="AF524" s="30" t="s">
        <v>1212</v>
      </c>
      <c r="AG524" s="30">
        <v>3023825176</v>
      </c>
      <c r="AH524" s="474" t="s">
        <v>1213</v>
      </c>
      <c r="AI524" s="30"/>
    </row>
    <row r="525" spans="1:35" ht="11.25" customHeight="1">
      <c r="A525" s="30">
        <v>523</v>
      </c>
      <c r="B525" s="30" t="s">
        <v>654</v>
      </c>
      <c r="C525" s="30" t="s">
        <v>336</v>
      </c>
      <c r="D525" s="59" t="s">
        <v>1214</v>
      </c>
      <c r="E525" s="31" t="s">
        <v>38</v>
      </c>
      <c r="F525" s="32">
        <v>18000000</v>
      </c>
      <c r="G525" s="30" t="s">
        <v>1215</v>
      </c>
      <c r="H525" s="33">
        <v>43903294</v>
      </c>
      <c r="I525" s="33" t="s">
        <v>1216</v>
      </c>
      <c r="J525" s="34">
        <v>0</v>
      </c>
      <c r="K525" s="34">
        <v>1875</v>
      </c>
      <c r="L525" s="35">
        <v>45518</v>
      </c>
      <c r="M525" s="36">
        <f t="shared" si="202"/>
        <v>18000000</v>
      </c>
      <c r="N525" s="35">
        <v>45532</v>
      </c>
      <c r="O525" s="31" t="s">
        <v>40</v>
      </c>
      <c r="P525" s="37">
        <v>45533</v>
      </c>
      <c r="Q525" s="31">
        <v>1869</v>
      </c>
      <c r="R525" s="30">
        <v>220301</v>
      </c>
      <c r="S525" s="38">
        <f t="shared" si="203"/>
        <v>18000000</v>
      </c>
      <c r="T525" s="35">
        <v>45533</v>
      </c>
      <c r="U525" s="33" t="s">
        <v>1217</v>
      </c>
      <c r="V525" s="35">
        <v>45534</v>
      </c>
      <c r="W525" s="41">
        <v>45657</v>
      </c>
      <c r="X525" s="35"/>
      <c r="Y525" s="30"/>
      <c r="Z525" s="39">
        <f>+S525/4</f>
        <v>4500000</v>
      </c>
      <c r="AA525" s="30"/>
      <c r="AB525" s="40"/>
      <c r="AC525" s="30"/>
      <c r="AD525" s="40"/>
      <c r="AE525" s="30"/>
      <c r="AF525" s="30" t="s">
        <v>1218</v>
      </c>
      <c r="AG525" s="30">
        <v>3208584891</v>
      </c>
      <c r="AH525" s="474" t="s">
        <v>1219</v>
      </c>
      <c r="AI525" s="30"/>
    </row>
    <row r="526" spans="1:35" ht="10.5" customHeight="1">
      <c r="A526" s="30">
        <v>524</v>
      </c>
      <c r="B526" s="30" t="s">
        <v>654</v>
      </c>
      <c r="C526" s="30" t="s">
        <v>210</v>
      </c>
      <c r="D526" s="30" t="s">
        <v>1220</v>
      </c>
      <c r="E526" s="31" t="s">
        <v>38</v>
      </c>
      <c r="F526" s="32">
        <v>16800000</v>
      </c>
      <c r="G526" s="30" t="s">
        <v>1221</v>
      </c>
      <c r="H526" s="33">
        <v>1110530997</v>
      </c>
      <c r="I526" s="33" t="s">
        <v>1222</v>
      </c>
      <c r="J526" s="34">
        <v>1</v>
      </c>
      <c r="K526" s="34">
        <v>1893</v>
      </c>
      <c r="L526" s="35">
        <v>45526</v>
      </c>
      <c r="M526" s="36">
        <f t="shared" si="202"/>
        <v>16800000</v>
      </c>
      <c r="N526" s="35">
        <v>45533</v>
      </c>
      <c r="O526" s="31" t="s">
        <v>40</v>
      </c>
      <c r="P526" s="37">
        <v>45533</v>
      </c>
      <c r="Q526" s="31">
        <v>1870</v>
      </c>
      <c r="R526" s="30">
        <v>220302</v>
      </c>
      <c r="S526" s="38">
        <f t="shared" si="203"/>
        <v>16800000</v>
      </c>
      <c r="T526" s="35" t="s">
        <v>1223</v>
      </c>
      <c r="U526" s="33" t="s">
        <v>1224</v>
      </c>
      <c r="V526" s="35">
        <v>45534</v>
      </c>
      <c r="W526" s="41">
        <v>45657</v>
      </c>
      <c r="X526" s="35"/>
      <c r="Y526" s="30"/>
      <c r="Z526" s="39">
        <f>+S526/4</f>
        <v>4200000</v>
      </c>
      <c r="AA526" s="30"/>
      <c r="AB526" s="40"/>
      <c r="AC526" s="30"/>
      <c r="AD526" s="40"/>
      <c r="AE526" s="30"/>
      <c r="AF526" s="30" t="s">
        <v>1225</v>
      </c>
      <c r="AG526" s="30">
        <v>3165219224</v>
      </c>
      <c r="AH526" s="474" t="s">
        <v>1226</v>
      </c>
      <c r="AI526" s="30"/>
    </row>
    <row r="527" spans="1:35" ht="11.25" customHeight="1">
      <c r="A527" s="30">
        <v>525</v>
      </c>
      <c r="B527" s="30" t="s">
        <v>35</v>
      </c>
      <c r="C527" s="30" t="s">
        <v>59</v>
      </c>
      <c r="D527" s="30" t="s">
        <v>1227</v>
      </c>
      <c r="E527" s="31" t="s">
        <v>38</v>
      </c>
      <c r="F527" s="32">
        <v>21535693</v>
      </c>
      <c r="G527" s="30" t="s">
        <v>245</v>
      </c>
      <c r="H527" s="33">
        <v>860047163</v>
      </c>
      <c r="I527" s="33" t="s">
        <v>1228</v>
      </c>
      <c r="J527" s="34">
        <v>5</v>
      </c>
      <c r="K527" s="34">
        <v>1870</v>
      </c>
      <c r="L527" s="35">
        <v>45518</v>
      </c>
      <c r="M527" s="36">
        <f t="shared" si="202"/>
        <v>21535693</v>
      </c>
      <c r="N527" s="35">
        <v>45533</v>
      </c>
      <c r="O527" s="31" t="s">
        <v>40</v>
      </c>
      <c r="P527" s="37" t="s">
        <v>1229</v>
      </c>
      <c r="Q527" s="31">
        <v>1871</v>
      </c>
      <c r="R527" s="30">
        <v>220102</v>
      </c>
      <c r="S527" s="38">
        <f t="shared" si="203"/>
        <v>21535693</v>
      </c>
      <c r="T527" s="35">
        <v>45545</v>
      </c>
      <c r="U527" s="33">
        <v>100059713</v>
      </c>
      <c r="V527" s="35">
        <v>45545</v>
      </c>
      <c r="W527" s="41">
        <v>45657</v>
      </c>
      <c r="X527" s="35"/>
      <c r="Y527" s="30"/>
      <c r="Z527" s="39">
        <f>+S527/4</f>
        <v>5383923.25</v>
      </c>
      <c r="AA527" s="30"/>
      <c r="AB527" s="40"/>
      <c r="AC527" s="30"/>
      <c r="AD527" s="40"/>
      <c r="AE527" s="30"/>
      <c r="AF527" s="30" t="s">
        <v>1230</v>
      </c>
      <c r="AG527" s="30">
        <v>6488888</v>
      </c>
      <c r="AH527" s="474" t="s">
        <v>1231</v>
      </c>
      <c r="AI527" s="30"/>
    </row>
    <row r="528" spans="1:35" ht="10.5" customHeight="1">
      <c r="A528" s="30">
        <v>526</v>
      </c>
      <c r="B528" s="30" t="s">
        <v>254</v>
      </c>
      <c r="C528" s="30" t="s">
        <v>1110</v>
      </c>
      <c r="D528" s="59" t="s">
        <v>1232</v>
      </c>
      <c r="E528" s="31" t="s">
        <v>38</v>
      </c>
      <c r="F528" s="32">
        <v>23896000</v>
      </c>
      <c r="G528" s="30" t="s">
        <v>1233</v>
      </c>
      <c r="H528" s="33">
        <v>1110587205</v>
      </c>
      <c r="I528" s="33" t="s">
        <v>1063</v>
      </c>
      <c r="J528" s="34">
        <v>2</v>
      </c>
      <c r="K528" s="34">
        <v>1891</v>
      </c>
      <c r="L528" s="35">
        <v>45524</v>
      </c>
      <c r="M528" s="36">
        <v>29600000</v>
      </c>
      <c r="N528" s="35">
        <v>45533</v>
      </c>
      <c r="O528" s="31" t="s">
        <v>40</v>
      </c>
      <c r="P528" s="37">
        <v>45533</v>
      </c>
      <c r="Q528" s="31">
        <v>1872</v>
      </c>
      <c r="R528" s="30">
        <v>220401</v>
      </c>
      <c r="S528" s="38">
        <v>23896000</v>
      </c>
      <c r="T528" s="35">
        <v>45533</v>
      </c>
      <c r="U528" s="33" t="s">
        <v>1234</v>
      </c>
      <c r="V528" s="35">
        <v>45534</v>
      </c>
      <c r="W528" s="41">
        <v>45657</v>
      </c>
      <c r="X528" s="35"/>
      <c r="Y528" s="30"/>
      <c r="Z528" s="39">
        <v>5974000</v>
      </c>
      <c r="AA528" s="30"/>
      <c r="AB528" s="40"/>
      <c r="AC528" s="30"/>
      <c r="AD528" s="40"/>
      <c r="AE528" s="30"/>
      <c r="AF528" s="30" t="s">
        <v>1235</v>
      </c>
      <c r="AG528" s="30">
        <v>3184384846</v>
      </c>
      <c r="AH528" s="474" t="s">
        <v>1236</v>
      </c>
      <c r="AI528" s="30"/>
    </row>
    <row r="529" spans="1:35" ht="11.25" customHeight="1">
      <c r="A529" s="30">
        <v>527</v>
      </c>
      <c r="B529" s="30" t="s">
        <v>35</v>
      </c>
      <c r="C529" s="30" t="s">
        <v>92</v>
      </c>
      <c r="D529" s="68" t="s">
        <v>486</v>
      </c>
      <c r="E529" s="31" t="s">
        <v>38</v>
      </c>
      <c r="F529" s="32">
        <v>431915638</v>
      </c>
      <c r="G529" s="30" t="s">
        <v>108</v>
      </c>
      <c r="H529" s="33">
        <v>800185215</v>
      </c>
      <c r="I529" s="33" t="s">
        <v>1063</v>
      </c>
      <c r="J529" s="34">
        <v>2</v>
      </c>
      <c r="K529" s="34">
        <v>1897</v>
      </c>
      <c r="L529" s="35">
        <v>45530</v>
      </c>
      <c r="M529" s="36">
        <f t="shared" ref="M529:M530" si="204">F529</f>
        <v>431915638</v>
      </c>
      <c r="N529" s="35">
        <v>45534</v>
      </c>
      <c r="O529" s="31" t="s">
        <v>592</v>
      </c>
      <c r="P529" s="37">
        <v>45534</v>
      </c>
      <c r="Q529" s="31">
        <v>1875</v>
      </c>
      <c r="R529" s="30">
        <v>220405</v>
      </c>
      <c r="S529" s="38">
        <f t="shared" ref="S529" si="205">M529</f>
        <v>431915638</v>
      </c>
      <c r="T529" s="35">
        <v>45534</v>
      </c>
      <c r="U529" s="33" t="s">
        <v>1237</v>
      </c>
      <c r="V529" s="35">
        <v>45534</v>
      </c>
      <c r="W529" s="31" t="s">
        <v>1238</v>
      </c>
      <c r="X529" s="35"/>
      <c r="Y529" s="30"/>
      <c r="Z529" s="39">
        <v>123404468</v>
      </c>
      <c r="AA529" s="30"/>
      <c r="AB529" s="40"/>
      <c r="AC529" s="30"/>
      <c r="AD529" s="40"/>
      <c r="AE529" s="30"/>
      <c r="AF529" s="30" t="s">
        <v>1125</v>
      </c>
      <c r="AG529" s="30">
        <v>6082610484</v>
      </c>
      <c r="AH529" s="474" t="s">
        <v>1126</v>
      </c>
      <c r="AI529" s="30"/>
    </row>
    <row r="530" spans="1:35" ht="10.5" customHeight="1">
      <c r="A530" s="30">
        <v>528</v>
      </c>
      <c r="B530" s="30" t="s">
        <v>254</v>
      </c>
      <c r="C530" s="30" t="s">
        <v>251</v>
      </c>
      <c r="D530" s="59" t="s">
        <v>1156</v>
      </c>
      <c r="E530" s="31" t="s">
        <v>38</v>
      </c>
      <c r="F530" s="32">
        <v>422200000</v>
      </c>
      <c r="G530" s="59" t="s">
        <v>1157</v>
      </c>
      <c r="H530" s="388">
        <v>900789555</v>
      </c>
      <c r="I530" s="33" t="s">
        <v>1119</v>
      </c>
      <c r="J530" s="34">
        <v>7</v>
      </c>
      <c r="K530" s="34">
        <v>1864</v>
      </c>
      <c r="L530" s="35">
        <v>45518</v>
      </c>
      <c r="M530" s="36">
        <f t="shared" si="204"/>
        <v>422200000</v>
      </c>
      <c r="N530" s="35">
        <v>45534</v>
      </c>
      <c r="O530" s="31" t="s">
        <v>592</v>
      </c>
      <c r="P530" s="37">
        <v>45534</v>
      </c>
      <c r="Q530" s="31">
        <v>1874</v>
      </c>
      <c r="R530" s="30">
        <v>220405</v>
      </c>
      <c r="S530" s="38">
        <v>422200000</v>
      </c>
      <c r="T530" s="35">
        <v>45534</v>
      </c>
      <c r="U530" s="33" t="s">
        <v>1239</v>
      </c>
      <c r="V530" s="35">
        <v>45534</v>
      </c>
      <c r="W530" s="31" t="s">
        <v>1240</v>
      </c>
      <c r="X530" s="35"/>
      <c r="Y530" s="30"/>
      <c r="Z530" s="39">
        <f>+S530</f>
        <v>422200000</v>
      </c>
      <c r="AA530" s="30"/>
      <c r="AB530" s="40"/>
      <c r="AC530" s="30"/>
      <c r="AD530" s="40"/>
      <c r="AE530" s="30"/>
      <c r="AF530" s="30" t="s">
        <v>1160</v>
      </c>
      <c r="AG530" s="30">
        <v>3176489488</v>
      </c>
      <c r="AH530" s="474" t="s">
        <v>1161</v>
      </c>
      <c r="AI530" s="30"/>
    </row>
    <row r="531" spans="1:35" ht="9" customHeight="1">
      <c r="A531" s="30">
        <v>529</v>
      </c>
      <c r="B531" s="30" t="s">
        <v>654</v>
      </c>
      <c r="C531" s="30" t="s">
        <v>210</v>
      </c>
      <c r="D531" s="30" t="s">
        <v>1220</v>
      </c>
      <c r="E531" s="31" t="s">
        <v>38</v>
      </c>
      <c r="F531" s="32">
        <v>16800000</v>
      </c>
      <c r="G531" s="30" t="s">
        <v>1241</v>
      </c>
      <c r="H531" s="33">
        <v>1110453149</v>
      </c>
      <c r="I531" s="33" t="s">
        <v>1222</v>
      </c>
      <c r="J531" s="34">
        <v>2</v>
      </c>
      <c r="K531" s="34">
        <v>1896</v>
      </c>
      <c r="L531" s="35">
        <v>45526</v>
      </c>
      <c r="M531" s="36">
        <f t="shared" ref="M531" si="206">+F531</f>
        <v>16800000</v>
      </c>
      <c r="N531" s="35">
        <v>45538</v>
      </c>
      <c r="O531" s="31" t="s">
        <v>40</v>
      </c>
      <c r="P531" s="37">
        <v>45536</v>
      </c>
      <c r="Q531" s="31">
        <v>1884</v>
      </c>
      <c r="R531" s="30">
        <v>220302</v>
      </c>
      <c r="S531" s="38">
        <f t="shared" ref="S531" si="207">+M531</f>
        <v>16800000</v>
      </c>
      <c r="T531" s="35">
        <v>45538</v>
      </c>
      <c r="U531" s="33" t="s">
        <v>1242</v>
      </c>
      <c r="V531" s="35">
        <v>45538</v>
      </c>
      <c r="W531" s="41">
        <v>45657</v>
      </c>
      <c r="X531" s="35"/>
      <c r="Y531" s="30"/>
      <c r="Z531" s="39">
        <f>+S531/4</f>
        <v>4200000</v>
      </c>
      <c r="AA531" s="30"/>
      <c r="AB531" s="40"/>
      <c r="AC531" s="30"/>
      <c r="AD531" s="40"/>
      <c r="AE531" s="30"/>
      <c r="AF531" s="30" t="s">
        <v>1243</v>
      </c>
      <c r="AG531" s="30">
        <v>3214721754</v>
      </c>
      <c r="AH531" s="474" t="s">
        <v>1244</v>
      </c>
      <c r="AI531" s="30"/>
    </row>
    <row r="532" spans="1:35" ht="10.5" customHeight="1">
      <c r="A532" s="30">
        <v>530</v>
      </c>
      <c r="B532" s="30" t="s">
        <v>654</v>
      </c>
      <c r="C532" s="30" t="s">
        <v>336</v>
      </c>
      <c r="D532" s="59" t="s">
        <v>980</v>
      </c>
      <c r="E532" s="31" t="s">
        <v>38</v>
      </c>
      <c r="F532" s="32">
        <v>8800000</v>
      </c>
      <c r="G532" s="30" t="s">
        <v>1245</v>
      </c>
      <c r="H532" s="33">
        <v>52516593</v>
      </c>
      <c r="I532" s="33" t="s">
        <v>1170</v>
      </c>
      <c r="J532" s="34">
        <v>0</v>
      </c>
      <c r="K532" s="34">
        <v>1895</v>
      </c>
      <c r="L532" s="35">
        <v>45526</v>
      </c>
      <c r="M532" s="36">
        <f t="shared" ref="M532:M537" si="208">F532</f>
        <v>8800000</v>
      </c>
      <c r="N532" s="35">
        <v>45538</v>
      </c>
      <c r="O532" s="31" t="s">
        <v>40</v>
      </c>
      <c r="P532" s="37">
        <v>45508</v>
      </c>
      <c r="Q532" s="31">
        <v>1886</v>
      </c>
      <c r="R532" s="30">
        <v>220302</v>
      </c>
      <c r="S532" s="38">
        <f t="shared" ref="S532:S539" si="209">M532</f>
        <v>8800000</v>
      </c>
      <c r="T532" s="35">
        <v>45538</v>
      </c>
      <c r="U532" s="33" t="s">
        <v>1246</v>
      </c>
      <c r="V532" s="35">
        <v>45546</v>
      </c>
      <c r="W532" s="41">
        <v>45657</v>
      </c>
      <c r="X532" s="35"/>
      <c r="Y532" s="30"/>
      <c r="Z532" s="39">
        <f>+F532/5</f>
        <v>1760000</v>
      </c>
      <c r="AA532" s="30"/>
      <c r="AB532" s="40"/>
      <c r="AC532" s="30"/>
      <c r="AD532" s="40"/>
      <c r="AE532" s="30"/>
      <c r="AF532" s="30" t="s">
        <v>1247</v>
      </c>
      <c r="AG532" s="30">
        <v>322873732</v>
      </c>
      <c r="AH532" s="474" t="s">
        <v>1248</v>
      </c>
      <c r="AI532" s="30"/>
    </row>
    <row r="533" spans="1:35" ht="10.5" customHeight="1">
      <c r="A533" s="30">
        <v>531</v>
      </c>
      <c r="B533" s="30" t="s">
        <v>254</v>
      </c>
      <c r="C533" s="30" t="s">
        <v>157</v>
      </c>
      <c r="D533" s="30" t="s">
        <v>998</v>
      </c>
      <c r="E533" s="31" t="s">
        <v>38</v>
      </c>
      <c r="F533" s="32">
        <v>30660000</v>
      </c>
      <c r="G533" s="30" t="s">
        <v>413</v>
      </c>
      <c r="H533" s="33">
        <v>80821939</v>
      </c>
      <c r="I533" s="33" t="s">
        <v>1170</v>
      </c>
      <c r="J533" s="34">
        <v>4</v>
      </c>
      <c r="K533" s="34">
        <v>1902</v>
      </c>
      <c r="L533" s="35">
        <v>45530</v>
      </c>
      <c r="M533" s="36">
        <f t="shared" si="208"/>
        <v>30660000</v>
      </c>
      <c r="N533" s="35">
        <v>45538</v>
      </c>
      <c r="O533" s="31" t="s">
        <v>40</v>
      </c>
      <c r="P533" s="37">
        <v>45538</v>
      </c>
      <c r="Q533" s="31">
        <v>1883</v>
      </c>
      <c r="R533" s="30">
        <v>220401</v>
      </c>
      <c r="S533" s="38">
        <f t="shared" si="209"/>
        <v>30660000</v>
      </c>
      <c r="T533" s="35">
        <v>45539</v>
      </c>
      <c r="U533" s="33" t="s">
        <v>1249</v>
      </c>
      <c r="V533" s="35">
        <v>45539</v>
      </c>
      <c r="W533" s="41">
        <v>45657</v>
      </c>
      <c r="X533" s="35"/>
      <c r="Y533" s="30"/>
      <c r="Z533" s="39">
        <v>7300000</v>
      </c>
      <c r="AA533" s="30"/>
      <c r="AB533" s="40"/>
      <c r="AC533" s="30"/>
      <c r="AD533" s="40"/>
      <c r="AE533" s="30"/>
      <c r="AF533" s="30" t="s">
        <v>1250</v>
      </c>
      <c r="AG533" s="30">
        <v>3166165803</v>
      </c>
      <c r="AH533" s="474" t="s">
        <v>1251</v>
      </c>
      <c r="AI533" s="30"/>
    </row>
    <row r="534" spans="1:35" ht="10.5" customHeight="1">
      <c r="A534" s="30">
        <v>532</v>
      </c>
      <c r="B534" s="30" t="s">
        <v>35</v>
      </c>
      <c r="C534" s="30" t="s">
        <v>262</v>
      </c>
      <c r="D534" s="59" t="s">
        <v>1252</v>
      </c>
      <c r="E534" s="31" t="s">
        <v>38</v>
      </c>
      <c r="F534" s="32">
        <v>2250000</v>
      </c>
      <c r="G534" s="30" t="s">
        <v>1253</v>
      </c>
      <c r="H534" s="33">
        <v>901188406</v>
      </c>
      <c r="I534" s="33" t="s">
        <v>1254</v>
      </c>
      <c r="J534" s="34">
        <v>2</v>
      </c>
      <c r="K534" s="34">
        <v>1856</v>
      </c>
      <c r="L534" s="35">
        <v>45509</v>
      </c>
      <c r="M534" s="36">
        <f t="shared" si="208"/>
        <v>2250000</v>
      </c>
      <c r="N534" s="35">
        <v>45538</v>
      </c>
      <c r="O534" s="31" t="s">
        <v>40</v>
      </c>
      <c r="P534" s="37">
        <v>45539</v>
      </c>
      <c r="Q534" s="31">
        <v>1887</v>
      </c>
      <c r="R534" s="30">
        <v>21030202</v>
      </c>
      <c r="S534" s="38">
        <f t="shared" si="209"/>
        <v>2250000</v>
      </c>
      <c r="T534" s="35">
        <v>45545</v>
      </c>
      <c r="U534" s="33" t="s">
        <v>1255</v>
      </c>
      <c r="V534" s="35">
        <v>45548</v>
      </c>
      <c r="W534" s="31" t="s">
        <v>645</v>
      </c>
      <c r="X534" s="35"/>
      <c r="Y534" s="30"/>
      <c r="Z534" s="39">
        <f>+S534/1.5</f>
        <v>1500000</v>
      </c>
      <c r="AA534" s="30"/>
      <c r="AB534" s="40"/>
      <c r="AC534" s="30"/>
      <c r="AD534" s="40"/>
      <c r="AE534" s="30"/>
      <c r="AF534" s="30" t="s">
        <v>1256</v>
      </c>
      <c r="AG534" s="30">
        <v>3164048562</v>
      </c>
      <c r="AH534" s="474" t="s">
        <v>1257</v>
      </c>
      <c r="AI534" s="30"/>
    </row>
    <row r="535" spans="1:35" ht="10.5" customHeight="1">
      <c r="A535" s="30">
        <v>533</v>
      </c>
      <c r="B535" s="30" t="s">
        <v>35</v>
      </c>
      <c r="C535" s="30" t="s">
        <v>508</v>
      </c>
      <c r="D535" s="30" t="s">
        <v>509</v>
      </c>
      <c r="E535" s="31" t="s">
        <v>38</v>
      </c>
      <c r="F535" s="32">
        <v>14862900</v>
      </c>
      <c r="G535" s="30" t="s">
        <v>510</v>
      </c>
      <c r="H535" s="33">
        <v>93236653</v>
      </c>
      <c r="I535" s="33" t="s">
        <v>1063</v>
      </c>
      <c r="J535" s="34">
        <v>1</v>
      </c>
      <c r="K535" s="34">
        <v>1901</v>
      </c>
      <c r="L535" s="35">
        <v>45530</v>
      </c>
      <c r="M535" s="36">
        <f t="shared" si="208"/>
        <v>14862900</v>
      </c>
      <c r="N535" s="35">
        <v>45539</v>
      </c>
      <c r="O535" s="31" t="s">
        <v>40</v>
      </c>
      <c r="P535" s="37">
        <v>45539</v>
      </c>
      <c r="Q535" s="31">
        <v>1888</v>
      </c>
      <c r="R535" s="30">
        <v>2101010301</v>
      </c>
      <c r="S535" s="38">
        <f t="shared" si="209"/>
        <v>14862900</v>
      </c>
      <c r="T535" s="35">
        <v>45539</v>
      </c>
      <c r="U535" s="33">
        <v>100036280</v>
      </c>
      <c r="V535" s="35">
        <v>45539</v>
      </c>
      <c r="W535" s="41">
        <v>45657</v>
      </c>
      <c r="X535" s="35"/>
      <c r="Y535" s="30"/>
      <c r="Z535" s="39">
        <v>3811000</v>
      </c>
      <c r="AA535" s="30"/>
      <c r="AB535" s="40"/>
      <c r="AC535" s="30"/>
      <c r="AD535" s="40"/>
      <c r="AE535" s="30"/>
      <c r="AF535" s="30" t="s">
        <v>1258</v>
      </c>
      <c r="AG535" s="30">
        <v>2172226841</v>
      </c>
      <c r="AH535" s="474" t="s">
        <v>1259</v>
      </c>
      <c r="AI535" s="30"/>
    </row>
    <row r="536" spans="1:35" ht="10.5" customHeight="1">
      <c r="A536" s="30">
        <v>534</v>
      </c>
      <c r="B536" s="30" t="s">
        <v>654</v>
      </c>
      <c r="C536" s="30" t="s">
        <v>336</v>
      </c>
      <c r="D536" s="30" t="s">
        <v>1220</v>
      </c>
      <c r="E536" s="31" t="s">
        <v>38</v>
      </c>
      <c r="F536" s="32">
        <v>11200000</v>
      </c>
      <c r="G536" s="30" t="s">
        <v>1260</v>
      </c>
      <c r="H536" s="33">
        <v>1110585231</v>
      </c>
      <c r="I536" s="33" t="s">
        <v>1063</v>
      </c>
      <c r="J536" s="34">
        <v>5</v>
      </c>
      <c r="K536" s="34">
        <v>1919</v>
      </c>
      <c r="L536" s="35">
        <v>45534</v>
      </c>
      <c r="M536" s="36">
        <f t="shared" si="208"/>
        <v>11200000</v>
      </c>
      <c r="N536" s="35">
        <v>45541</v>
      </c>
      <c r="O536" s="31" t="s">
        <v>40</v>
      </c>
      <c r="P536" s="37">
        <v>45541</v>
      </c>
      <c r="Q536" s="31">
        <v>1890</v>
      </c>
      <c r="R536" s="30">
        <v>220302</v>
      </c>
      <c r="S536" s="38">
        <f t="shared" si="209"/>
        <v>11200000</v>
      </c>
      <c r="T536" s="35" t="s">
        <v>1261</v>
      </c>
      <c r="U536" s="33" t="s">
        <v>1262</v>
      </c>
      <c r="V536" s="35">
        <v>45541</v>
      </c>
      <c r="W536" s="41">
        <v>45657</v>
      </c>
      <c r="X536" s="35"/>
      <c r="Y536" s="30"/>
      <c r="Z536" s="39">
        <f>+S536/4</f>
        <v>2800000</v>
      </c>
      <c r="AA536" s="30"/>
      <c r="AB536" s="40"/>
      <c r="AC536" s="30"/>
      <c r="AD536" s="40"/>
      <c r="AE536" s="30"/>
      <c r="AF536" s="30" t="s">
        <v>1263</v>
      </c>
      <c r="AG536" s="30">
        <v>3102712068</v>
      </c>
      <c r="AH536" s="474" t="s">
        <v>1264</v>
      </c>
      <c r="AI536" s="30"/>
    </row>
    <row r="537" spans="1:35" ht="9.75" customHeight="1">
      <c r="A537" s="30">
        <v>535</v>
      </c>
      <c r="B537" s="30" t="s">
        <v>254</v>
      </c>
      <c r="C537" s="30" t="s">
        <v>488</v>
      </c>
      <c r="D537" s="55" t="s">
        <v>100</v>
      </c>
      <c r="E537" s="31" t="s">
        <v>38</v>
      </c>
      <c r="F537" s="32">
        <v>9476000</v>
      </c>
      <c r="G537" s="30" t="s">
        <v>1265</v>
      </c>
      <c r="H537" s="33">
        <v>1006123372</v>
      </c>
      <c r="I537" s="33" t="s">
        <v>1063</v>
      </c>
      <c r="J537" s="34">
        <v>6</v>
      </c>
      <c r="K537" s="34">
        <v>1916</v>
      </c>
      <c r="L537" s="35">
        <v>45534</v>
      </c>
      <c r="M537" s="36">
        <f t="shared" si="208"/>
        <v>9476000</v>
      </c>
      <c r="N537" s="35">
        <v>45541</v>
      </c>
      <c r="O537" s="31" t="s">
        <v>40</v>
      </c>
      <c r="P537" s="37">
        <v>45544</v>
      </c>
      <c r="Q537" s="31">
        <v>1893</v>
      </c>
      <c r="R537" s="30">
        <v>220402</v>
      </c>
      <c r="S537" s="38">
        <f t="shared" si="209"/>
        <v>9476000</v>
      </c>
      <c r="T537" s="35">
        <v>45544</v>
      </c>
      <c r="U537" s="33" t="s">
        <v>1266</v>
      </c>
      <c r="V537" s="35">
        <v>45552</v>
      </c>
      <c r="W537" s="41">
        <v>45657</v>
      </c>
      <c r="X537" s="35"/>
      <c r="Y537" s="30"/>
      <c r="Z537" s="39">
        <f>+S537/4</f>
        <v>2369000</v>
      </c>
      <c r="AA537" s="30"/>
      <c r="AB537" s="40"/>
      <c r="AC537" s="30"/>
      <c r="AD537" s="40"/>
      <c r="AE537" s="30"/>
      <c r="AF537" s="30" t="s">
        <v>1267</v>
      </c>
      <c r="AG537" s="30">
        <v>3016343414</v>
      </c>
      <c r="AH537" s="474" t="s">
        <v>1268</v>
      </c>
      <c r="AI537" s="30"/>
    </row>
    <row r="538" spans="1:35">
      <c r="A538" s="30">
        <v>536</v>
      </c>
      <c r="B538" s="30" t="s">
        <v>35</v>
      </c>
      <c r="C538" s="30" t="s">
        <v>36</v>
      </c>
      <c r="D538" s="30" t="s">
        <v>1269</v>
      </c>
      <c r="E538" s="31" t="s">
        <v>38</v>
      </c>
      <c r="F538" s="32">
        <v>6000000</v>
      </c>
      <c r="G538" s="30" t="s">
        <v>1270</v>
      </c>
      <c r="H538" s="33">
        <v>5822287</v>
      </c>
      <c r="I538" s="33" t="s">
        <v>1063</v>
      </c>
      <c r="J538" s="34">
        <v>2</v>
      </c>
      <c r="K538" s="34">
        <v>1912</v>
      </c>
      <c r="L538" s="35">
        <v>45532</v>
      </c>
      <c r="M538" s="36">
        <f>+F538</f>
        <v>6000000</v>
      </c>
      <c r="N538" s="35">
        <v>45545</v>
      </c>
      <c r="O538" s="31" t="s">
        <v>40</v>
      </c>
      <c r="P538" s="37">
        <v>45545</v>
      </c>
      <c r="Q538" s="31">
        <v>1896</v>
      </c>
      <c r="R538" s="30" t="s">
        <v>1271</v>
      </c>
      <c r="S538" s="38">
        <f t="shared" si="209"/>
        <v>6000000</v>
      </c>
      <c r="T538" s="35">
        <v>45548</v>
      </c>
      <c r="U538" s="33">
        <v>100036530</v>
      </c>
      <c r="V538" s="35">
        <v>45553</v>
      </c>
      <c r="W538" s="31" t="s">
        <v>88</v>
      </c>
      <c r="X538" s="35">
        <v>45628</v>
      </c>
      <c r="Y538" s="293">
        <v>45657</v>
      </c>
      <c r="Z538" s="39">
        <v>2000000</v>
      </c>
      <c r="AA538" s="469">
        <v>3000000</v>
      </c>
      <c r="AB538" s="40"/>
      <c r="AC538" s="30"/>
      <c r="AD538" s="40"/>
      <c r="AE538" s="30"/>
      <c r="AF538" s="30" t="s">
        <v>1272</v>
      </c>
      <c r="AG538" s="30">
        <v>3158991476</v>
      </c>
      <c r="AH538" s="30" t="s">
        <v>1273</v>
      </c>
      <c r="AI538" s="30"/>
    </row>
    <row r="539" spans="1:35" ht="11.25" customHeight="1">
      <c r="A539" s="30">
        <v>537</v>
      </c>
      <c r="B539" s="30" t="s">
        <v>35</v>
      </c>
      <c r="C539" s="30" t="s">
        <v>48</v>
      </c>
      <c r="D539" s="68" t="s">
        <v>1274</v>
      </c>
      <c r="E539" s="31" t="s">
        <v>38</v>
      </c>
      <c r="F539" s="32">
        <v>47379000</v>
      </c>
      <c r="G539" s="30" t="s">
        <v>50</v>
      </c>
      <c r="H539" s="33">
        <v>901252497</v>
      </c>
      <c r="I539" s="33" t="s">
        <v>1170</v>
      </c>
      <c r="J539" s="34">
        <v>6</v>
      </c>
      <c r="K539" s="34">
        <v>1925</v>
      </c>
      <c r="L539" s="35">
        <v>45538</v>
      </c>
      <c r="M539" s="36">
        <f t="shared" ref="M539" si="210">F539</f>
        <v>47379000</v>
      </c>
      <c r="N539" s="35">
        <v>45546</v>
      </c>
      <c r="O539" s="31" t="s">
        <v>40</v>
      </c>
      <c r="P539" s="37">
        <v>45546</v>
      </c>
      <c r="Q539" s="31">
        <v>1897</v>
      </c>
      <c r="R539" s="30">
        <v>220401</v>
      </c>
      <c r="S539" s="38">
        <f t="shared" si="209"/>
        <v>47379000</v>
      </c>
      <c r="T539" s="35">
        <v>45546</v>
      </c>
      <c r="U539" s="33" t="s">
        <v>1275</v>
      </c>
      <c r="V539" s="35">
        <v>45546</v>
      </c>
      <c r="W539" s="31" t="s">
        <v>41</v>
      </c>
      <c r="X539" s="35"/>
      <c r="Y539" s="30"/>
      <c r="Z539" s="39">
        <f>+F539/1</f>
        <v>47379000</v>
      </c>
      <c r="AA539" s="30"/>
      <c r="AB539" s="40"/>
      <c r="AC539" s="30"/>
      <c r="AD539" s="40"/>
      <c r="AE539" s="30"/>
      <c r="AF539" s="30" t="s">
        <v>1059</v>
      </c>
      <c r="AG539" s="30">
        <v>3114560450</v>
      </c>
      <c r="AH539" s="474" t="s">
        <v>1060</v>
      </c>
      <c r="AI539" s="30"/>
    </row>
    <row r="540" spans="1:35" ht="10.5" customHeight="1">
      <c r="A540" s="30">
        <v>538</v>
      </c>
      <c r="B540" s="30" t="s">
        <v>254</v>
      </c>
      <c r="C540" s="30" t="s">
        <v>59</v>
      </c>
      <c r="D540" s="59" t="s">
        <v>1276</v>
      </c>
      <c r="E540" s="31" t="s">
        <v>38</v>
      </c>
      <c r="F540" s="32">
        <v>88919696</v>
      </c>
      <c r="G540" s="30" t="s">
        <v>1277</v>
      </c>
      <c r="H540" s="33">
        <v>93406760</v>
      </c>
      <c r="I540" s="33" t="s">
        <v>1063</v>
      </c>
      <c r="J540" s="34">
        <v>1</v>
      </c>
      <c r="K540" s="34">
        <v>1911</v>
      </c>
      <c r="L540" s="35">
        <v>45532</v>
      </c>
      <c r="M540" s="36">
        <v>99716000</v>
      </c>
      <c r="N540" s="35">
        <v>45547</v>
      </c>
      <c r="O540" s="31" t="s">
        <v>40</v>
      </c>
      <c r="P540" s="37">
        <v>45547</v>
      </c>
      <c r="Q540" s="31">
        <v>1902</v>
      </c>
      <c r="R540" s="30">
        <v>220404</v>
      </c>
      <c r="S540" s="38">
        <v>88919696</v>
      </c>
      <c r="T540" s="35">
        <v>45547</v>
      </c>
      <c r="U540" s="33">
        <v>100036571</v>
      </c>
      <c r="V540" s="35">
        <v>45552</v>
      </c>
      <c r="W540" s="41">
        <v>45657</v>
      </c>
      <c r="X540" s="35"/>
      <c r="Y540" s="30"/>
      <c r="Z540" s="39">
        <f>+S540/3.5</f>
        <v>25405627.428571429</v>
      </c>
      <c r="AA540" s="30"/>
      <c r="AB540" s="40"/>
      <c r="AC540" s="30"/>
      <c r="AD540" s="40"/>
      <c r="AE540" s="30"/>
      <c r="AF540" s="30" t="s">
        <v>1278</v>
      </c>
      <c r="AG540" s="30">
        <v>3136859803</v>
      </c>
      <c r="AH540" s="474" t="s">
        <v>1279</v>
      </c>
      <c r="AI540" s="30"/>
    </row>
    <row r="541" spans="1:35" ht="10.5" customHeight="1">
      <c r="A541" s="30">
        <v>539</v>
      </c>
      <c r="B541" s="30" t="s">
        <v>654</v>
      </c>
      <c r="C541" s="30" t="s">
        <v>669</v>
      </c>
      <c r="D541" s="68" t="s">
        <v>678</v>
      </c>
      <c r="E541" s="31" t="s">
        <v>38</v>
      </c>
      <c r="F541" s="32">
        <v>12903294</v>
      </c>
      <c r="G541" s="30" t="s">
        <v>1280</v>
      </c>
      <c r="H541" s="33">
        <v>1110502870</v>
      </c>
      <c r="I541" s="33" t="s">
        <v>1063</v>
      </c>
      <c r="J541" s="34">
        <v>6</v>
      </c>
      <c r="K541" s="34">
        <v>1914</v>
      </c>
      <c r="L541" s="35">
        <v>45532</v>
      </c>
      <c r="M541" s="36">
        <f t="shared" ref="M541" si="211">F541</f>
        <v>12903294</v>
      </c>
      <c r="N541" s="35">
        <v>45547</v>
      </c>
      <c r="O541" s="31" t="s">
        <v>40</v>
      </c>
      <c r="P541" s="37">
        <v>45547</v>
      </c>
      <c r="Q541" s="31">
        <v>1901</v>
      </c>
      <c r="R541" s="30">
        <v>220302</v>
      </c>
      <c r="S541" s="38">
        <f t="shared" ref="S541" si="212">M541</f>
        <v>12903294</v>
      </c>
      <c r="T541" s="35">
        <v>45547</v>
      </c>
      <c r="U541" s="33" t="s">
        <v>1281</v>
      </c>
      <c r="V541" s="35">
        <v>45548</v>
      </c>
      <c r="W541" s="41">
        <v>45641</v>
      </c>
      <c r="X541" s="35"/>
      <c r="Y541" s="30"/>
      <c r="Z541" s="39">
        <f>+F541/3.5</f>
        <v>3686655.4285714286</v>
      </c>
      <c r="AA541" s="30"/>
      <c r="AB541" s="40"/>
      <c r="AC541" s="30"/>
      <c r="AD541" s="40"/>
      <c r="AE541" s="30"/>
      <c r="AF541" s="30" t="s">
        <v>1282</v>
      </c>
      <c r="AG541" s="30">
        <v>3212886636</v>
      </c>
      <c r="AH541" s="474" t="s">
        <v>1283</v>
      </c>
      <c r="AI541" s="30"/>
    </row>
    <row r="542" spans="1:35" ht="9.75" customHeight="1">
      <c r="A542" s="30">
        <v>540</v>
      </c>
      <c r="B542" s="30" t="s">
        <v>254</v>
      </c>
      <c r="C542" s="30" t="s">
        <v>1284</v>
      </c>
      <c r="D542" s="30" t="s">
        <v>1285</v>
      </c>
      <c r="E542" s="31" t="s">
        <v>38</v>
      </c>
      <c r="F542" s="32">
        <v>9200000</v>
      </c>
      <c r="G542" s="30" t="s">
        <v>1286</v>
      </c>
      <c r="H542" s="33">
        <v>1234641264</v>
      </c>
      <c r="I542" s="33" t="s">
        <v>1063</v>
      </c>
      <c r="J542" s="34">
        <v>8</v>
      </c>
      <c r="K542" s="34">
        <v>1890</v>
      </c>
      <c r="L542" s="35">
        <v>45518</v>
      </c>
      <c r="M542" s="36">
        <v>9200000</v>
      </c>
      <c r="N542" s="35">
        <v>45548</v>
      </c>
      <c r="O542" s="31" t="s">
        <v>40</v>
      </c>
      <c r="P542" s="37">
        <v>45551</v>
      </c>
      <c r="Q542" s="31">
        <v>1905</v>
      </c>
      <c r="R542" s="30">
        <v>220402</v>
      </c>
      <c r="S542" s="38">
        <v>9200000</v>
      </c>
      <c r="T542" s="35">
        <v>45552</v>
      </c>
      <c r="U542" s="33" t="s">
        <v>1287</v>
      </c>
      <c r="V542" s="35">
        <v>45558</v>
      </c>
      <c r="W542" s="41">
        <v>45657</v>
      </c>
      <c r="X542" s="35"/>
      <c r="Y542" s="30"/>
      <c r="Z542" s="39">
        <v>2300000</v>
      </c>
      <c r="AA542" s="30"/>
      <c r="AB542" s="40"/>
      <c r="AC542" s="30"/>
      <c r="AD542" s="40"/>
      <c r="AE542" s="30"/>
      <c r="AF542" s="30" t="s">
        <v>1288</v>
      </c>
      <c r="AG542" s="30">
        <v>3112216860</v>
      </c>
      <c r="AH542" s="474" t="s">
        <v>1289</v>
      </c>
      <c r="AI542" s="30"/>
    </row>
    <row r="543" spans="1:35" ht="11.25" customHeight="1">
      <c r="A543" s="30">
        <v>541</v>
      </c>
      <c r="B543" s="30" t="s">
        <v>654</v>
      </c>
      <c r="C543" s="30" t="s">
        <v>59</v>
      </c>
      <c r="D543" s="68" t="s">
        <v>1290</v>
      </c>
      <c r="E543" s="31" t="s">
        <v>38</v>
      </c>
      <c r="F543" s="32">
        <v>31000000</v>
      </c>
      <c r="G543" s="30" t="s">
        <v>1291</v>
      </c>
      <c r="H543" s="33">
        <v>901182040</v>
      </c>
      <c r="I543" s="33" t="s">
        <v>1063</v>
      </c>
      <c r="J543" s="34">
        <v>3</v>
      </c>
      <c r="K543" s="34">
        <v>1871</v>
      </c>
      <c r="L543" s="35">
        <v>45518</v>
      </c>
      <c r="M543" s="36">
        <v>34400000</v>
      </c>
      <c r="N543" s="35">
        <v>45548</v>
      </c>
      <c r="O543" s="31" t="s">
        <v>40</v>
      </c>
      <c r="P543" s="37">
        <v>45456</v>
      </c>
      <c r="Q543" s="31">
        <v>1903</v>
      </c>
      <c r="R543" s="30">
        <v>220303</v>
      </c>
      <c r="S543" s="38">
        <v>31000000</v>
      </c>
      <c r="T543" s="35">
        <v>45552</v>
      </c>
      <c r="U543" s="33" t="s">
        <v>1292</v>
      </c>
      <c r="V543" s="35">
        <v>45553</v>
      </c>
      <c r="W543" s="41">
        <v>45657</v>
      </c>
      <c r="X543" s="35"/>
      <c r="Y543" s="30"/>
      <c r="Z543" s="39">
        <v>8600000</v>
      </c>
      <c r="AA543" s="30"/>
      <c r="AB543" s="40"/>
      <c r="AC543" s="30"/>
      <c r="AD543" s="40"/>
      <c r="AE543" s="30"/>
      <c r="AF543" s="30" t="s">
        <v>1293</v>
      </c>
      <c r="AG543" s="30">
        <v>3178869351</v>
      </c>
      <c r="AH543" s="474" t="s">
        <v>1294</v>
      </c>
      <c r="AI543" s="30"/>
    </row>
    <row r="544" spans="1:35" ht="11.25" customHeight="1">
      <c r="A544" s="30">
        <v>542</v>
      </c>
      <c r="B544" s="30" t="s">
        <v>35</v>
      </c>
      <c r="C544" s="30" t="s">
        <v>48</v>
      </c>
      <c r="D544" s="55" t="s">
        <v>1295</v>
      </c>
      <c r="E544" s="31" t="s">
        <v>38</v>
      </c>
      <c r="F544" s="32">
        <v>100000000</v>
      </c>
      <c r="G544" s="30" t="s">
        <v>68</v>
      </c>
      <c r="H544" s="33">
        <v>900504144</v>
      </c>
      <c r="I544" s="33" t="s">
        <v>1106</v>
      </c>
      <c r="J544" s="34">
        <v>0</v>
      </c>
      <c r="K544" s="34">
        <v>1937</v>
      </c>
      <c r="L544" s="35">
        <v>45546</v>
      </c>
      <c r="M544" s="36">
        <f t="shared" ref="M544" si="213">F544</f>
        <v>100000000</v>
      </c>
      <c r="N544" s="35">
        <v>45551</v>
      </c>
      <c r="O544" s="31" t="s">
        <v>40</v>
      </c>
      <c r="P544" s="37">
        <v>45551</v>
      </c>
      <c r="Q544" s="31">
        <v>1904</v>
      </c>
      <c r="R544" s="30">
        <v>220101</v>
      </c>
      <c r="S544" s="38">
        <f t="shared" ref="S544" si="214">M544</f>
        <v>100000000</v>
      </c>
      <c r="T544" s="35">
        <v>45551</v>
      </c>
      <c r="U544" s="33" t="s">
        <v>1296</v>
      </c>
      <c r="V544" s="35">
        <v>45551</v>
      </c>
      <c r="W544" s="31" t="s">
        <v>765</v>
      </c>
      <c r="X544" s="35"/>
      <c r="Y544" s="30"/>
      <c r="Z544" s="39">
        <f>+F544/1</f>
        <v>100000000</v>
      </c>
      <c r="AA544" s="30"/>
      <c r="AB544" s="40"/>
      <c r="AC544" s="30"/>
      <c r="AD544" s="40"/>
      <c r="AE544" s="30"/>
      <c r="AF544" s="30" t="s">
        <v>1108</v>
      </c>
      <c r="AG544" s="30">
        <v>3163162117</v>
      </c>
      <c r="AH544" s="474" t="s">
        <v>1109</v>
      </c>
      <c r="AI544" s="30"/>
    </row>
    <row r="545" spans="1:35" ht="11.25" customHeight="1">
      <c r="A545" s="30">
        <v>543</v>
      </c>
      <c r="B545" s="30" t="s">
        <v>254</v>
      </c>
      <c r="C545" s="30" t="s">
        <v>251</v>
      </c>
      <c r="D545" s="59" t="s">
        <v>1297</v>
      </c>
      <c r="E545" s="31" t="s">
        <v>38</v>
      </c>
      <c r="F545" s="32">
        <v>72949618</v>
      </c>
      <c r="G545" s="30" t="s">
        <v>1298</v>
      </c>
      <c r="H545" s="33">
        <v>901101292</v>
      </c>
      <c r="I545" s="33" t="s">
        <v>1063</v>
      </c>
      <c r="J545" s="34">
        <v>6</v>
      </c>
      <c r="K545" s="34">
        <v>1924</v>
      </c>
      <c r="L545" s="35">
        <v>45537</v>
      </c>
      <c r="M545" s="36">
        <v>72949618</v>
      </c>
      <c r="N545" s="35">
        <v>45555</v>
      </c>
      <c r="O545" s="31" t="s">
        <v>40</v>
      </c>
      <c r="P545" s="37">
        <v>45558</v>
      </c>
      <c r="Q545" s="31">
        <v>1919</v>
      </c>
      <c r="R545" s="30">
        <v>230209</v>
      </c>
      <c r="S545" s="38">
        <v>72949618</v>
      </c>
      <c r="T545" s="35">
        <v>45555</v>
      </c>
      <c r="U545" s="33" t="s">
        <v>1299</v>
      </c>
      <c r="V545" s="35">
        <v>45559</v>
      </c>
      <c r="W545" s="31" t="s">
        <v>645</v>
      </c>
      <c r="X545" s="35"/>
      <c r="Y545" s="30"/>
      <c r="Z545" s="39">
        <f>+S545/1.5</f>
        <v>48633078.666666664</v>
      </c>
      <c r="AA545" s="30"/>
      <c r="AB545" s="40"/>
      <c r="AC545" s="30"/>
      <c r="AD545" s="40"/>
      <c r="AE545" s="30"/>
      <c r="AF545" s="30" t="s">
        <v>1300</v>
      </c>
      <c r="AG545" s="30" t="s">
        <v>1301</v>
      </c>
      <c r="AH545" s="474" t="s">
        <v>1302</v>
      </c>
      <c r="AI545" s="30"/>
    </row>
    <row r="546" spans="1:35" ht="11.25" customHeight="1">
      <c r="A546" s="30">
        <v>544</v>
      </c>
      <c r="B546" s="30" t="s">
        <v>35</v>
      </c>
      <c r="C546" s="30" t="s">
        <v>753</v>
      </c>
      <c r="D546" s="59" t="s">
        <v>754</v>
      </c>
      <c r="E546" s="31" t="s">
        <v>755</v>
      </c>
      <c r="F546" s="32">
        <v>28540211</v>
      </c>
      <c r="G546" s="30" t="s">
        <v>248</v>
      </c>
      <c r="H546" s="33">
        <v>860040094</v>
      </c>
      <c r="I546" s="33" t="s">
        <v>1170</v>
      </c>
      <c r="J546" s="34">
        <v>3</v>
      </c>
      <c r="K546" s="34">
        <v>1938</v>
      </c>
      <c r="L546" s="35">
        <v>45547</v>
      </c>
      <c r="M546" s="36">
        <f t="shared" ref="M546" si="215">F546</f>
        <v>28540211</v>
      </c>
      <c r="N546" s="35">
        <v>45555</v>
      </c>
      <c r="O546" s="31" t="s">
        <v>40</v>
      </c>
      <c r="P546" s="37">
        <v>45565</v>
      </c>
      <c r="Q546" s="31">
        <v>1940</v>
      </c>
      <c r="R546" s="30">
        <v>220102</v>
      </c>
      <c r="S546" s="38">
        <f t="shared" ref="S546" si="216">M546</f>
        <v>28540211</v>
      </c>
      <c r="T546" s="35">
        <v>45561</v>
      </c>
      <c r="U546" s="33">
        <v>2062307</v>
      </c>
      <c r="V546" s="35">
        <v>45565</v>
      </c>
      <c r="W546" s="31" t="s">
        <v>1303</v>
      </c>
      <c r="X546" s="35"/>
      <c r="Y546" s="30"/>
      <c r="Z546" s="39">
        <f>+F546/2</f>
        <v>14270105.5</v>
      </c>
      <c r="AA546" s="30"/>
      <c r="AB546" s="40"/>
      <c r="AC546" s="30"/>
      <c r="AD546" s="40"/>
      <c r="AE546" s="30"/>
      <c r="AF546" s="30" t="s">
        <v>1304</v>
      </c>
      <c r="AG546" s="30">
        <v>3202697648</v>
      </c>
      <c r="AH546" s="474" t="s">
        <v>1305</v>
      </c>
      <c r="AI546" s="30"/>
    </row>
    <row r="547" spans="1:35" ht="11.25" customHeight="1">
      <c r="A547" s="30">
        <v>545</v>
      </c>
      <c r="B547" s="30" t="s">
        <v>35</v>
      </c>
      <c r="C547" s="30" t="s">
        <v>251</v>
      </c>
      <c r="D547" s="68" t="s">
        <v>1306</v>
      </c>
      <c r="E547" s="31" t="s">
        <v>38</v>
      </c>
      <c r="F547" s="32">
        <v>258121380</v>
      </c>
      <c r="G547" s="30" t="s">
        <v>1307</v>
      </c>
      <c r="H547" s="33" t="s">
        <v>1308</v>
      </c>
      <c r="I547" s="33" t="s">
        <v>1309</v>
      </c>
      <c r="J547" s="34">
        <v>6</v>
      </c>
      <c r="K547" s="34">
        <v>1920</v>
      </c>
      <c r="L547" s="35">
        <v>45534</v>
      </c>
      <c r="M547" s="36">
        <f>+F547</f>
        <v>258121380</v>
      </c>
      <c r="N547" s="35">
        <v>45555</v>
      </c>
      <c r="O547" s="31" t="s">
        <v>40</v>
      </c>
      <c r="P547" s="37">
        <v>45555</v>
      </c>
      <c r="Q547" s="31">
        <v>1918</v>
      </c>
      <c r="R547" s="30">
        <v>21030202</v>
      </c>
      <c r="S547" s="38">
        <f>+F547</f>
        <v>258121380</v>
      </c>
      <c r="T547" s="35">
        <v>45559</v>
      </c>
      <c r="U547" s="33">
        <v>1000346376</v>
      </c>
      <c r="V547" s="35">
        <v>45562</v>
      </c>
      <c r="W547" s="41">
        <v>45646</v>
      </c>
      <c r="X547" s="35"/>
      <c r="Y547" s="30"/>
      <c r="Z547" s="39">
        <f>+S547/3.5</f>
        <v>73748965.714285716</v>
      </c>
      <c r="AA547" s="30"/>
      <c r="AB547" s="40"/>
      <c r="AC547" s="30"/>
      <c r="AD547" s="40"/>
      <c r="AE547" s="30"/>
      <c r="AF547" s="30" t="s">
        <v>1310</v>
      </c>
      <c r="AG547" s="30" t="s">
        <v>1311</v>
      </c>
      <c r="AH547" s="474" t="s">
        <v>1312</v>
      </c>
      <c r="AI547" s="30"/>
    </row>
    <row r="548" spans="1:35" ht="11.25" customHeight="1">
      <c r="A548" s="30">
        <v>546</v>
      </c>
      <c r="B548" s="30" t="s">
        <v>254</v>
      </c>
      <c r="C548" s="30" t="s">
        <v>59</v>
      </c>
      <c r="D548" s="55" t="s">
        <v>1313</v>
      </c>
      <c r="E548" s="31" t="s">
        <v>38</v>
      </c>
      <c r="F548" s="32">
        <v>20000000</v>
      </c>
      <c r="G548" s="30" t="s">
        <v>152</v>
      </c>
      <c r="H548" s="33">
        <v>900415641</v>
      </c>
      <c r="I548" s="33" t="s">
        <v>1063</v>
      </c>
      <c r="J548" s="34">
        <v>8</v>
      </c>
      <c r="K548" s="34">
        <v>1926</v>
      </c>
      <c r="L548" s="35">
        <v>45538</v>
      </c>
      <c r="M548" s="36">
        <f t="shared" ref="M548:M549" si="217">F548</f>
        <v>20000000</v>
      </c>
      <c r="N548" s="35">
        <v>45555</v>
      </c>
      <c r="O548" s="31" t="s">
        <v>40</v>
      </c>
      <c r="P548" s="37">
        <v>45558</v>
      </c>
      <c r="Q548" s="31">
        <v>1920</v>
      </c>
      <c r="R548" s="30">
        <v>220404</v>
      </c>
      <c r="S548" s="38">
        <f t="shared" ref="S548:S549" si="218">M548</f>
        <v>20000000</v>
      </c>
      <c r="T548" s="35">
        <v>45559</v>
      </c>
      <c r="U548" s="33" t="s">
        <v>1314</v>
      </c>
      <c r="V548" s="35">
        <v>45559</v>
      </c>
      <c r="W548" s="31" t="s">
        <v>88</v>
      </c>
      <c r="X548" s="35"/>
      <c r="Y548" s="30"/>
      <c r="Z548" s="39">
        <f>+S548/3</f>
        <v>6666666.666666667</v>
      </c>
      <c r="AA548" s="30"/>
      <c r="AB548" s="40"/>
      <c r="AC548" s="30"/>
      <c r="AD548" s="40"/>
      <c r="AE548" s="30"/>
      <c r="AF548" s="30" t="s">
        <v>1315</v>
      </c>
      <c r="AG548" s="30">
        <v>3184154811</v>
      </c>
      <c r="AH548" s="474" t="s">
        <v>1316</v>
      </c>
      <c r="AI548" s="30"/>
    </row>
    <row r="549" spans="1:35" ht="11.25" customHeight="1">
      <c r="A549" s="30">
        <v>547</v>
      </c>
      <c r="B549" s="30" t="s">
        <v>35</v>
      </c>
      <c r="C549" s="30" t="s">
        <v>210</v>
      </c>
      <c r="D549" s="59" t="s">
        <v>167</v>
      </c>
      <c r="E549" s="31" t="s">
        <v>38</v>
      </c>
      <c r="F549" s="32">
        <v>15206233</v>
      </c>
      <c r="G549" s="30" t="s">
        <v>1317</v>
      </c>
      <c r="H549" s="33">
        <v>1005858910</v>
      </c>
      <c r="I549" s="33" t="s">
        <v>1318</v>
      </c>
      <c r="J549" s="34">
        <v>7</v>
      </c>
      <c r="K549" s="34">
        <v>1946</v>
      </c>
      <c r="L549" s="35">
        <v>45553</v>
      </c>
      <c r="M549" s="36">
        <f t="shared" si="217"/>
        <v>15206233</v>
      </c>
      <c r="N549" s="35">
        <v>45558</v>
      </c>
      <c r="O549" s="31" t="s">
        <v>40</v>
      </c>
      <c r="P549" s="37">
        <v>45558</v>
      </c>
      <c r="Q549" s="31">
        <v>1921</v>
      </c>
      <c r="R549" s="30">
        <v>2101010301</v>
      </c>
      <c r="S549" s="38">
        <f t="shared" si="218"/>
        <v>15206233</v>
      </c>
      <c r="T549" s="35">
        <v>45566</v>
      </c>
      <c r="U549" s="33" t="s">
        <v>1319</v>
      </c>
      <c r="V549" s="35">
        <v>45566</v>
      </c>
      <c r="W549" s="41">
        <v>45657</v>
      </c>
      <c r="X549" s="35"/>
      <c r="Y549" s="30"/>
      <c r="Z549" s="39">
        <f t="shared" ref="Z549" si="219">+F549/3</f>
        <v>5068744.333333333</v>
      </c>
      <c r="AA549" s="30"/>
      <c r="AB549" s="40"/>
      <c r="AC549" s="30"/>
      <c r="AD549" s="40"/>
      <c r="AE549" s="30"/>
      <c r="AF549" s="30" t="s">
        <v>1320</v>
      </c>
      <c r="AG549" s="30">
        <v>3177518119</v>
      </c>
      <c r="AH549" s="474" t="s">
        <v>1321</v>
      </c>
      <c r="AI549" s="30"/>
    </row>
    <row r="550" spans="1:35" ht="11.25" customHeight="1">
      <c r="A550" s="30">
        <v>548</v>
      </c>
      <c r="B550" s="30" t="s">
        <v>654</v>
      </c>
      <c r="C550" s="30" t="s">
        <v>336</v>
      </c>
      <c r="D550" s="59" t="s">
        <v>1322</v>
      </c>
      <c r="E550" s="31" t="s">
        <v>38</v>
      </c>
      <c r="F550" s="32">
        <v>13500000</v>
      </c>
      <c r="G550" s="30" t="s">
        <v>1323</v>
      </c>
      <c r="H550" s="33">
        <v>38362771</v>
      </c>
      <c r="I550" s="33" t="s">
        <v>1063</v>
      </c>
      <c r="J550" s="34">
        <v>1</v>
      </c>
      <c r="K550" s="34">
        <v>1948</v>
      </c>
      <c r="L550" s="35">
        <v>45553</v>
      </c>
      <c r="M550" s="36">
        <f t="shared" ref="M550" si="220">+F550</f>
        <v>13500000</v>
      </c>
      <c r="N550" s="35">
        <v>45559</v>
      </c>
      <c r="O550" s="31" t="s">
        <v>40</v>
      </c>
      <c r="P550" s="37">
        <v>45561</v>
      </c>
      <c r="Q550" s="31">
        <v>1931</v>
      </c>
      <c r="R550" s="30">
        <v>220301</v>
      </c>
      <c r="S550" s="38">
        <v>13500000</v>
      </c>
      <c r="T550" s="35">
        <v>45561</v>
      </c>
      <c r="U550" s="33">
        <v>100036880</v>
      </c>
      <c r="V550" s="35">
        <v>45566</v>
      </c>
      <c r="W550" s="31" t="s">
        <v>88</v>
      </c>
      <c r="X550" s="35"/>
      <c r="Y550" s="30"/>
      <c r="Z550" s="39">
        <f>+S550/3</f>
        <v>4500000</v>
      </c>
      <c r="AA550" s="30"/>
      <c r="AB550" s="40"/>
      <c r="AC550" s="30"/>
      <c r="AD550" s="40"/>
      <c r="AE550" s="30"/>
      <c r="AF550" s="30" t="s">
        <v>1324</v>
      </c>
      <c r="AG550" s="30">
        <v>3103022851</v>
      </c>
      <c r="AH550" s="474" t="s">
        <v>1325</v>
      </c>
      <c r="AI550" s="30"/>
    </row>
    <row r="551" spans="1:35" ht="11.25" customHeight="1">
      <c r="A551" s="30">
        <v>549</v>
      </c>
      <c r="B551" s="30" t="s">
        <v>35</v>
      </c>
      <c r="C551" s="30" t="s">
        <v>262</v>
      </c>
      <c r="D551" s="55" t="s">
        <v>178</v>
      </c>
      <c r="E551" s="31" t="s">
        <v>38</v>
      </c>
      <c r="F551" s="32">
        <v>20000000</v>
      </c>
      <c r="G551" s="30" t="s">
        <v>152</v>
      </c>
      <c r="H551" s="33">
        <v>900415641</v>
      </c>
      <c r="I551" s="33" t="s">
        <v>1063</v>
      </c>
      <c r="J551" s="34">
        <v>8</v>
      </c>
      <c r="K551" s="34">
        <v>1947</v>
      </c>
      <c r="L551" s="35">
        <v>45553</v>
      </c>
      <c r="M551" s="36">
        <f t="shared" ref="M551" si="221">F551</f>
        <v>20000000</v>
      </c>
      <c r="N551" s="35">
        <v>45561</v>
      </c>
      <c r="O551" s="31" t="s">
        <v>40</v>
      </c>
      <c r="P551" s="37">
        <v>45561</v>
      </c>
      <c r="Q551" s="31">
        <v>1932</v>
      </c>
      <c r="R551" s="30">
        <v>220104</v>
      </c>
      <c r="S551" s="38">
        <f t="shared" ref="S551" si="222">M551</f>
        <v>20000000</v>
      </c>
      <c r="T551" s="35">
        <v>45565</v>
      </c>
      <c r="U551" s="33" t="s">
        <v>1326</v>
      </c>
      <c r="V551" s="35">
        <v>45568</v>
      </c>
      <c r="W551" s="31" t="s">
        <v>41</v>
      </c>
      <c r="X551" s="35"/>
      <c r="Y551" s="30"/>
      <c r="Z551" s="39">
        <f>+F551</f>
        <v>20000000</v>
      </c>
      <c r="AA551" s="30"/>
      <c r="AB551" s="40"/>
      <c r="AC551" s="30"/>
      <c r="AD551" s="40"/>
      <c r="AE551" s="30"/>
      <c r="AF551" s="30" t="s">
        <v>1327</v>
      </c>
      <c r="AG551" s="30">
        <v>3184154811</v>
      </c>
      <c r="AH551" s="474" t="s">
        <v>1328</v>
      </c>
      <c r="AI551" s="30"/>
    </row>
    <row r="552" spans="1:35" ht="12" customHeight="1">
      <c r="A552" s="30">
        <v>550</v>
      </c>
      <c r="B552" s="30" t="s">
        <v>654</v>
      </c>
      <c r="C552" s="30" t="s">
        <v>336</v>
      </c>
      <c r="D552" s="59" t="s">
        <v>1329</v>
      </c>
      <c r="E552" s="31" t="s">
        <v>38</v>
      </c>
      <c r="F552" s="32">
        <v>11200000</v>
      </c>
      <c r="G552" s="30" t="s">
        <v>1330</v>
      </c>
      <c r="H552" s="33">
        <v>1104936310</v>
      </c>
      <c r="I552" s="33" t="s">
        <v>1063</v>
      </c>
      <c r="J552" s="34">
        <v>4</v>
      </c>
      <c r="K552" s="34">
        <v>1952</v>
      </c>
      <c r="L552" s="35">
        <v>45554</v>
      </c>
      <c r="M552" s="36">
        <v>11200000</v>
      </c>
      <c r="N552" s="35">
        <v>45566</v>
      </c>
      <c r="O552" s="31" t="s">
        <v>40</v>
      </c>
      <c r="P552" s="37">
        <v>45567</v>
      </c>
      <c r="Q552" s="31">
        <v>1944</v>
      </c>
      <c r="R552" s="30">
        <v>220302</v>
      </c>
      <c r="S552" s="38">
        <v>11200000</v>
      </c>
      <c r="T552" s="35">
        <v>45566</v>
      </c>
      <c r="U552" s="33" t="s">
        <v>1319</v>
      </c>
      <c r="V552" s="35">
        <v>45568</v>
      </c>
      <c r="W552" s="41">
        <v>45656</v>
      </c>
      <c r="X552" s="35"/>
      <c r="Y552" s="30"/>
      <c r="Z552" s="39">
        <f>+S552/3</f>
        <v>3733333.3333333335</v>
      </c>
      <c r="AA552" s="30"/>
      <c r="AB552" s="40"/>
      <c r="AC552" s="30"/>
      <c r="AD552" s="40"/>
      <c r="AE552" s="30"/>
      <c r="AF552" s="30" t="s">
        <v>1331</v>
      </c>
      <c r="AG552" s="30">
        <v>3107645827</v>
      </c>
      <c r="AH552" s="474" t="s">
        <v>1332</v>
      </c>
      <c r="AI552" s="30"/>
    </row>
    <row r="553" spans="1:35" ht="12.75" customHeight="1">
      <c r="A553" s="30">
        <v>551</v>
      </c>
      <c r="B553" s="30" t="s">
        <v>35</v>
      </c>
      <c r="C553" s="30" t="s">
        <v>48</v>
      </c>
      <c r="D553" s="55" t="s">
        <v>1295</v>
      </c>
      <c r="E553" s="31" t="s">
        <v>38</v>
      </c>
      <c r="F553" s="32">
        <v>150000000</v>
      </c>
      <c r="G553" s="30" t="s">
        <v>68</v>
      </c>
      <c r="H553" s="33">
        <v>900504144</v>
      </c>
      <c r="I553" s="33" t="s">
        <v>1063</v>
      </c>
      <c r="J553" s="34">
        <v>0</v>
      </c>
      <c r="K553" s="34">
        <v>1976</v>
      </c>
      <c r="L553" s="35">
        <v>45565</v>
      </c>
      <c r="M553" s="36">
        <f t="shared" ref="M553:M554" si="223">F553</f>
        <v>150000000</v>
      </c>
      <c r="N553" s="35">
        <v>45568</v>
      </c>
      <c r="O553" s="31" t="s">
        <v>40</v>
      </c>
      <c r="P553" s="37">
        <v>45294</v>
      </c>
      <c r="Q553" s="31">
        <v>1945</v>
      </c>
      <c r="R553" s="30">
        <v>220101</v>
      </c>
      <c r="S553" s="38">
        <f t="shared" ref="S553:S554" si="224">M553</f>
        <v>150000000</v>
      </c>
      <c r="T553" s="35">
        <v>45568</v>
      </c>
      <c r="U553" s="447">
        <v>1.00037095100008E+17</v>
      </c>
      <c r="V553" s="35">
        <v>45568</v>
      </c>
      <c r="W553" s="31" t="s">
        <v>1333</v>
      </c>
      <c r="X553" s="35">
        <v>45593</v>
      </c>
      <c r="Y553" s="30" t="s">
        <v>1334</v>
      </c>
      <c r="Z553" s="39">
        <f>+F553/1</f>
        <v>150000000</v>
      </c>
      <c r="AA553" s="30">
        <v>75000000</v>
      </c>
      <c r="AB553" s="40"/>
      <c r="AC553" s="30"/>
      <c r="AD553" s="40"/>
      <c r="AE553" s="30"/>
      <c r="AF553" s="30" t="s">
        <v>1108</v>
      </c>
      <c r="AG553" s="30">
        <v>3163162117</v>
      </c>
      <c r="AH553" s="474" t="s">
        <v>1109</v>
      </c>
      <c r="AI553" s="30"/>
    </row>
    <row r="554" spans="1:35" ht="11.25" customHeight="1">
      <c r="A554" s="30">
        <v>552</v>
      </c>
      <c r="B554" s="30" t="s">
        <v>254</v>
      </c>
      <c r="C554" s="30" t="s">
        <v>92</v>
      </c>
      <c r="D554" s="59" t="s">
        <v>1335</v>
      </c>
      <c r="E554" s="31" t="s">
        <v>38</v>
      </c>
      <c r="F554" s="32">
        <v>13500000</v>
      </c>
      <c r="G554" s="30" t="s">
        <v>1336</v>
      </c>
      <c r="H554" s="33">
        <v>5824823</v>
      </c>
      <c r="I554" s="33" t="s">
        <v>1063</v>
      </c>
      <c r="J554" s="34">
        <v>1</v>
      </c>
      <c r="K554" s="34">
        <v>1950</v>
      </c>
      <c r="L554" s="35">
        <v>45554</v>
      </c>
      <c r="M554" s="36">
        <f t="shared" si="223"/>
        <v>13500000</v>
      </c>
      <c r="N554" s="35">
        <v>45572</v>
      </c>
      <c r="O554" s="31" t="s">
        <v>40</v>
      </c>
      <c r="P554" s="37">
        <v>45580</v>
      </c>
      <c r="Q554" s="31">
        <v>1965</v>
      </c>
      <c r="R554" s="30">
        <v>220401</v>
      </c>
      <c r="S554" s="38">
        <f t="shared" si="224"/>
        <v>13500000</v>
      </c>
      <c r="T554" s="35">
        <v>45581</v>
      </c>
      <c r="U554" s="33" t="s">
        <v>1337</v>
      </c>
      <c r="V554" s="35">
        <v>45583</v>
      </c>
      <c r="W554" s="41">
        <v>45657</v>
      </c>
      <c r="X554" s="35"/>
      <c r="Y554" s="30"/>
      <c r="Z554" s="39">
        <f>+F554/3</f>
        <v>4500000</v>
      </c>
      <c r="AA554" s="30"/>
      <c r="AB554" s="40"/>
      <c r="AC554" s="30"/>
      <c r="AD554" s="40"/>
      <c r="AE554" s="30"/>
      <c r="AF554" s="30" t="s">
        <v>1338</v>
      </c>
      <c r="AG554" s="30">
        <v>3053420630</v>
      </c>
      <c r="AH554" s="474" t="s">
        <v>1339</v>
      </c>
      <c r="AI554" s="30"/>
    </row>
    <row r="555" spans="1:35" ht="10.5" customHeight="1">
      <c r="A555" s="30">
        <v>553</v>
      </c>
      <c r="B555" s="30" t="s">
        <v>35</v>
      </c>
      <c r="C555" s="30" t="s">
        <v>92</v>
      </c>
      <c r="D555" s="59" t="s">
        <v>1340</v>
      </c>
      <c r="E555" s="31" t="s">
        <v>38</v>
      </c>
      <c r="F555" s="32">
        <v>147160000</v>
      </c>
      <c r="G555" s="30" t="s">
        <v>1341</v>
      </c>
      <c r="H555" s="33">
        <v>800211025</v>
      </c>
      <c r="I555" s="33" t="s">
        <v>1063</v>
      </c>
      <c r="J555" s="34">
        <v>1</v>
      </c>
      <c r="K555" s="34">
        <v>1963</v>
      </c>
      <c r="L555" s="35">
        <v>45560</v>
      </c>
      <c r="M555" s="36">
        <v>147160000</v>
      </c>
      <c r="N555" s="35">
        <v>45572</v>
      </c>
      <c r="O555" s="31" t="s">
        <v>40</v>
      </c>
      <c r="P555" s="37">
        <v>45573</v>
      </c>
      <c r="Q555" s="31">
        <v>1956</v>
      </c>
      <c r="R555" s="30" t="s">
        <v>1342</v>
      </c>
      <c r="S555" s="38">
        <v>147160000</v>
      </c>
      <c r="T555" s="35"/>
      <c r="U555" s="33"/>
      <c r="V555" s="35">
        <v>45573</v>
      </c>
      <c r="W555" s="41">
        <v>45657</v>
      </c>
      <c r="X555" s="35"/>
      <c r="Y555" s="30"/>
      <c r="Z555" s="39">
        <f>+S555/3</f>
        <v>49053333.333333336</v>
      </c>
      <c r="AA555" s="30"/>
      <c r="AB555" s="40"/>
      <c r="AC555" s="30"/>
      <c r="AD555" s="40"/>
      <c r="AE555" s="30"/>
      <c r="AF555" s="30" t="s">
        <v>1343</v>
      </c>
      <c r="AG555" s="30">
        <v>2708181</v>
      </c>
      <c r="AH555" s="474" t="s">
        <v>1344</v>
      </c>
      <c r="AI555" s="30"/>
    </row>
    <row r="556" spans="1:35" ht="11.25" customHeight="1">
      <c r="A556" s="30">
        <v>554</v>
      </c>
      <c r="B556" s="30" t="s">
        <v>35</v>
      </c>
      <c r="C556" s="30" t="s">
        <v>821</v>
      </c>
      <c r="D556" s="30" t="s">
        <v>299</v>
      </c>
      <c r="E556" s="31" t="s">
        <v>38</v>
      </c>
      <c r="F556" s="32">
        <v>13287000</v>
      </c>
      <c r="G556" s="30" t="s">
        <v>1345</v>
      </c>
      <c r="H556" s="33">
        <v>52958708</v>
      </c>
      <c r="I556" s="33" t="s">
        <v>1063</v>
      </c>
      <c r="J556" s="34">
        <v>7</v>
      </c>
      <c r="K556" s="34">
        <v>1977</v>
      </c>
      <c r="L556" s="35">
        <v>45565</v>
      </c>
      <c r="M556" s="36">
        <f t="shared" ref="M556:M557" si="225">F556</f>
        <v>13287000</v>
      </c>
      <c r="N556" s="35">
        <v>45572</v>
      </c>
      <c r="O556" s="31" t="s">
        <v>40</v>
      </c>
      <c r="P556" s="37">
        <v>45572</v>
      </c>
      <c r="Q556" s="31">
        <v>1953</v>
      </c>
      <c r="R556" s="30">
        <v>2101010301</v>
      </c>
      <c r="S556" s="38">
        <f t="shared" ref="S556:S557" si="226">M556</f>
        <v>13287000</v>
      </c>
      <c r="T556" s="35">
        <v>45572</v>
      </c>
      <c r="U556" s="33" t="s">
        <v>1346</v>
      </c>
      <c r="V556" s="35" t="s">
        <v>1347</v>
      </c>
      <c r="W556" s="41">
        <v>45657</v>
      </c>
      <c r="X556" s="35">
        <v>45611</v>
      </c>
      <c r="Y556" s="30"/>
      <c r="Z556" s="39">
        <f>+F556/3</f>
        <v>4429000</v>
      </c>
      <c r="AA556" s="469">
        <v>2224800</v>
      </c>
      <c r="AB556" s="40"/>
      <c r="AC556" s="30"/>
      <c r="AD556" s="40"/>
      <c r="AE556" s="30"/>
      <c r="AF556" s="30" t="s">
        <v>1348</v>
      </c>
      <c r="AG556" s="30">
        <v>3183741216</v>
      </c>
      <c r="AH556" s="474" t="s">
        <v>1349</v>
      </c>
      <c r="AI556" s="30"/>
    </row>
    <row r="557" spans="1:35">
      <c r="A557" s="30">
        <v>555</v>
      </c>
      <c r="B557" s="30" t="s">
        <v>35</v>
      </c>
      <c r="C557" s="30" t="s">
        <v>251</v>
      </c>
      <c r="D557" s="30" t="s">
        <v>1350</v>
      </c>
      <c r="E557" s="31" t="s">
        <v>38</v>
      </c>
      <c r="F557" s="32">
        <v>15759280</v>
      </c>
      <c r="G557" s="30" t="s">
        <v>643</v>
      </c>
      <c r="H557" s="33">
        <v>5849749</v>
      </c>
      <c r="I557" s="33" t="s">
        <v>1351</v>
      </c>
      <c r="J557" s="34">
        <v>0</v>
      </c>
      <c r="K557" s="34">
        <v>1955</v>
      </c>
      <c r="L557" s="35">
        <v>45554</v>
      </c>
      <c r="M557" s="36">
        <f t="shared" si="225"/>
        <v>15759280</v>
      </c>
      <c r="N557" s="35">
        <v>45575</v>
      </c>
      <c r="O557" s="31" t="s">
        <v>40</v>
      </c>
      <c r="P557" s="37">
        <v>45576</v>
      </c>
      <c r="Q557" s="31">
        <v>1961</v>
      </c>
      <c r="R557" s="30">
        <v>21030202</v>
      </c>
      <c r="S557" s="38">
        <f t="shared" si="226"/>
        <v>15759280</v>
      </c>
      <c r="T557" s="35">
        <v>45580</v>
      </c>
      <c r="U557" s="33" t="s">
        <v>1352</v>
      </c>
      <c r="V557" s="35">
        <v>45589</v>
      </c>
      <c r="W557" s="31" t="s">
        <v>645</v>
      </c>
      <c r="X557" s="35"/>
      <c r="Y557" s="30"/>
      <c r="Z557" s="39">
        <f>+F557/1.5</f>
        <v>10506186.666666666</v>
      </c>
      <c r="AA557" s="30"/>
      <c r="AB557" s="40"/>
      <c r="AC557" s="30"/>
      <c r="AD557" s="40"/>
      <c r="AE557" s="30"/>
      <c r="AF557" s="30" t="s">
        <v>1353</v>
      </c>
      <c r="AG557" s="30">
        <v>3158709390</v>
      </c>
      <c r="AH557" s="30" t="s">
        <v>1354</v>
      </c>
      <c r="AI557" s="30"/>
    </row>
    <row r="558" spans="1:35" ht="10.5" customHeight="1">
      <c r="A558" s="30">
        <v>556</v>
      </c>
      <c r="B558" s="30" t="s">
        <v>254</v>
      </c>
      <c r="C558" s="30" t="s">
        <v>36</v>
      </c>
      <c r="D558" s="59" t="s">
        <v>1355</v>
      </c>
      <c r="E558" s="31" t="s">
        <v>38</v>
      </c>
      <c r="F558" s="32">
        <v>50000000</v>
      </c>
      <c r="G558" s="30" t="s">
        <v>1356</v>
      </c>
      <c r="H558" s="33">
        <v>1110511171</v>
      </c>
      <c r="I558" s="33" t="s">
        <v>1063</v>
      </c>
      <c r="J558" s="34">
        <v>4</v>
      </c>
      <c r="K558" s="34">
        <v>1935</v>
      </c>
      <c r="L558" s="35">
        <v>45546</v>
      </c>
      <c r="M558" s="36">
        <v>50000000</v>
      </c>
      <c r="N558" s="35">
        <v>45575</v>
      </c>
      <c r="O558" s="31" t="s">
        <v>40</v>
      </c>
      <c r="P558" s="37">
        <v>45575</v>
      </c>
      <c r="Q558" s="31">
        <v>1960</v>
      </c>
      <c r="R558" s="30">
        <v>220405</v>
      </c>
      <c r="S558" s="38">
        <v>50000000</v>
      </c>
      <c r="T558" s="35">
        <v>45580</v>
      </c>
      <c r="U558" s="33" t="s">
        <v>1357</v>
      </c>
      <c r="V558" s="35">
        <v>45586</v>
      </c>
      <c r="W558" s="41">
        <v>45657</v>
      </c>
      <c r="X558" s="35"/>
      <c r="Y558" s="30"/>
      <c r="Z558" s="39">
        <f>+S558/3</f>
        <v>16666666.666666666</v>
      </c>
      <c r="AA558" s="30"/>
      <c r="AB558" s="40"/>
      <c r="AC558" s="30"/>
      <c r="AD558" s="40"/>
      <c r="AE558" s="30"/>
      <c r="AF558" s="474" t="s">
        <v>1358</v>
      </c>
      <c r="AG558" s="30"/>
      <c r="AH558" s="30"/>
      <c r="AI558" s="30"/>
    </row>
    <row r="559" spans="1:35" ht="10.5" customHeight="1">
      <c r="A559" s="30">
        <v>557</v>
      </c>
      <c r="B559" s="30" t="s">
        <v>254</v>
      </c>
      <c r="C559" s="30" t="s">
        <v>97</v>
      </c>
      <c r="D559" s="30" t="s">
        <v>1359</v>
      </c>
      <c r="E559" s="31" t="s">
        <v>38</v>
      </c>
      <c r="F559" s="32">
        <v>12600000</v>
      </c>
      <c r="G559" s="30" t="s">
        <v>1360</v>
      </c>
      <c r="H559" s="33">
        <v>3556750</v>
      </c>
      <c r="I559" s="33" t="s">
        <v>1361</v>
      </c>
      <c r="J559" s="34">
        <v>3</v>
      </c>
      <c r="K559" s="34">
        <v>1981</v>
      </c>
      <c r="L559" s="35">
        <v>45565</v>
      </c>
      <c r="M559" s="36">
        <v>12600000</v>
      </c>
      <c r="N559" s="35">
        <v>45576</v>
      </c>
      <c r="O559" s="31" t="s">
        <v>40</v>
      </c>
      <c r="P559" s="37">
        <v>45576</v>
      </c>
      <c r="Q559" s="31">
        <v>1962</v>
      </c>
      <c r="R559" s="30">
        <v>220401</v>
      </c>
      <c r="S559" s="38">
        <v>12600000</v>
      </c>
      <c r="T559" s="35">
        <v>45576</v>
      </c>
      <c r="U559" s="33" t="s">
        <v>1362</v>
      </c>
      <c r="V559" s="35">
        <v>45582</v>
      </c>
      <c r="W559" s="41">
        <v>45657</v>
      </c>
      <c r="X559" s="35"/>
      <c r="Y559" s="30"/>
      <c r="Z559" s="39">
        <v>4200000</v>
      </c>
      <c r="AA559" s="30"/>
      <c r="AB559" s="40"/>
      <c r="AC559" s="30"/>
      <c r="AD559" s="40"/>
      <c r="AE559" s="30"/>
      <c r="AF559" s="474" t="s">
        <v>1363</v>
      </c>
      <c r="AG559" s="30"/>
      <c r="AH559" s="30"/>
      <c r="AI559" s="30"/>
    </row>
    <row r="560" spans="1:35" ht="10.5" customHeight="1">
      <c r="A560" s="30">
        <v>558</v>
      </c>
      <c r="B560" s="30" t="s">
        <v>35</v>
      </c>
      <c r="C560" s="30" t="s">
        <v>314</v>
      </c>
      <c r="D560" s="68" t="s">
        <v>1364</v>
      </c>
      <c r="E560" s="31" t="s">
        <v>38</v>
      </c>
      <c r="F560" s="32">
        <v>50000000</v>
      </c>
      <c r="G560" s="30" t="s">
        <v>50</v>
      </c>
      <c r="H560" s="33">
        <v>901252497</v>
      </c>
      <c r="I560" s="33" t="s">
        <v>1170</v>
      </c>
      <c r="J560" s="34">
        <v>6</v>
      </c>
      <c r="K560" s="34">
        <v>1991</v>
      </c>
      <c r="L560" s="35">
        <v>45538</v>
      </c>
      <c r="M560" s="36">
        <f t="shared" ref="M560" si="227">F560</f>
        <v>50000000</v>
      </c>
      <c r="N560" s="35">
        <v>45576</v>
      </c>
      <c r="O560" s="31" t="s">
        <v>40</v>
      </c>
      <c r="P560" s="37">
        <v>45576</v>
      </c>
      <c r="Q560" s="31">
        <v>1963</v>
      </c>
      <c r="R560" s="30">
        <v>220202</v>
      </c>
      <c r="S560" s="38">
        <f t="shared" ref="S560" si="228">M560</f>
        <v>50000000</v>
      </c>
      <c r="T560" s="35">
        <v>45576</v>
      </c>
      <c r="U560" s="33" t="s">
        <v>1365</v>
      </c>
      <c r="V560" s="35">
        <v>45576</v>
      </c>
      <c r="W560" s="31" t="s">
        <v>41</v>
      </c>
      <c r="X560" s="35"/>
      <c r="Y560" s="30"/>
      <c r="Z560" s="39">
        <f>+F560/1</f>
        <v>50000000</v>
      </c>
      <c r="AA560" s="30"/>
      <c r="AB560" s="40"/>
      <c r="AC560" s="30"/>
      <c r="AD560" s="40"/>
      <c r="AE560" s="30"/>
      <c r="AF560" s="30" t="s">
        <v>1059</v>
      </c>
      <c r="AG560" s="30">
        <v>3114560450</v>
      </c>
      <c r="AH560" s="474" t="s">
        <v>1060</v>
      </c>
      <c r="AI560" s="30"/>
    </row>
    <row r="561" spans="1:35" ht="9.75" customHeight="1">
      <c r="A561" s="30">
        <v>559</v>
      </c>
      <c r="B561" s="30" t="s">
        <v>254</v>
      </c>
      <c r="C561" s="30" t="s">
        <v>1366</v>
      </c>
      <c r="D561" s="30" t="s">
        <v>804</v>
      </c>
      <c r="E561" s="31" t="s">
        <v>38</v>
      </c>
      <c r="F561" s="32">
        <v>13093500</v>
      </c>
      <c r="G561" s="30" t="s">
        <v>1367</v>
      </c>
      <c r="H561" s="33">
        <v>38140837</v>
      </c>
      <c r="I561" s="33" t="s">
        <v>1063</v>
      </c>
      <c r="J561" s="34">
        <v>6</v>
      </c>
      <c r="K561" s="34">
        <v>1992</v>
      </c>
      <c r="L561" s="35">
        <v>45572</v>
      </c>
      <c r="M561" s="36">
        <v>13093500</v>
      </c>
      <c r="N561" s="35">
        <v>45581</v>
      </c>
      <c r="O561" s="31" t="s">
        <v>40</v>
      </c>
      <c r="P561" s="37">
        <v>45582</v>
      </c>
      <c r="Q561" s="31">
        <v>1967</v>
      </c>
      <c r="R561" s="30">
        <v>220401</v>
      </c>
      <c r="S561" s="38">
        <v>13093500</v>
      </c>
      <c r="T561" s="35">
        <v>45581</v>
      </c>
      <c r="U561" s="33" t="s">
        <v>1368</v>
      </c>
      <c r="V561" s="35">
        <v>45582</v>
      </c>
      <c r="W561" s="41">
        <v>45657</v>
      </c>
      <c r="X561" s="35"/>
      <c r="Y561" s="30"/>
      <c r="Z561" s="39">
        <v>13093500</v>
      </c>
      <c r="AA561" s="30"/>
      <c r="AB561" s="40"/>
      <c r="AC561" s="30"/>
      <c r="AD561" s="40"/>
      <c r="AE561" s="30"/>
      <c r="AF561" s="30" t="s">
        <v>1369</v>
      </c>
      <c r="AG561" s="30">
        <v>3132753229</v>
      </c>
      <c r="AH561" s="474" t="s">
        <v>1370</v>
      </c>
      <c r="AI561" s="30"/>
    </row>
    <row r="562" spans="1:35" ht="12" customHeight="1">
      <c r="A562" s="30">
        <v>560</v>
      </c>
      <c r="B562" s="30" t="s">
        <v>654</v>
      </c>
      <c r="C562" s="30" t="s">
        <v>336</v>
      </c>
      <c r="D562" s="59" t="s">
        <v>1371</v>
      </c>
      <c r="E562" s="31" t="s">
        <v>38</v>
      </c>
      <c r="F562" s="32">
        <v>5200000</v>
      </c>
      <c r="G562" s="30" t="s">
        <v>1372</v>
      </c>
      <c r="H562" s="33">
        <v>111059841</v>
      </c>
      <c r="I562" s="33" t="s">
        <v>1063</v>
      </c>
      <c r="J562" s="34">
        <v>1</v>
      </c>
      <c r="K562" s="34">
        <v>2005</v>
      </c>
      <c r="L562" s="35">
        <v>45582</v>
      </c>
      <c r="M562" s="36">
        <v>5200000</v>
      </c>
      <c r="N562" s="35">
        <v>45587</v>
      </c>
      <c r="O562" s="31" t="s">
        <v>40</v>
      </c>
      <c r="P562" s="37">
        <v>45588</v>
      </c>
      <c r="Q562" s="31">
        <v>1983</v>
      </c>
      <c r="R562" s="30">
        <v>220301</v>
      </c>
      <c r="S562" s="38">
        <v>5200000</v>
      </c>
      <c r="T562" s="35">
        <v>45587</v>
      </c>
      <c r="U562" s="33">
        <v>100037600</v>
      </c>
      <c r="V562" s="35">
        <v>45589</v>
      </c>
      <c r="W562" s="41">
        <v>45657</v>
      </c>
      <c r="X562" s="35"/>
      <c r="Y562" s="30"/>
      <c r="Z562" s="39">
        <f>+S562/2</f>
        <v>2600000</v>
      </c>
      <c r="AA562" s="30"/>
      <c r="AB562" s="40"/>
      <c r="AC562" s="30"/>
      <c r="AD562" s="40"/>
      <c r="AE562" s="30"/>
      <c r="AF562" s="30" t="s">
        <v>1373</v>
      </c>
      <c r="AG562" s="30">
        <v>3222268745</v>
      </c>
      <c r="AH562" s="474" t="s">
        <v>1374</v>
      </c>
      <c r="AI562" s="30"/>
    </row>
    <row r="563" spans="1:35" ht="12" customHeight="1">
      <c r="A563" s="30">
        <v>561</v>
      </c>
      <c r="B563" s="30" t="s">
        <v>654</v>
      </c>
      <c r="C563" s="30" t="s">
        <v>336</v>
      </c>
      <c r="D563" s="59" t="s">
        <v>1375</v>
      </c>
      <c r="E563" s="31" t="s">
        <v>38</v>
      </c>
      <c r="F563" s="32">
        <v>11250000</v>
      </c>
      <c r="G563" s="30" t="s">
        <v>1376</v>
      </c>
      <c r="H563" s="33">
        <v>1015999994</v>
      </c>
      <c r="I563" s="33" t="s">
        <v>1170</v>
      </c>
      <c r="J563" s="34">
        <v>9</v>
      </c>
      <c r="K563" s="34">
        <v>2000</v>
      </c>
      <c r="L563" s="35">
        <v>45576</v>
      </c>
      <c r="M563" s="36">
        <v>11250000</v>
      </c>
      <c r="N563" s="35">
        <v>45587</v>
      </c>
      <c r="O563" s="31" t="s">
        <v>40</v>
      </c>
      <c r="P563" s="37">
        <v>45588</v>
      </c>
      <c r="Q563" s="31">
        <v>1979</v>
      </c>
      <c r="R563" s="30">
        <v>220301</v>
      </c>
      <c r="S563" s="38">
        <v>11250000</v>
      </c>
      <c r="T563" s="35"/>
      <c r="U563" s="33"/>
      <c r="V563" s="35"/>
      <c r="W563" s="41">
        <v>45657</v>
      </c>
      <c r="X563" s="35"/>
      <c r="Y563" s="30"/>
      <c r="Z563" s="39">
        <f>+S563/2</f>
        <v>5625000</v>
      </c>
      <c r="AA563" s="30"/>
      <c r="AB563" s="40"/>
      <c r="AC563" s="30"/>
      <c r="AD563" s="40"/>
      <c r="AE563" s="30"/>
      <c r="AF563" s="30" t="s">
        <v>1377</v>
      </c>
      <c r="AG563" s="30">
        <v>3506620140</v>
      </c>
      <c r="AH563" s="474" t="s">
        <v>1378</v>
      </c>
      <c r="AI563" s="30"/>
    </row>
    <row r="564" spans="1:35" ht="12" customHeight="1">
      <c r="A564" s="30">
        <v>562</v>
      </c>
      <c r="B564" s="30" t="s">
        <v>654</v>
      </c>
      <c r="C564" s="30" t="s">
        <v>336</v>
      </c>
      <c r="D564" s="59" t="s">
        <v>1375</v>
      </c>
      <c r="E564" s="31" t="s">
        <v>38</v>
      </c>
      <c r="F564" s="32">
        <v>11250000</v>
      </c>
      <c r="G564" s="30" t="s">
        <v>1379</v>
      </c>
      <c r="H564" s="33" t="s">
        <v>1380</v>
      </c>
      <c r="I564" s="33" t="s">
        <v>1063</v>
      </c>
      <c r="J564" s="34">
        <v>7</v>
      </c>
      <c r="K564" s="34">
        <v>1999</v>
      </c>
      <c r="L564" s="35">
        <v>45576</v>
      </c>
      <c r="M564" s="36">
        <v>11250000</v>
      </c>
      <c r="N564" s="35">
        <v>45588</v>
      </c>
      <c r="O564" s="31" t="s">
        <v>40</v>
      </c>
      <c r="P564" s="37">
        <v>45589</v>
      </c>
      <c r="Q564" s="31">
        <v>1981</v>
      </c>
      <c r="R564" s="30">
        <v>220301</v>
      </c>
      <c r="S564" s="38">
        <v>11250000</v>
      </c>
      <c r="T564" s="35">
        <v>45588</v>
      </c>
      <c r="U564" s="33">
        <v>100037637</v>
      </c>
      <c r="V564" s="35">
        <v>45590</v>
      </c>
      <c r="W564" s="41">
        <v>45657</v>
      </c>
      <c r="X564" s="35"/>
      <c r="Y564" s="30"/>
      <c r="Z564" s="39">
        <f>+S564/2</f>
        <v>5625000</v>
      </c>
      <c r="AA564" s="30"/>
      <c r="AB564" s="40"/>
      <c r="AC564" s="30"/>
      <c r="AD564" s="40"/>
      <c r="AE564" s="30"/>
      <c r="AF564" s="30" t="s">
        <v>1381</v>
      </c>
      <c r="AG564" s="30">
        <v>3003669240</v>
      </c>
      <c r="AH564" s="474" t="s">
        <v>1382</v>
      </c>
      <c r="AI564" s="30"/>
    </row>
    <row r="565" spans="1:35" ht="11.25" customHeight="1">
      <c r="A565" s="30">
        <v>563</v>
      </c>
      <c r="B565" s="30" t="s">
        <v>35</v>
      </c>
      <c r="C565" s="30" t="s">
        <v>97</v>
      </c>
      <c r="D565" s="30" t="s">
        <v>1383</v>
      </c>
      <c r="E565" s="31" t="s">
        <v>38</v>
      </c>
      <c r="F565" s="32">
        <v>31549303</v>
      </c>
      <c r="G565" s="30" t="s">
        <v>837</v>
      </c>
      <c r="H565" s="33">
        <v>800250023</v>
      </c>
      <c r="I565" s="33" t="s">
        <v>1063</v>
      </c>
      <c r="J565" s="34">
        <v>3</v>
      </c>
      <c r="K565" s="34">
        <v>2013</v>
      </c>
      <c r="L565" s="35">
        <v>45583</v>
      </c>
      <c r="M565" s="36">
        <f t="shared" ref="M565:M568" si="229">F565</f>
        <v>31549303</v>
      </c>
      <c r="N565" s="35">
        <v>45588</v>
      </c>
      <c r="O565" s="31" t="s">
        <v>40</v>
      </c>
      <c r="P565" s="37">
        <v>45589</v>
      </c>
      <c r="Q565" s="31">
        <v>1982</v>
      </c>
      <c r="R565" s="30">
        <v>220101</v>
      </c>
      <c r="S565" s="38">
        <f t="shared" ref="S565:S568" si="230">M565</f>
        <v>31549303</v>
      </c>
      <c r="T565" s="35"/>
      <c r="U565" s="33"/>
      <c r="V565" s="35"/>
      <c r="W565" s="31" t="s">
        <v>41</v>
      </c>
      <c r="X565" s="35"/>
      <c r="Y565" s="30"/>
      <c r="Z565" s="39">
        <v>31549303</v>
      </c>
      <c r="AA565" s="30"/>
      <c r="AB565" s="40"/>
      <c r="AC565" s="30"/>
      <c r="AD565" s="40"/>
      <c r="AE565" s="30"/>
      <c r="AF565" s="30" t="s">
        <v>1139</v>
      </c>
      <c r="AG565" s="30" t="s">
        <v>1140</v>
      </c>
      <c r="AH565" s="474" t="s">
        <v>1141</v>
      </c>
      <c r="AI565" s="30"/>
    </row>
    <row r="566" spans="1:35" ht="10.5" customHeight="1">
      <c r="A566" s="30">
        <v>564</v>
      </c>
      <c r="B566" s="30" t="s">
        <v>35</v>
      </c>
      <c r="C566" s="30" t="s">
        <v>251</v>
      </c>
      <c r="D566" s="68" t="s">
        <v>1384</v>
      </c>
      <c r="E566" s="31" t="s">
        <v>38</v>
      </c>
      <c r="F566" s="32">
        <v>4698000</v>
      </c>
      <c r="G566" s="30" t="s">
        <v>226</v>
      </c>
      <c r="H566" s="33">
        <v>901370428</v>
      </c>
      <c r="I566" s="33" t="s">
        <v>1063</v>
      </c>
      <c r="J566" s="34">
        <v>3</v>
      </c>
      <c r="K566" s="34">
        <v>1994</v>
      </c>
      <c r="L566" s="35">
        <v>45573</v>
      </c>
      <c r="M566" s="36">
        <f t="shared" si="229"/>
        <v>4698000</v>
      </c>
      <c r="N566" s="35">
        <v>45589</v>
      </c>
      <c r="O566" s="31" t="s">
        <v>40</v>
      </c>
      <c r="P566" s="37">
        <v>45590</v>
      </c>
      <c r="Q566" s="31">
        <v>1986</v>
      </c>
      <c r="R566" s="30">
        <v>21030201</v>
      </c>
      <c r="S566" s="38">
        <f t="shared" si="230"/>
        <v>4698000</v>
      </c>
      <c r="T566" s="35">
        <v>45594</v>
      </c>
      <c r="U566" s="33">
        <v>100037795</v>
      </c>
      <c r="V566" s="35">
        <v>45595</v>
      </c>
      <c r="W566" s="31" t="s">
        <v>1385</v>
      </c>
      <c r="X566" s="35"/>
      <c r="Y566" s="30"/>
      <c r="Z566" s="39">
        <f>+S566</f>
        <v>4698000</v>
      </c>
      <c r="AA566" s="30"/>
      <c r="AB566" s="40"/>
      <c r="AC566" s="30"/>
      <c r="AD566" s="40"/>
      <c r="AE566" s="30"/>
      <c r="AF566" s="30" t="s">
        <v>1386</v>
      </c>
      <c r="AG566" s="30">
        <v>6085152424</v>
      </c>
      <c r="AH566" s="474" t="s">
        <v>1387</v>
      </c>
      <c r="AI566" s="30"/>
    </row>
    <row r="567" spans="1:35" ht="10.5" customHeight="1">
      <c r="A567" s="30">
        <v>565</v>
      </c>
      <c r="B567" s="30" t="s">
        <v>35</v>
      </c>
      <c r="C567" s="30" t="s">
        <v>251</v>
      </c>
      <c r="D567" s="30" t="s">
        <v>1388</v>
      </c>
      <c r="E567" s="31" t="s">
        <v>38</v>
      </c>
      <c r="F567" s="32">
        <v>20259500</v>
      </c>
      <c r="G567" s="30" t="s">
        <v>208</v>
      </c>
      <c r="H567" s="33">
        <v>809006780</v>
      </c>
      <c r="I567" s="33" t="s">
        <v>1063</v>
      </c>
      <c r="J567" s="34">
        <v>9</v>
      </c>
      <c r="K567" s="34">
        <v>1993</v>
      </c>
      <c r="L567" s="35">
        <v>45572</v>
      </c>
      <c r="M567" s="36">
        <f t="shared" si="229"/>
        <v>20259500</v>
      </c>
      <c r="N567" s="35">
        <v>45589</v>
      </c>
      <c r="O567" s="31" t="s">
        <v>40</v>
      </c>
      <c r="P567" s="37">
        <v>45590</v>
      </c>
      <c r="Q567" s="31">
        <v>1987</v>
      </c>
      <c r="R567" s="30">
        <v>21030202</v>
      </c>
      <c r="S567" s="38">
        <f t="shared" si="230"/>
        <v>20259500</v>
      </c>
      <c r="T567" s="35">
        <v>45590</v>
      </c>
      <c r="U567" s="33" t="s">
        <v>1389</v>
      </c>
      <c r="V567" s="35">
        <v>45593</v>
      </c>
      <c r="W567" s="41">
        <v>45657</v>
      </c>
      <c r="X567" s="35"/>
      <c r="Y567" s="30"/>
      <c r="Z567" s="39">
        <f t="shared" ref="Z567" si="231">+F567/2</f>
        <v>10129750</v>
      </c>
      <c r="AA567" s="30"/>
      <c r="AB567" s="40"/>
      <c r="AC567" s="30"/>
      <c r="AD567" s="40"/>
      <c r="AE567" s="30"/>
      <c r="AF567" s="30" t="s">
        <v>1390</v>
      </c>
      <c r="AG567" s="30">
        <v>3158362042</v>
      </c>
      <c r="AH567" s="474" t="s">
        <v>1391</v>
      </c>
      <c r="AI567" s="30"/>
    </row>
    <row r="568" spans="1:35" ht="8.25" customHeight="1">
      <c r="A568" s="30">
        <v>566</v>
      </c>
      <c r="B568" s="30" t="s">
        <v>654</v>
      </c>
      <c r="C568" s="30" t="s">
        <v>336</v>
      </c>
      <c r="D568" s="30" t="s">
        <v>1392</v>
      </c>
      <c r="E568" s="31" t="s">
        <v>38</v>
      </c>
      <c r="F568" s="32">
        <v>6630666</v>
      </c>
      <c r="G568" s="30" t="s">
        <v>1393</v>
      </c>
      <c r="H568" s="33">
        <v>1006125748</v>
      </c>
      <c r="I568" s="33" t="s">
        <v>1063</v>
      </c>
      <c r="J568" s="34">
        <v>0</v>
      </c>
      <c r="K568" s="34">
        <v>2014</v>
      </c>
      <c r="L568" s="35">
        <v>45583</v>
      </c>
      <c r="M568" s="36">
        <f t="shared" si="229"/>
        <v>6630666</v>
      </c>
      <c r="N568" s="35">
        <v>45589</v>
      </c>
      <c r="O568" s="31" t="s">
        <v>40</v>
      </c>
      <c r="P568" s="37">
        <v>45590</v>
      </c>
      <c r="Q568" s="31">
        <v>1988</v>
      </c>
      <c r="R568" s="30">
        <v>220302</v>
      </c>
      <c r="S568" s="38">
        <f t="shared" si="230"/>
        <v>6630666</v>
      </c>
      <c r="T568" s="35">
        <v>45589</v>
      </c>
      <c r="U568" s="33" t="s">
        <v>1394</v>
      </c>
      <c r="V568" s="35">
        <v>45590</v>
      </c>
      <c r="W568" s="41">
        <v>45657</v>
      </c>
      <c r="X568" s="35"/>
      <c r="Y568" s="30"/>
      <c r="Z568" s="39">
        <f>+S568/2</f>
        <v>3315333</v>
      </c>
      <c r="AA568" s="30"/>
      <c r="AB568" s="40"/>
      <c r="AC568" s="30"/>
      <c r="AD568" s="40"/>
      <c r="AE568" s="30"/>
      <c r="AF568" s="30" t="s">
        <v>1395</v>
      </c>
      <c r="AG568" s="30">
        <v>3165629481</v>
      </c>
      <c r="AH568" s="474" t="s">
        <v>1396</v>
      </c>
      <c r="AI568" s="30"/>
    </row>
    <row r="569" spans="1:35" ht="9.75" customHeight="1">
      <c r="A569" s="30">
        <v>567</v>
      </c>
      <c r="B569" s="30" t="s">
        <v>654</v>
      </c>
      <c r="C569" s="30" t="s">
        <v>336</v>
      </c>
      <c r="D569" s="59" t="s">
        <v>1375</v>
      </c>
      <c r="E569" s="31" t="s">
        <v>38</v>
      </c>
      <c r="F569" s="32">
        <v>11250000</v>
      </c>
      <c r="G569" s="30" t="s">
        <v>1397</v>
      </c>
      <c r="H569" s="33">
        <v>1110466854</v>
      </c>
      <c r="I569" s="33" t="s">
        <v>1063</v>
      </c>
      <c r="J569" s="34">
        <v>7</v>
      </c>
      <c r="K569" s="34">
        <v>2001</v>
      </c>
      <c r="L569" s="35">
        <v>45576</v>
      </c>
      <c r="M569" s="36">
        <v>11250000</v>
      </c>
      <c r="N569" s="35">
        <v>45589</v>
      </c>
      <c r="O569" s="31" t="s">
        <v>40</v>
      </c>
      <c r="P569" s="37">
        <v>45589</v>
      </c>
      <c r="Q569" s="31">
        <v>1984</v>
      </c>
      <c r="R569" s="30">
        <v>220301</v>
      </c>
      <c r="S569" s="38">
        <v>11250000</v>
      </c>
      <c r="T569" s="35">
        <v>45589</v>
      </c>
      <c r="U569" s="33" t="s">
        <v>1398</v>
      </c>
      <c r="V569" s="35">
        <v>45590</v>
      </c>
      <c r="W569" s="41">
        <v>45657</v>
      </c>
      <c r="X569" s="35"/>
      <c r="Y569" s="30"/>
      <c r="Z569" s="39">
        <f>+S569/2</f>
        <v>5625000</v>
      </c>
      <c r="AA569" s="30"/>
      <c r="AB569" s="40"/>
      <c r="AC569" s="30"/>
      <c r="AD569" s="40"/>
      <c r="AE569" s="30"/>
      <c r="AF569" s="30" t="s">
        <v>1399</v>
      </c>
      <c r="AG569" s="30">
        <v>3023504596</v>
      </c>
      <c r="AH569" s="474" t="s">
        <v>1400</v>
      </c>
      <c r="AI569" s="30"/>
    </row>
    <row r="570" spans="1:35" ht="11.25" customHeight="1">
      <c r="A570" s="30">
        <v>568</v>
      </c>
      <c r="B570" s="30" t="s">
        <v>654</v>
      </c>
      <c r="C570" s="30" t="s">
        <v>336</v>
      </c>
      <c r="D570" s="59" t="s">
        <v>1401</v>
      </c>
      <c r="E570" s="31" t="s">
        <v>38</v>
      </c>
      <c r="F570" s="32">
        <v>6500000</v>
      </c>
      <c r="G570" s="30" t="s">
        <v>1402</v>
      </c>
      <c r="H570" s="33">
        <v>28548434</v>
      </c>
      <c r="I570" s="33" t="s">
        <v>1063</v>
      </c>
      <c r="J570" s="34">
        <v>8</v>
      </c>
      <c r="K570" s="34">
        <v>2004</v>
      </c>
      <c r="L570" s="35">
        <v>45582</v>
      </c>
      <c r="M570" s="36">
        <v>6500000</v>
      </c>
      <c r="N570" s="35">
        <v>45589</v>
      </c>
      <c r="O570" s="31" t="s">
        <v>40</v>
      </c>
      <c r="P570" s="37">
        <v>45590</v>
      </c>
      <c r="Q570" s="31">
        <v>1989</v>
      </c>
      <c r="R570" s="30">
        <v>220301</v>
      </c>
      <c r="S570" s="38">
        <v>6500000</v>
      </c>
      <c r="T570" s="35">
        <v>45590</v>
      </c>
      <c r="U570" s="33" t="s">
        <v>1403</v>
      </c>
      <c r="V570" s="35">
        <v>45593</v>
      </c>
      <c r="W570" s="41">
        <v>45657</v>
      </c>
      <c r="X570" s="35"/>
      <c r="Y570" s="30"/>
      <c r="Z570" s="39">
        <f>+S570/2</f>
        <v>3250000</v>
      </c>
      <c r="AA570" s="30"/>
      <c r="AB570" s="40"/>
      <c r="AC570" s="30"/>
      <c r="AD570" s="40"/>
      <c r="AE570" s="30"/>
      <c r="AF570" s="30" t="s">
        <v>1404</v>
      </c>
      <c r="AG570" s="30">
        <v>3168313058</v>
      </c>
      <c r="AH570" s="474" t="s">
        <v>1405</v>
      </c>
      <c r="AI570" s="30"/>
    </row>
    <row r="571" spans="1:35" ht="11.25" customHeight="1">
      <c r="A571" s="30">
        <v>569</v>
      </c>
      <c r="B571" s="30" t="s">
        <v>654</v>
      </c>
      <c r="C571" s="30" t="s">
        <v>336</v>
      </c>
      <c r="D571" s="59" t="s">
        <v>1371</v>
      </c>
      <c r="E571" s="31" t="s">
        <v>38</v>
      </c>
      <c r="F571" s="32">
        <v>5200000</v>
      </c>
      <c r="G571" s="30" t="s">
        <v>1406</v>
      </c>
      <c r="H571" s="33">
        <v>1110577150</v>
      </c>
      <c r="I571" s="33" t="s">
        <v>1063</v>
      </c>
      <c r="J571" s="34">
        <v>3</v>
      </c>
      <c r="K571" s="34">
        <v>2007</v>
      </c>
      <c r="L571" s="35">
        <v>45582</v>
      </c>
      <c r="M571" s="36">
        <v>5200000</v>
      </c>
      <c r="N571" s="35">
        <v>45587</v>
      </c>
      <c r="O571" s="31" t="s">
        <v>40</v>
      </c>
      <c r="P571" s="37">
        <v>45589</v>
      </c>
      <c r="Q571" s="31">
        <v>1985</v>
      </c>
      <c r="R571" s="30">
        <v>220301</v>
      </c>
      <c r="S571" s="38">
        <v>5200000</v>
      </c>
      <c r="T571" s="35">
        <v>45589</v>
      </c>
      <c r="U571" s="33" t="s">
        <v>1407</v>
      </c>
      <c r="V571" s="35">
        <v>45590</v>
      </c>
      <c r="W571" s="41">
        <v>45657</v>
      </c>
      <c r="X571" s="35"/>
      <c r="Y571" s="30"/>
      <c r="Z571" s="39">
        <f>+S571/2</f>
        <v>2600000</v>
      </c>
      <c r="AA571" s="30"/>
      <c r="AB571" s="40"/>
      <c r="AC571" s="30"/>
      <c r="AD571" s="40"/>
      <c r="AE571" s="30"/>
      <c r="AF571" s="30" t="s">
        <v>1408</v>
      </c>
      <c r="AG571" s="30">
        <v>3143994001</v>
      </c>
      <c r="AH571" s="474" t="s">
        <v>1409</v>
      </c>
      <c r="AI571" s="30"/>
    </row>
    <row r="572" spans="1:35" ht="11.25" customHeight="1">
      <c r="A572" s="30">
        <v>570</v>
      </c>
      <c r="B572" s="30" t="s">
        <v>654</v>
      </c>
      <c r="C572" s="30" t="s">
        <v>336</v>
      </c>
      <c r="D572" s="59" t="s">
        <v>1410</v>
      </c>
      <c r="E572" s="31" t="s">
        <v>38</v>
      </c>
      <c r="F572" s="32">
        <v>16907000</v>
      </c>
      <c r="G572" s="30" t="s">
        <v>1411</v>
      </c>
      <c r="H572" s="33">
        <v>38360499</v>
      </c>
      <c r="I572" s="33" t="s">
        <v>1063</v>
      </c>
      <c r="J572" s="34">
        <v>3</v>
      </c>
      <c r="K572" s="34">
        <v>2006</v>
      </c>
      <c r="L572" s="35">
        <v>45582</v>
      </c>
      <c r="M572" s="36">
        <v>16907000</v>
      </c>
      <c r="N572" s="35">
        <v>45589</v>
      </c>
      <c r="O572" s="31" t="s">
        <v>40</v>
      </c>
      <c r="P572" s="37"/>
      <c r="Q572" s="31"/>
      <c r="R572" s="30">
        <v>220301</v>
      </c>
      <c r="S572" s="38">
        <v>16907000</v>
      </c>
      <c r="T572" s="35"/>
      <c r="U572" s="475" t="s">
        <v>204</v>
      </c>
      <c r="V572" s="35"/>
      <c r="W572" s="41">
        <v>45657</v>
      </c>
      <c r="X572" s="35"/>
      <c r="Y572" s="30"/>
      <c r="Z572" s="39">
        <f>+S572/2.5</f>
        <v>6762800</v>
      </c>
      <c r="AA572" s="30"/>
      <c r="AB572" s="40"/>
      <c r="AC572" s="30"/>
      <c r="AD572" s="40"/>
      <c r="AE572" s="30"/>
      <c r="AF572" s="30" t="s">
        <v>1412</v>
      </c>
      <c r="AG572" s="30">
        <v>3103776125</v>
      </c>
      <c r="AH572" s="474" t="s">
        <v>1413</v>
      </c>
      <c r="AI572" s="30"/>
    </row>
    <row r="573" spans="1:35" ht="10.5" customHeight="1">
      <c r="A573" s="30">
        <v>571</v>
      </c>
      <c r="B573" s="30" t="s">
        <v>654</v>
      </c>
      <c r="C573" s="30" t="s">
        <v>336</v>
      </c>
      <c r="D573" s="59" t="s">
        <v>1401</v>
      </c>
      <c r="E573" s="31" t="s">
        <v>38</v>
      </c>
      <c r="F573" s="32">
        <v>6500000</v>
      </c>
      <c r="G573" s="30" t="s">
        <v>1414</v>
      </c>
      <c r="H573" s="33">
        <v>1110477800</v>
      </c>
      <c r="I573" s="33" t="s">
        <v>1063</v>
      </c>
      <c r="J573" s="34">
        <v>3</v>
      </c>
      <c r="K573" s="34">
        <v>2003</v>
      </c>
      <c r="L573" s="35">
        <v>45582</v>
      </c>
      <c r="M573" s="36">
        <v>6500000</v>
      </c>
      <c r="N573" s="35">
        <v>45589</v>
      </c>
      <c r="O573" s="31" t="s">
        <v>40</v>
      </c>
      <c r="P573" s="37">
        <v>45589</v>
      </c>
      <c r="Q573" s="31">
        <v>1983</v>
      </c>
      <c r="R573" s="30">
        <v>220301</v>
      </c>
      <c r="S573" s="38">
        <v>6500000</v>
      </c>
      <c r="T573" s="35">
        <v>45589</v>
      </c>
      <c r="U573" s="33" t="s">
        <v>1415</v>
      </c>
      <c r="V573" s="35">
        <v>45590</v>
      </c>
      <c r="W573" s="41">
        <v>45657</v>
      </c>
      <c r="X573" s="35"/>
      <c r="Y573" s="30"/>
      <c r="Z573" s="39">
        <f>+S573/2</f>
        <v>3250000</v>
      </c>
      <c r="AA573" s="30"/>
      <c r="AB573" s="40"/>
      <c r="AC573" s="30"/>
      <c r="AD573" s="40"/>
      <c r="AE573" s="30"/>
      <c r="AF573" s="30" t="s">
        <v>1416</v>
      </c>
      <c r="AG573" s="30">
        <v>3108501184</v>
      </c>
      <c r="AH573" s="474" t="s">
        <v>1417</v>
      </c>
      <c r="AI573" s="30"/>
    </row>
    <row r="574" spans="1:35" ht="10.5" customHeight="1">
      <c r="A574" s="30">
        <v>572</v>
      </c>
      <c r="B574" s="30" t="s">
        <v>35</v>
      </c>
      <c r="C574" s="30" t="s">
        <v>251</v>
      </c>
      <c r="D574" s="68" t="s">
        <v>1418</v>
      </c>
      <c r="E574" s="31" t="s">
        <v>38</v>
      </c>
      <c r="F574" s="32">
        <v>36000000</v>
      </c>
      <c r="G574" s="30" t="s">
        <v>222</v>
      </c>
      <c r="H574" s="33">
        <v>17339066</v>
      </c>
      <c r="I574" s="33" t="s">
        <v>1419</v>
      </c>
      <c r="J574" s="34">
        <v>4</v>
      </c>
      <c r="K574" s="34">
        <v>2021</v>
      </c>
      <c r="L574" s="35">
        <v>45586</v>
      </c>
      <c r="M574" s="36">
        <f t="shared" ref="M574" si="232">F574</f>
        <v>36000000</v>
      </c>
      <c r="N574" s="35">
        <v>45590</v>
      </c>
      <c r="O574" s="31" t="s">
        <v>40</v>
      </c>
      <c r="P574" s="37">
        <v>45590</v>
      </c>
      <c r="Q574" s="31">
        <v>1990</v>
      </c>
      <c r="R574" s="30">
        <v>21030202</v>
      </c>
      <c r="S574" s="38">
        <f t="shared" ref="S574" si="233">M574</f>
        <v>36000000</v>
      </c>
      <c r="T574" s="35">
        <v>45590</v>
      </c>
      <c r="U574" s="33">
        <v>100037729</v>
      </c>
      <c r="V574" s="35">
        <v>45590</v>
      </c>
      <c r="W574" s="41">
        <v>45657</v>
      </c>
      <c r="X574" s="35"/>
      <c r="Y574" s="30"/>
      <c r="Z574" s="39">
        <f>+F574/2</f>
        <v>18000000</v>
      </c>
      <c r="AA574" s="30"/>
      <c r="AB574" s="40"/>
      <c r="AC574" s="30"/>
      <c r="AD574" s="40"/>
      <c r="AE574" s="30"/>
      <c r="AF574" s="30" t="s">
        <v>1420</v>
      </c>
      <c r="AG574" s="30">
        <v>3132171088</v>
      </c>
      <c r="AH574" s="474" t="s">
        <v>1421</v>
      </c>
      <c r="AI574" s="30"/>
    </row>
    <row r="575" spans="1:35" ht="10.5" customHeight="1">
      <c r="A575" s="30">
        <v>573</v>
      </c>
      <c r="B575" s="30" t="s">
        <v>35</v>
      </c>
      <c r="C575" s="30" t="s">
        <v>251</v>
      </c>
      <c r="D575" s="59" t="s">
        <v>1422</v>
      </c>
      <c r="E575" s="31" t="s">
        <v>38</v>
      </c>
      <c r="F575" s="32">
        <v>198000000</v>
      </c>
      <c r="G575" s="30" t="s">
        <v>1423</v>
      </c>
      <c r="H575" s="33">
        <v>71721431</v>
      </c>
      <c r="I575" s="33" t="s">
        <v>1068</v>
      </c>
      <c r="J575" s="34">
        <v>3</v>
      </c>
      <c r="K575" s="34">
        <v>2002</v>
      </c>
      <c r="L575" s="35">
        <v>45576</v>
      </c>
      <c r="M575" s="36">
        <v>198000000</v>
      </c>
      <c r="N575" s="35">
        <v>45593</v>
      </c>
      <c r="O575" s="31" t="s">
        <v>40</v>
      </c>
      <c r="P575" s="37">
        <v>45593</v>
      </c>
      <c r="Q575" s="31">
        <v>1993</v>
      </c>
      <c r="R575" s="30">
        <v>21030202</v>
      </c>
      <c r="S575" s="38">
        <v>198000000</v>
      </c>
      <c r="T575" s="35">
        <v>45593</v>
      </c>
      <c r="U575" s="33" t="s">
        <v>1424</v>
      </c>
      <c r="V575" s="35">
        <v>45596</v>
      </c>
      <c r="W575" s="31" t="s">
        <v>1425</v>
      </c>
      <c r="X575" s="35"/>
      <c r="Y575" s="30"/>
      <c r="Z575" s="39">
        <f>+S575/2</f>
        <v>99000000</v>
      </c>
      <c r="AA575" s="30"/>
      <c r="AB575" s="40"/>
      <c r="AC575" s="30"/>
      <c r="AD575" s="40"/>
      <c r="AE575" s="30"/>
      <c r="AF575" s="30" t="s">
        <v>1426</v>
      </c>
      <c r="AG575" s="30" t="s">
        <v>1427</v>
      </c>
      <c r="AH575" s="474" t="s">
        <v>1428</v>
      </c>
      <c r="AI575" s="30"/>
    </row>
    <row r="576" spans="1:35" ht="10.5" customHeight="1">
      <c r="A576" s="30">
        <v>574</v>
      </c>
      <c r="B576" s="30" t="s">
        <v>254</v>
      </c>
      <c r="C576" s="30" t="s">
        <v>70</v>
      </c>
      <c r="D576" s="476" t="s">
        <v>1429</v>
      </c>
      <c r="E576" s="31" t="s">
        <v>38</v>
      </c>
      <c r="F576" s="32">
        <v>418581344</v>
      </c>
      <c r="G576" s="30" t="s">
        <v>837</v>
      </c>
      <c r="H576" s="33">
        <v>800250023</v>
      </c>
      <c r="I576" s="33" t="s">
        <v>1063</v>
      </c>
      <c r="J576" s="34">
        <v>3</v>
      </c>
      <c r="K576" s="34">
        <v>2027</v>
      </c>
      <c r="L576" s="35">
        <v>45587</v>
      </c>
      <c r="M576" s="36">
        <v>418581344</v>
      </c>
      <c r="N576" s="35">
        <v>45593</v>
      </c>
      <c r="O576" s="31" t="s">
        <v>40</v>
      </c>
      <c r="P576" s="37">
        <v>45593</v>
      </c>
      <c r="Q576" s="31">
        <v>1994</v>
      </c>
      <c r="R576" s="30">
        <v>220405</v>
      </c>
      <c r="S576" s="38">
        <v>418581344</v>
      </c>
      <c r="T576" s="35">
        <v>45593</v>
      </c>
      <c r="U576" s="33">
        <v>100037771</v>
      </c>
      <c r="V576" s="35">
        <v>45593</v>
      </c>
      <c r="W576" s="41">
        <v>45657</v>
      </c>
      <c r="X576" s="35"/>
      <c r="Y576" s="30"/>
      <c r="Z576" s="39">
        <f>+S576/2</f>
        <v>209290672</v>
      </c>
      <c r="AA576" s="30"/>
      <c r="AB576" s="40"/>
      <c r="AC576" s="30"/>
      <c r="AD576" s="40"/>
      <c r="AE576" s="30"/>
      <c r="AF576" s="30" t="s">
        <v>1139</v>
      </c>
      <c r="AG576" s="30" t="s">
        <v>1140</v>
      </c>
      <c r="AH576" s="474" t="s">
        <v>1141</v>
      </c>
      <c r="AI576" s="30"/>
    </row>
    <row r="577" spans="1:35" ht="10.5" customHeight="1">
      <c r="A577" s="30">
        <v>575</v>
      </c>
      <c r="B577" s="30" t="s">
        <v>254</v>
      </c>
      <c r="C577" s="30" t="s">
        <v>70</v>
      </c>
      <c r="D577" s="59" t="s">
        <v>1430</v>
      </c>
      <c r="E577" s="31" t="s">
        <v>38</v>
      </c>
      <c r="F577" s="32">
        <v>200000000</v>
      </c>
      <c r="G577" s="30" t="s">
        <v>837</v>
      </c>
      <c r="H577" s="33">
        <v>800250023</v>
      </c>
      <c r="I577" s="33" t="s">
        <v>1063</v>
      </c>
      <c r="J577" s="34">
        <v>3</v>
      </c>
      <c r="K577" s="34">
        <v>2028</v>
      </c>
      <c r="L577" s="35">
        <v>45587</v>
      </c>
      <c r="M577" s="36">
        <v>200000000</v>
      </c>
      <c r="N577" s="35">
        <v>45593</v>
      </c>
      <c r="O577" s="31" t="s">
        <v>40</v>
      </c>
      <c r="P577" s="37">
        <v>45593</v>
      </c>
      <c r="Q577" s="31">
        <v>1995</v>
      </c>
      <c r="R577" s="30">
        <v>220405</v>
      </c>
      <c r="S577" s="38">
        <v>200000000</v>
      </c>
      <c r="T577" s="35">
        <v>45593</v>
      </c>
      <c r="U577" s="33">
        <v>1000353001</v>
      </c>
      <c r="V577" s="35">
        <v>45597</v>
      </c>
      <c r="W577" s="41">
        <v>45657</v>
      </c>
      <c r="X577" s="35"/>
      <c r="Y577" s="30"/>
      <c r="Z577" s="39">
        <f>+S577/2</f>
        <v>100000000</v>
      </c>
      <c r="AA577" s="30"/>
      <c r="AB577" s="40"/>
      <c r="AC577" s="30"/>
      <c r="AD577" s="40"/>
      <c r="AE577" s="30"/>
      <c r="AF577" s="30" t="s">
        <v>1139</v>
      </c>
      <c r="AG577" s="30" t="s">
        <v>1140</v>
      </c>
      <c r="AH577" s="474" t="s">
        <v>1141</v>
      </c>
      <c r="AI577" s="30"/>
    </row>
    <row r="578" spans="1:35" ht="10.5" customHeight="1">
      <c r="A578" s="30">
        <v>576</v>
      </c>
      <c r="B578" s="30" t="s">
        <v>254</v>
      </c>
      <c r="C578" s="30" t="s">
        <v>251</v>
      </c>
      <c r="D578" s="30" t="s">
        <v>1431</v>
      </c>
      <c r="E578" s="31" t="s">
        <v>38</v>
      </c>
      <c r="F578" s="32">
        <v>80235000</v>
      </c>
      <c r="G578" s="30" t="s">
        <v>1432</v>
      </c>
      <c r="H578" s="33">
        <v>901036133</v>
      </c>
      <c r="I578" s="33" t="s">
        <v>1170</v>
      </c>
      <c r="J578" s="34">
        <v>5</v>
      </c>
      <c r="K578" s="34">
        <v>1978</v>
      </c>
      <c r="L578" s="35">
        <v>45565</v>
      </c>
      <c r="M578" s="36">
        <v>80235000</v>
      </c>
      <c r="N578" s="35">
        <v>45593</v>
      </c>
      <c r="O578" s="31" t="s">
        <v>40</v>
      </c>
      <c r="P578" s="37">
        <v>45593</v>
      </c>
      <c r="Q578" s="31">
        <v>1996</v>
      </c>
      <c r="R578" s="30">
        <v>230209</v>
      </c>
      <c r="S578" s="38">
        <v>80235000</v>
      </c>
      <c r="T578" s="35">
        <v>45594</v>
      </c>
      <c r="U578" s="33" t="s">
        <v>1433</v>
      </c>
      <c r="V578" s="35">
        <v>45595</v>
      </c>
      <c r="W578" s="31" t="s">
        <v>41</v>
      </c>
      <c r="X578" s="35"/>
      <c r="Y578" s="30"/>
      <c r="Z578" s="39">
        <f>+S578</f>
        <v>80235000</v>
      </c>
      <c r="AA578" s="30"/>
      <c r="AB578" s="40"/>
      <c r="AC578" s="30"/>
      <c r="AD578" s="40"/>
      <c r="AE578" s="30"/>
      <c r="AF578" s="30" t="s">
        <v>1434</v>
      </c>
      <c r="AG578" s="30">
        <v>9372186</v>
      </c>
      <c r="AH578" s="474" t="s">
        <v>1435</v>
      </c>
      <c r="AI578" s="30"/>
    </row>
    <row r="579" spans="1:35" ht="10.5" customHeight="1">
      <c r="A579" s="30">
        <v>577</v>
      </c>
      <c r="B579" s="30" t="s">
        <v>254</v>
      </c>
      <c r="C579" s="30" t="s">
        <v>251</v>
      </c>
      <c r="D579" s="68" t="s">
        <v>1436</v>
      </c>
      <c r="E579" s="31" t="s">
        <v>38</v>
      </c>
      <c r="F579" s="32">
        <v>430103008</v>
      </c>
      <c r="G579" s="30" t="s">
        <v>312</v>
      </c>
      <c r="H579" s="33">
        <v>901422831</v>
      </c>
      <c r="I579" s="33" t="s">
        <v>1170</v>
      </c>
      <c r="J579" s="34">
        <v>3</v>
      </c>
      <c r="K579" s="34">
        <v>1979</v>
      </c>
      <c r="L579" s="35">
        <v>45565</v>
      </c>
      <c r="M579" s="36">
        <v>430103008</v>
      </c>
      <c r="N579" s="35">
        <v>45594</v>
      </c>
      <c r="O579" s="31" t="s">
        <v>1437</v>
      </c>
      <c r="P579" s="37">
        <v>45595</v>
      </c>
      <c r="Q579" s="31">
        <v>2001</v>
      </c>
      <c r="R579" s="30">
        <v>21030204</v>
      </c>
      <c r="S579" s="38">
        <v>430103008</v>
      </c>
      <c r="T579" s="35">
        <v>45595</v>
      </c>
      <c r="U579" s="33" t="s">
        <v>1438</v>
      </c>
      <c r="V579" s="35">
        <v>45597</v>
      </c>
      <c r="W579" s="41">
        <v>45646</v>
      </c>
      <c r="X579" s="35"/>
      <c r="Y579" s="30"/>
      <c r="Z579" s="39">
        <f>+S579/2</f>
        <v>215051504</v>
      </c>
      <c r="AA579" s="30"/>
      <c r="AB579" s="40"/>
      <c r="AC579" s="30"/>
      <c r="AD579" s="40"/>
      <c r="AE579" s="30"/>
      <c r="AF579" s="30" t="s">
        <v>1146</v>
      </c>
      <c r="AG579" s="30">
        <v>3176489488</v>
      </c>
      <c r="AH579" s="474" t="s">
        <v>1147</v>
      </c>
      <c r="AI579" s="30"/>
    </row>
    <row r="580" spans="1:35" ht="10.5" customHeight="1">
      <c r="A580" s="30">
        <v>578</v>
      </c>
      <c r="B580" s="30" t="s">
        <v>1439</v>
      </c>
      <c r="C580" s="30" t="s">
        <v>1440</v>
      </c>
      <c r="D580" s="59" t="s">
        <v>1441</v>
      </c>
      <c r="E580" s="31" t="s">
        <v>38</v>
      </c>
      <c r="F580" s="32">
        <v>10800000</v>
      </c>
      <c r="G580" s="30" t="s">
        <v>1442</v>
      </c>
      <c r="H580" s="33">
        <v>1110478445</v>
      </c>
      <c r="I580" s="33" t="s">
        <v>1063</v>
      </c>
      <c r="J580" s="34">
        <v>6</v>
      </c>
      <c r="K580" s="34">
        <v>2029</v>
      </c>
      <c r="L580" s="35">
        <v>45587</v>
      </c>
      <c r="M580" s="36">
        <f t="shared" ref="M580" si="234">F580</f>
        <v>10800000</v>
      </c>
      <c r="N580" s="35">
        <v>45597</v>
      </c>
      <c r="O580" s="31" t="s">
        <v>40</v>
      </c>
      <c r="P580" s="37">
        <v>45597</v>
      </c>
      <c r="Q580" s="31">
        <v>2016</v>
      </c>
      <c r="R580" s="30">
        <v>2101020301</v>
      </c>
      <c r="S580" s="38">
        <f t="shared" ref="S580" si="235">M580</f>
        <v>10800000</v>
      </c>
      <c r="T580" s="35"/>
      <c r="U580" s="33"/>
      <c r="V580" s="35"/>
      <c r="W580" s="31" t="s">
        <v>52</v>
      </c>
      <c r="X580" s="35"/>
      <c r="Y580" s="30"/>
      <c r="Z580" s="39">
        <f>+S580/2</f>
        <v>5400000</v>
      </c>
      <c r="AA580" s="30"/>
      <c r="AB580" s="40"/>
      <c r="AC580" s="30"/>
      <c r="AD580" s="40"/>
      <c r="AE580" s="30"/>
      <c r="AF580" s="474" t="s">
        <v>1443</v>
      </c>
      <c r="AG580" s="30">
        <v>3022991740</v>
      </c>
      <c r="AH580" s="474" t="s">
        <v>1444</v>
      </c>
      <c r="AI580" s="30"/>
    </row>
    <row r="581" spans="1:35" ht="10.5" customHeight="1">
      <c r="A581" s="30">
        <v>579</v>
      </c>
      <c r="B581" s="30" t="s">
        <v>35</v>
      </c>
      <c r="C581" s="30" t="s">
        <v>753</v>
      </c>
      <c r="D581" s="30" t="s">
        <v>1445</v>
      </c>
      <c r="E581" s="31" t="s">
        <v>38</v>
      </c>
      <c r="F581" s="32">
        <v>138446980</v>
      </c>
      <c r="G581" s="30" t="s">
        <v>1446</v>
      </c>
      <c r="H581" s="33">
        <v>890704105</v>
      </c>
      <c r="I581" s="33" t="s">
        <v>1063</v>
      </c>
      <c r="J581" s="34">
        <v>6</v>
      </c>
      <c r="K581" s="34">
        <v>2020</v>
      </c>
      <c r="L581" s="35">
        <v>45583</v>
      </c>
      <c r="M581" s="36">
        <v>138446980</v>
      </c>
      <c r="N581" s="35">
        <v>45597</v>
      </c>
      <c r="O581" s="31" t="s">
        <v>40</v>
      </c>
      <c r="P581" s="37"/>
      <c r="Q581" s="31"/>
      <c r="R581" s="30" t="s">
        <v>1447</v>
      </c>
      <c r="S581" s="38">
        <v>138446980</v>
      </c>
      <c r="T581" s="35"/>
      <c r="U581" s="69" t="s">
        <v>204</v>
      </c>
      <c r="V581" s="35"/>
      <c r="W581" s="41">
        <v>45641</v>
      </c>
      <c r="X581" s="35"/>
      <c r="Y581" s="30"/>
      <c r="Z581" s="39">
        <f>+S581/1.5</f>
        <v>92297986.666666672</v>
      </c>
      <c r="AA581" s="30"/>
      <c r="AB581" s="40"/>
      <c r="AC581" s="30"/>
      <c r="AD581" s="40"/>
      <c r="AE581" s="30"/>
      <c r="AF581" s="30" t="s">
        <v>1448</v>
      </c>
      <c r="AG581" s="30" t="s">
        <v>1449</v>
      </c>
      <c r="AH581" s="474" t="s">
        <v>1450</v>
      </c>
      <c r="AI581" s="30"/>
    </row>
    <row r="582" spans="1:35" ht="10.5" customHeight="1">
      <c r="A582" s="30">
        <v>580</v>
      </c>
      <c r="B582" s="30" t="s">
        <v>654</v>
      </c>
      <c r="C582" s="30" t="s">
        <v>336</v>
      </c>
      <c r="D582" s="30" t="s">
        <v>1392</v>
      </c>
      <c r="E582" s="31" t="s">
        <v>38</v>
      </c>
      <c r="F582" s="32">
        <v>6630666</v>
      </c>
      <c r="G582" s="30" t="s">
        <v>1451</v>
      </c>
      <c r="H582" s="33">
        <v>1110450671</v>
      </c>
      <c r="I582" s="33" t="s">
        <v>1063</v>
      </c>
      <c r="J582" s="34">
        <v>2</v>
      </c>
      <c r="K582" s="34">
        <v>2015</v>
      </c>
      <c r="L582" s="35">
        <v>45583</v>
      </c>
      <c r="M582" s="36">
        <f t="shared" ref="M582" si="236">F582</f>
        <v>6630666</v>
      </c>
      <c r="N582" s="35">
        <v>45597</v>
      </c>
      <c r="O582" s="31" t="s">
        <v>40</v>
      </c>
      <c r="P582" s="37">
        <v>45597</v>
      </c>
      <c r="Q582" s="31">
        <v>2017</v>
      </c>
      <c r="R582" s="30">
        <v>220302</v>
      </c>
      <c r="S582" s="38">
        <f t="shared" ref="S582" si="237">M582</f>
        <v>6630666</v>
      </c>
      <c r="T582" s="35">
        <v>45601</v>
      </c>
      <c r="U582" s="33" t="s">
        <v>1452</v>
      </c>
      <c r="V582" s="35">
        <v>45602</v>
      </c>
      <c r="W582" s="41">
        <v>45657</v>
      </c>
      <c r="X582" s="35"/>
      <c r="Y582" s="30"/>
      <c r="Z582" s="39">
        <f>+S582/2</f>
        <v>3315333</v>
      </c>
      <c r="AA582" s="30"/>
      <c r="AB582" s="40"/>
      <c r="AC582" s="30"/>
      <c r="AD582" s="40"/>
      <c r="AE582" s="30"/>
      <c r="AF582" s="30" t="s">
        <v>1453</v>
      </c>
      <c r="AG582" s="30">
        <v>3118755833</v>
      </c>
      <c r="AH582" s="474" t="s">
        <v>1454</v>
      </c>
      <c r="AI582" s="30"/>
    </row>
    <row r="583" spans="1:35" ht="10.5" customHeight="1">
      <c r="A583" s="30">
        <v>581</v>
      </c>
      <c r="B583" s="30" t="s">
        <v>254</v>
      </c>
      <c r="C583" s="30" t="s">
        <v>1455</v>
      </c>
      <c r="D583" s="30" t="s">
        <v>1456</v>
      </c>
      <c r="E583" s="31" t="s">
        <v>38</v>
      </c>
      <c r="F583" s="32">
        <v>24000000</v>
      </c>
      <c r="G583" s="30" t="s">
        <v>1457</v>
      </c>
      <c r="H583" s="33">
        <v>1026283658</v>
      </c>
      <c r="I583" s="33" t="s">
        <v>1119</v>
      </c>
      <c r="J583" s="34">
        <v>5</v>
      </c>
      <c r="K583" s="34">
        <v>2016</v>
      </c>
      <c r="L583" s="35">
        <v>45583</v>
      </c>
      <c r="M583" s="36">
        <v>24000000</v>
      </c>
      <c r="N583" s="35">
        <v>45597</v>
      </c>
      <c r="O583" s="31" t="s">
        <v>40</v>
      </c>
      <c r="P583" s="37">
        <v>45597</v>
      </c>
      <c r="Q583" s="31">
        <v>2018</v>
      </c>
      <c r="R583" s="30">
        <v>220401</v>
      </c>
      <c r="S583" s="38">
        <v>24000000</v>
      </c>
      <c r="T583" s="35"/>
      <c r="U583" s="33"/>
      <c r="V583" s="35"/>
      <c r="W583" s="41">
        <v>45657</v>
      </c>
      <c r="X583" s="35"/>
      <c r="Y583" s="30"/>
      <c r="Z583" s="39">
        <f>+S583/2</f>
        <v>12000000</v>
      </c>
      <c r="AA583" s="30"/>
      <c r="AB583" s="40"/>
      <c r="AC583" s="30"/>
      <c r="AD583" s="40"/>
      <c r="AE583" s="30"/>
      <c r="AF583" s="30" t="s">
        <v>1458</v>
      </c>
      <c r="AG583" s="30">
        <v>3104884841</v>
      </c>
      <c r="AH583" s="474" t="s">
        <v>1459</v>
      </c>
      <c r="AI583" s="30"/>
    </row>
    <row r="584" spans="1:35" ht="10.5" customHeight="1">
      <c r="A584" s="30">
        <v>582</v>
      </c>
      <c r="B584" s="30" t="s">
        <v>254</v>
      </c>
      <c r="C584" s="30" t="s">
        <v>314</v>
      </c>
      <c r="D584" s="30" t="s">
        <v>998</v>
      </c>
      <c r="E584" s="31" t="s">
        <v>38</v>
      </c>
      <c r="F584" s="32">
        <v>15329999</v>
      </c>
      <c r="G584" s="30" t="s">
        <v>1460</v>
      </c>
      <c r="H584" s="33">
        <v>1043001026</v>
      </c>
      <c r="I584" s="33" t="s">
        <v>1461</v>
      </c>
      <c r="J584" s="34">
        <v>3</v>
      </c>
      <c r="K584" s="34">
        <v>2030</v>
      </c>
      <c r="L584" s="35">
        <v>45587</v>
      </c>
      <c r="M584" s="36">
        <f t="shared" ref="M584" si="238">F584</f>
        <v>15329999</v>
      </c>
      <c r="N584" s="35">
        <v>45597</v>
      </c>
      <c r="O584" s="31" t="s">
        <v>40</v>
      </c>
      <c r="P584" s="37">
        <v>45602</v>
      </c>
      <c r="Q584" s="31">
        <v>2020</v>
      </c>
      <c r="R584" s="30">
        <v>220401</v>
      </c>
      <c r="S584" s="38">
        <f>M584/2</f>
        <v>7664999.5</v>
      </c>
      <c r="T584" s="35">
        <v>45610</v>
      </c>
      <c r="U584" s="33" t="s">
        <v>1462</v>
      </c>
      <c r="V584" s="35">
        <v>45610</v>
      </c>
      <c r="W584" s="41">
        <v>45657</v>
      </c>
      <c r="X584" s="35"/>
      <c r="Y584" s="30"/>
      <c r="Z584" s="39">
        <f>+S584/2</f>
        <v>3832499.75</v>
      </c>
      <c r="AA584" s="30"/>
      <c r="AB584" s="40"/>
      <c r="AC584" s="30"/>
      <c r="AD584" s="40"/>
      <c r="AE584" s="30"/>
      <c r="AF584" s="30" t="s">
        <v>1463</v>
      </c>
      <c r="AG584" s="30">
        <v>3113305009</v>
      </c>
      <c r="AH584" s="474" t="s">
        <v>1464</v>
      </c>
      <c r="AI584" s="30"/>
    </row>
    <row r="585" spans="1:35" ht="10.5" customHeight="1">
      <c r="A585" s="30">
        <v>583</v>
      </c>
      <c r="B585" s="30" t="s">
        <v>254</v>
      </c>
      <c r="C585" s="30" t="s">
        <v>314</v>
      </c>
      <c r="D585" s="30" t="s">
        <v>1465</v>
      </c>
      <c r="E585" s="31" t="s">
        <v>38</v>
      </c>
      <c r="F585" s="32">
        <v>11072499</v>
      </c>
      <c r="G585" s="30" t="s">
        <v>1466</v>
      </c>
      <c r="H585" s="33">
        <v>93387583</v>
      </c>
      <c r="I585" s="33" t="s">
        <v>1063</v>
      </c>
      <c r="J585" s="34">
        <v>1</v>
      </c>
      <c r="K585" s="34">
        <v>2017</v>
      </c>
      <c r="L585" s="35">
        <v>45583</v>
      </c>
      <c r="M585" s="36">
        <f t="shared" ref="M585" si="239">F585</f>
        <v>11072499</v>
      </c>
      <c r="N585" s="35">
        <v>45597</v>
      </c>
      <c r="O585" s="31" t="s">
        <v>40</v>
      </c>
      <c r="P585" s="37"/>
      <c r="Q585" s="31"/>
      <c r="R585" s="30">
        <v>220401</v>
      </c>
      <c r="S585" s="38">
        <f t="shared" ref="S585" si="240">M585</f>
        <v>11072499</v>
      </c>
      <c r="T585" s="35"/>
      <c r="U585" s="69" t="s">
        <v>204</v>
      </c>
      <c r="V585" s="35"/>
      <c r="W585" s="41">
        <v>45657</v>
      </c>
      <c r="X585" s="35"/>
      <c r="Y585" s="30"/>
      <c r="Z585" s="39">
        <f>+S585/2</f>
        <v>5536249.5</v>
      </c>
      <c r="AA585" s="30"/>
      <c r="AB585" s="40"/>
      <c r="AC585" s="30"/>
      <c r="AD585" s="40"/>
      <c r="AE585" s="30"/>
      <c r="AF585" s="30" t="s">
        <v>1467</v>
      </c>
      <c r="AG585" s="30">
        <v>3163738350</v>
      </c>
      <c r="AH585" s="474" t="s">
        <v>1468</v>
      </c>
      <c r="AI585" s="30"/>
    </row>
    <row r="586" spans="1:35" ht="10.5" customHeight="1">
      <c r="A586" s="30">
        <v>584</v>
      </c>
      <c r="B586" s="30" t="s">
        <v>254</v>
      </c>
      <c r="C586" s="30" t="s">
        <v>314</v>
      </c>
      <c r="D586" s="30" t="s">
        <v>1465</v>
      </c>
      <c r="E586" s="31" t="s">
        <v>38</v>
      </c>
      <c r="F586" s="32">
        <v>11072499</v>
      </c>
      <c r="G586" s="30" t="s">
        <v>1469</v>
      </c>
      <c r="H586" s="33">
        <v>1081702516</v>
      </c>
      <c r="I586" s="33" t="s">
        <v>1470</v>
      </c>
      <c r="J586" s="34">
        <v>7</v>
      </c>
      <c r="K586" s="34">
        <v>2018</v>
      </c>
      <c r="L586" s="35">
        <v>45583</v>
      </c>
      <c r="M586" s="36">
        <f t="shared" ref="M586" si="241">F586</f>
        <v>11072499</v>
      </c>
      <c r="N586" s="35">
        <v>45597</v>
      </c>
      <c r="O586" s="31" t="s">
        <v>40</v>
      </c>
      <c r="P586" s="37"/>
      <c r="Q586" s="31"/>
      <c r="R586" s="30">
        <v>220401</v>
      </c>
      <c r="S586" s="38">
        <f t="shared" ref="S586" si="242">M586</f>
        <v>11072499</v>
      </c>
      <c r="T586" s="35"/>
      <c r="U586" s="69" t="s">
        <v>204</v>
      </c>
      <c r="V586" s="35"/>
      <c r="W586" s="41">
        <v>45657</v>
      </c>
      <c r="X586" s="35"/>
      <c r="Y586" s="30"/>
      <c r="Z586" s="39">
        <f>+S586/2</f>
        <v>5536249.5</v>
      </c>
      <c r="AA586" s="30"/>
      <c r="AB586" s="40"/>
      <c r="AC586" s="30"/>
      <c r="AD586" s="40"/>
      <c r="AE586" s="30"/>
      <c r="AF586" s="30" t="s">
        <v>1471</v>
      </c>
      <c r="AG586" s="30">
        <v>3125594417</v>
      </c>
      <c r="AH586" s="474" t="s">
        <v>1472</v>
      </c>
      <c r="AI586" s="30"/>
    </row>
    <row r="587" spans="1:35" ht="10.5" customHeight="1">
      <c r="A587" s="30">
        <v>585</v>
      </c>
      <c r="B587" s="30" t="s">
        <v>254</v>
      </c>
      <c r="C587" s="30" t="s">
        <v>314</v>
      </c>
      <c r="D587" s="59" t="s">
        <v>1473</v>
      </c>
      <c r="E587" s="31" t="s">
        <v>38</v>
      </c>
      <c r="F587" s="32">
        <v>4738000</v>
      </c>
      <c r="G587" s="30" t="s">
        <v>1474</v>
      </c>
      <c r="H587" s="33">
        <v>1110479304</v>
      </c>
      <c r="I587" s="33" t="s">
        <v>1063</v>
      </c>
      <c r="J587" s="34">
        <v>0</v>
      </c>
      <c r="K587" s="34">
        <v>2044</v>
      </c>
      <c r="L587" s="35">
        <v>45594</v>
      </c>
      <c r="M587" s="36">
        <v>4738000</v>
      </c>
      <c r="N587" s="35">
        <v>45602</v>
      </c>
      <c r="O587" s="31" t="s">
        <v>40</v>
      </c>
      <c r="P587" s="37">
        <v>45602</v>
      </c>
      <c r="Q587" s="31">
        <v>2021</v>
      </c>
      <c r="R587" s="30">
        <v>220402</v>
      </c>
      <c r="S587" s="38">
        <v>4738000</v>
      </c>
      <c r="T587" s="35">
        <v>45602</v>
      </c>
      <c r="U587" s="33">
        <v>100038043</v>
      </c>
      <c r="V587" s="35">
        <v>45602</v>
      </c>
      <c r="W587" s="41">
        <v>45657</v>
      </c>
      <c r="X587" s="35"/>
      <c r="Y587" s="30"/>
      <c r="Z587" s="39">
        <v>2369000</v>
      </c>
      <c r="AA587" s="30"/>
      <c r="AB587" s="40"/>
      <c r="AC587" s="30"/>
      <c r="AD587" s="40"/>
      <c r="AE587" s="30"/>
      <c r="AF587" s="30" t="s">
        <v>1475</v>
      </c>
      <c r="AG587" s="30">
        <v>3134131468</v>
      </c>
      <c r="AH587" s="474" t="s">
        <v>1476</v>
      </c>
      <c r="AI587" s="30"/>
    </row>
    <row r="588" spans="1:35" ht="11.25" customHeight="1">
      <c r="A588" s="30">
        <v>586</v>
      </c>
      <c r="B588" s="30" t="s">
        <v>654</v>
      </c>
      <c r="C588" s="30" t="s">
        <v>336</v>
      </c>
      <c r="D588" s="59" t="s">
        <v>1477</v>
      </c>
      <c r="E588" s="31" t="s">
        <v>38</v>
      </c>
      <c r="F588" s="32">
        <v>5880000</v>
      </c>
      <c r="G588" s="30" t="s">
        <v>1478</v>
      </c>
      <c r="H588" s="33">
        <v>1110451299</v>
      </c>
      <c r="I588" s="33" t="s">
        <v>1063</v>
      </c>
      <c r="J588" s="34">
        <v>1</v>
      </c>
      <c r="K588" s="34">
        <v>2042</v>
      </c>
      <c r="L588" s="35">
        <v>45594</v>
      </c>
      <c r="M588" s="36">
        <v>5880000</v>
      </c>
      <c r="N588" s="35">
        <v>45603</v>
      </c>
      <c r="O588" s="31" t="s">
        <v>40</v>
      </c>
      <c r="P588" s="37">
        <v>45604</v>
      </c>
      <c r="Q588" s="31">
        <v>2027</v>
      </c>
      <c r="R588" s="30">
        <v>220302</v>
      </c>
      <c r="S588" s="38">
        <v>5880000</v>
      </c>
      <c r="T588" s="35">
        <v>45603</v>
      </c>
      <c r="U588" s="33">
        <v>100038075</v>
      </c>
      <c r="V588" s="35">
        <v>45608</v>
      </c>
      <c r="W588" s="41">
        <v>45657</v>
      </c>
      <c r="X588" s="35"/>
      <c r="Y588" s="30"/>
      <c r="Z588" s="39">
        <f>+S588/2</f>
        <v>2940000</v>
      </c>
      <c r="AA588" s="30"/>
      <c r="AB588" s="40"/>
      <c r="AC588" s="30"/>
      <c r="AD588" s="40"/>
      <c r="AE588" s="30"/>
      <c r="AF588" s="30" t="s">
        <v>1479</v>
      </c>
      <c r="AG588" s="30">
        <v>3134860042</v>
      </c>
      <c r="AH588" s="474" t="s">
        <v>1480</v>
      </c>
      <c r="AI588" s="30"/>
    </row>
    <row r="589" spans="1:35" ht="11.25" customHeight="1">
      <c r="A589" s="30">
        <v>587</v>
      </c>
      <c r="B589" s="30" t="s">
        <v>254</v>
      </c>
      <c r="C589" s="30" t="s">
        <v>314</v>
      </c>
      <c r="D589" s="59" t="s">
        <v>1473</v>
      </c>
      <c r="E589" s="31" t="s">
        <v>38</v>
      </c>
      <c r="F589" s="32">
        <v>4738000</v>
      </c>
      <c r="G589" s="30" t="s">
        <v>433</v>
      </c>
      <c r="H589" s="33">
        <v>1007884109</v>
      </c>
      <c r="I589" s="33" t="s">
        <v>1063</v>
      </c>
      <c r="J589" s="34">
        <v>3</v>
      </c>
      <c r="K589" s="34">
        <v>2043</v>
      </c>
      <c r="L589" s="35">
        <v>45594</v>
      </c>
      <c r="M589" s="36">
        <v>4738000</v>
      </c>
      <c r="N589" s="35">
        <v>45603</v>
      </c>
      <c r="O589" s="31" t="s">
        <v>40</v>
      </c>
      <c r="P589" s="37">
        <v>45608</v>
      </c>
      <c r="Q589" s="31">
        <v>2030</v>
      </c>
      <c r="R589" s="30">
        <v>220402</v>
      </c>
      <c r="S589" s="38">
        <v>4738000</v>
      </c>
      <c r="T589" s="35">
        <v>45603</v>
      </c>
      <c r="U589" s="33">
        <v>100038085</v>
      </c>
      <c r="V589" s="35">
        <v>45609</v>
      </c>
      <c r="W589" s="41">
        <v>45657</v>
      </c>
      <c r="X589" s="35"/>
      <c r="Y589" s="30"/>
      <c r="Z589" s="39">
        <v>2369000</v>
      </c>
      <c r="AA589" s="30"/>
      <c r="AB589" s="40"/>
      <c r="AC589" s="30"/>
      <c r="AD589" s="40"/>
      <c r="AE589" s="30"/>
      <c r="AF589" s="30" t="s">
        <v>1481</v>
      </c>
      <c r="AG589" s="30">
        <v>3165541868</v>
      </c>
      <c r="AH589" s="474" t="s">
        <v>1482</v>
      </c>
      <c r="AI589" s="30"/>
    </row>
    <row r="590" spans="1:35" ht="11.25" customHeight="1">
      <c r="A590" s="30">
        <v>588</v>
      </c>
      <c r="B590" s="30" t="s">
        <v>1483</v>
      </c>
      <c r="C590" s="30" t="s">
        <v>70</v>
      </c>
      <c r="D590" s="68" t="s">
        <v>1484</v>
      </c>
      <c r="E590" s="31" t="s">
        <v>64</v>
      </c>
      <c r="F590" s="32">
        <v>5211800</v>
      </c>
      <c r="G590" s="30" t="s">
        <v>1485</v>
      </c>
      <c r="H590" s="33">
        <v>1005701567</v>
      </c>
      <c r="I590" s="33" t="s">
        <v>1063</v>
      </c>
      <c r="J590" s="34">
        <v>1</v>
      </c>
      <c r="K590" s="34">
        <v>2041</v>
      </c>
      <c r="L590" s="35">
        <v>45594</v>
      </c>
      <c r="M590" s="36">
        <v>5211800</v>
      </c>
      <c r="N590" s="35">
        <v>45603</v>
      </c>
      <c r="O590" s="31" t="s">
        <v>40</v>
      </c>
      <c r="P590" s="37">
        <v>45603</v>
      </c>
      <c r="Q590" s="31">
        <v>2026</v>
      </c>
      <c r="R590" s="30">
        <v>220402</v>
      </c>
      <c r="S590" s="38">
        <v>5211800</v>
      </c>
      <c r="T590" s="35" t="s">
        <v>1486</v>
      </c>
      <c r="U590" s="33">
        <v>100038082</v>
      </c>
      <c r="V590" s="35">
        <v>45608</v>
      </c>
      <c r="W590" s="41">
        <v>45657</v>
      </c>
      <c r="X590" s="35"/>
      <c r="Y590" s="30"/>
      <c r="Z590" s="39">
        <v>2369000</v>
      </c>
      <c r="AA590" s="30"/>
      <c r="AB590" s="40"/>
      <c r="AC590" s="30"/>
      <c r="AD590" s="40"/>
      <c r="AE590" s="30"/>
      <c r="AF590" s="30" t="s">
        <v>1487</v>
      </c>
      <c r="AG590" s="30">
        <v>3187144444</v>
      </c>
      <c r="AH590" s="474" t="s">
        <v>1488</v>
      </c>
      <c r="AI590" s="30"/>
    </row>
    <row r="591" spans="1:35" ht="11.25" customHeight="1">
      <c r="A591" s="30">
        <v>589</v>
      </c>
      <c r="B591" s="30" t="s">
        <v>35</v>
      </c>
      <c r="C591" s="30" t="s">
        <v>48</v>
      </c>
      <c r="D591" s="68" t="s">
        <v>1489</v>
      </c>
      <c r="E591" s="31" t="s">
        <v>38</v>
      </c>
      <c r="F591" s="32">
        <v>120000000</v>
      </c>
      <c r="G591" s="30" t="s">
        <v>50</v>
      </c>
      <c r="H591" s="33">
        <v>901252497</v>
      </c>
      <c r="I591" s="33" t="s">
        <v>1170</v>
      </c>
      <c r="J591" s="34">
        <v>6</v>
      </c>
      <c r="K591" s="34">
        <v>2049</v>
      </c>
      <c r="L591" s="35">
        <v>45595</v>
      </c>
      <c r="M591" s="36">
        <f t="shared" ref="M591:M594" si="243">F591</f>
        <v>120000000</v>
      </c>
      <c r="N591" s="35">
        <v>45604</v>
      </c>
      <c r="O591" s="31" t="s">
        <v>40</v>
      </c>
      <c r="P591" s="37">
        <v>45604</v>
      </c>
      <c r="Q591" s="31">
        <v>2028</v>
      </c>
      <c r="R591" s="30">
        <v>220202</v>
      </c>
      <c r="S591" s="38">
        <f t="shared" ref="S591:S594" si="244">M591</f>
        <v>120000000</v>
      </c>
      <c r="T591" s="35">
        <v>45604</v>
      </c>
      <c r="U591" s="33" t="s">
        <v>1490</v>
      </c>
      <c r="V591" s="35">
        <v>45608</v>
      </c>
      <c r="W591" s="41">
        <v>45657</v>
      </c>
      <c r="X591" s="35"/>
      <c r="Y591" s="30"/>
      <c r="Z591" s="39">
        <f>+F591/1</f>
        <v>120000000</v>
      </c>
      <c r="AA591" s="30"/>
      <c r="AB591" s="40"/>
      <c r="AC591" s="30"/>
      <c r="AD591" s="40"/>
      <c r="AE591" s="30"/>
      <c r="AF591" s="30" t="s">
        <v>1059</v>
      </c>
      <c r="AG591" s="30">
        <v>3114560450</v>
      </c>
      <c r="AH591" s="474" t="s">
        <v>1060</v>
      </c>
      <c r="AI591" s="30"/>
    </row>
    <row r="592" spans="1:35" ht="11.25" customHeight="1">
      <c r="A592" s="30">
        <v>590</v>
      </c>
      <c r="B592" s="30" t="s">
        <v>654</v>
      </c>
      <c r="C592" s="30" t="s">
        <v>669</v>
      </c>
      <c r="D592" s="68" t="s">
        <v>1491</v>
      </c>
      <c r="E592" s="31" t="s">
        <v>38</v>
      </c>
      <c r="F592" s="32">
        <v>10932328</v>
      </c>
      <c r="G592" s="30" t="s">
        <v>1492</v>
      </c>
      <c r="H592" s="33">
        <v>1110592523</v>
      </c>
      <c r="I592" s="33" t="s">
        <v>1063</v>
      </c>
      <c r="J592" s="34">
        <v>1</v>
      </c>
      <c r="K592" s="34">
        <v>2040</v>
      </c>
      <c r="L592" s="35">
        <v>45593</v>
      </c>
      <c r="M592" s="36">
        <f t="shared" si="243"/>
        <v>10932328</v>
      </c>
      <c r="N592" s="35">
        <v>45604</v>
      </c>
      <c r="O592" s="31" t="s">
        <v>40</v>
      </c>
      <c r="P592" s="37"/>
      <c r="Q592" s="31"/>
      <c r="R592" s="30">
        <v>220302</v>
      </c>
      <c r="S592" s="38">
        <f t="shared" si="244"/>
        <v>10932328</v>
      </c>
      <c r="T592" s="35"/>
      <c r="U592" s="69" t="s">
        <v>1493</v>
      </c>
      <c r="V592" s="35"/>
      <c r="W592" s="41">
        <v>45641</v>
      </c>
      <c r="X592" s="35"/>
      <c r="Y592" s="30"/>
      <c r="Z592" s="39">
        <f>+F592/2</f>
        <v>5466164</v>
      </c>
      <c r="AA592" s="30"/>
      <c r="AB592" s="40"/>
      <c r="AC592" s="30"/>
      <c r="AD592" s="40"/>
      <c r="AE592" s="30"/>
      <c r="AF592" s="30" t="s">
        <v>1494</v>
      </c>
      <c r="AG592" s="30">
        <v>3102708940</v>
      </c>
      <c r="AH592" s="474" t="s">
        <v>1495</v>
      </c>
      <c r="AI592" s="30"/>
    </row>
    <row r="593" spans="1:37" ht="11.25" customHeight="1">
      <c r="A593" s="30">
        <v>591</v>
      </c>
      <c r="B593" s="30" t="s">
        <v>35</v>
      </c>
      <c r="C593" s="30" t="s">
        <v>48</v>
      </c>
      <c r="D593" s="55" t="s">
        <v>1295</v>
      </c>
      <c r="E593" s="31" t="s">
        <v>38</v>
      </c>
      <c r="F593" s="32">
        <v>175000000</v>
      </c>
      <c r="G593" s="30" t="s">
        <v>68</v>
      </c>
      <c r="H593" s="33">
        <v>900504144</v>
      </c>
      <c r="I593" s="33" t="s">
        <v>1063</v>
      </c>
      <c r="J593" s="34">
        <v>0</v>
      </c>
      <c r="K593" s="34">
        <v>2053</v>
      </c>
      <c r="L593" s="35">
        <v>45597</v>
      </c>
      <c r="M593" s="36">
        <f t="shared" si="243"/>
        <v>175000000</v>
      </c>
      <c r="N593" s="35">
        <v>45604</v>
      </c>
      <c r="O593" s="31" t="s">
        <v>40</v>
      </c>
      <c r="P593" s="37">
        <v>45608</v>
      </c>
      <c r="Q593" s="31">
        <v>2031</v>
      </c>
      <c r="R593" s="30">
        <v>220101</v>
      </c>
      <c r="S593" s="38">
        <f t="shared" si="244"/>
        <v>175000000</v>
      </c>
      <c r="T593" s="35">
        <v>45604</v>
      </c>
      <c r="U593" s="447" t="s">
        <v>1496</v>
      </c>
      <c r="V593" s="35">
        <v>45608</v>
      </c>
      <c r="W593" s="31" t="s">
        <v>41</v>
      </c>
      <c r="X593" s="35"/>
      <c r="Y593" s="30"/>
      <c r="Z593" s="39">
        <f>+F593/1</f>
        <v>175000000</v>
      </c>
      <c r="AA593" s="30"/>
      <c r="AB593" s="40"/>
      <c r="AC593" s="30"/>
      <c r="AD593" s="40"/>
      <c r="AE593" s="30"/>
      <c r="AF593" s="30" t="s">
        <v>1108</v>
      </c>
      <c r="AG593" s="30">
        <v>3163162117</v>
      </c>
      <c r="AH593" s="474" t="s">
        <v>1109</v>
      </c>
      <c r="AI593" s="30"/>
    </row>
    <row r="594" spans="1:37" ht="11.25" customHeight="1">
      <c r="A594" s="30">
        <v>592</v>
      </c>
      <c r="B594" s="30" t="s">
        <v>35</v>
      </c>
      <c r="C594" s="30" t="s">
        <v>262</v>
      </c>
      <c r="D594" s="30" t="s">
        <v>263</v>
      </c>
      <c r="E594" s="31" t="s">
        <v>38</v>
      </c>
      <c r="F594" s="32">
        <v>6769406</v>
      </c>
      <c r="G594" s="30" t="s">
        <v>264</v>
      </c>
      <c r="H594" s="33">
        <v>65764100</v>
      </c>
      <c r="I594" s="33" t="s">
        <v>1063</v>
      </c>
      <c r="J594" s="34">
        <v>3</v>
      </c>
      <c r="K594" s="34">
        <v>2051</v>
      </c>
      <c r="L594" s="35">
        <v>45596</v>
      </c>
      <c r="M594" s="36">
        <f t="shared" si="243"/>
        <v>6769406</v>
      </c>
      <c r="N594" s="35">
        <v>45604</v>
      </c>
      <c r="O594" s="31" t="s">
        <v>40</v>
      </c>
      <c r="P594" s="37">
        <v>45608</v>
      </c>
      <c r="Q594" s="31">
        <v>2032</v>
      </c>
      <c r="R594" s="30">
        <v>2101020301</v>
      </c>
      <c r="S594" s="38">
        <f t="shared" si="244"/>
        <v>6769406</v>
      </c>
      <c r="T594" s="35">
        <v>45637</v>
      </c>
      <c r="U594" s="33" t="s">
        <v>1497</v>
      </c>
      <c r="V594" s="35">
        <v>45609</v>
      </c>
      <c r="W594" s="31" t="s">
        <v>1498</v>
      </c>
      <c r="X594" s="35"/>
      <c r="Y594" s="30"/>
      <c r="Z594" s="39">
        <f>+F594/1.2</f>
        <v>5641171.666666667</v>
      </c>
      <c r="AA594" s="30"/>
      <c r="AB594" s="40"/>
      <c r="AC594" s="30"/>
      <c r="AD594" s="40"/>
      <c r="AE594" s="30"/>
      <c r="AF594" s="30" t="s">
        <v>1499</v>
      </c>
      <c r="AG594" s="30">
        <v>3143308961</v>
      </c>
      <c r="AH594" s="474" t="s">
        <v>1500</v>
      </c>
      <c r="AI594" s="30"/>
    </row>
    <row r="595" spans="1:37" ht="9.75" customHeight="1">
      <c r="A595" s="30">
        <v>593</v>
      </c>
      <c r="B595" s="30" t="s">
        <v>35</v>
      </c>
      <c r="C595" s="30" t="s">
        <v>36</v>
      </c>
      <c r="D595" s="30" t="s">
        <v>1501</v>
      </c>
      <c r="E595" s="31" t="s">
        <v>38</v>
      </c>
      <c r="F595" s="32">
        <v>23312100</v>
      </c>
      <c r="G595" s="30" t="s">
        <v>1502</v>
      </c>
      <c r="H595" s="33">
        <v>900991717</v>
      </c>
      <c r="I595" s="33" t="s">
        <v>1503</v>
      </c>
      <c r="J595" s="34">
        <v>8</v>
      </c>
      <c r="K595" s="34">
        <v>2039</v>
      </c>
      <c r="L595" s="35">
        <v>45594</v>
      </c>
      <c r="M595" s="36">
        <v>23312100</v>
      </c>
      <c r="N595" s="35">
        <v>45604</v>
      </c>
      <c r="O595" s="31" t="s">
        <v>40</v>
      </c>
      <c r="P595" s="37">
        <v>45608</v>
      </c>
      <c r="Q595" s="31">
        <v>2033</v>
      </c>
      <c r="R595" s="30">
        <v>21030202</v>
      </c>
      <c r="S595" s="38">
        <v>23312100</v>
      </c>
      <c r="T595" s="35">
        <v>45504</v>
      </c>
      <c r="U595" s="33" t="s">
        <v>1069</v>
      </c>
      <c r="V595" s="35">
        <v>45611</v>
      </c>
      <c r="W595" s="31" t="s">
        <v>1504</v>
      </c>
      <c r="X595" s="35"/>
      <c r="Y595" s="30"/>
      <c r="Z595" s="39">
        <f>+S595</f>
        <v>23312100</v>
      </c>
      <c r="AA595" s="30"/>
      <c r="AB595" s="40"/>
      <c r="AC595" s="30"/>
      <c r="AD595" s="40"/>
      <c r="AE595" s="30"/>
      <c r="AF595" s="30" t="s">
        <v>1505</v>
      </c>
      <c r="AG595" s="30">
        <v>3176472841</v>
      </c>
      <c r="AH595" s="474" t="s">
        <v>1506</v>
      </c>
      <c r="AI595" s="30"/>
    </row>
    <row r="596" spans="1:37" ht="8.25" customHeight="1">
      <c r="A596" s="30">
        <v>594</v>
      </c>
      <c r="B596" s="30" t="s">
        <v>35</v>
      </c>
      <c r="C596" s="30" t="s">
        <v>262</v>
      </c>
      <c r="D596" s="55" t="s">
        <v>178</v>
      </c>
      <c r="E596" s="31" t="s">
        <v>38</v>
      </c>
      <c r="F596" s="32">
        <v>85000000</v>
      </c>
      <c r="G596" s="30" t="s">
        <v>152</v>
      </c>
      <c r="H596" s="33">
        <v>900415641</v>
      </c>
      <c r="I596" s="33" t="s">
        <v>1063</v>
      </c>
      <c r="J596" s="34">
        <v>8</v>
      </c>
      <c r="K596" s="34">
        <v>2046</v>
      </c>
      <c r="L596" s="35">
        <v>45595</v>
      </c>
      <c r="M596" s="36">
        <f t="shared" ref="M596" si="245">F596</f>
        <v>85000000</v>
      </c>
      <c r="N596" s="35">
        <v>45611</v>
      </c>
      <c r="O596" s="31" t="s">
        <v>40</v>
      </c>
      <c r="P596" s="37">
        <v>45611</v>
      </c>
      <c r="Q596" s="31">
        <v>2041</v>
      </c>
      <c r="R596" s="30" t="s">
        <v>1507</v>
      </c>
      <c r="S596" s="38">
        <f t="shared" ref="S596" si="246">M596</f>
        <v>85000000</v>
      </c>
      <c r="T596" s="35">
        <v>45611</v>
      </c>
      <c r="U596" s="33" t="s">
        <v>1508</v>
      </c>
      <c r="V596" s="35">
        <v>45618</v>
      </c>
      <c r="W596" s="41">
        <v>45656</v>
      </c>
      <c r="X596" s="35"/>
      <c r="Y596" s="30"/>
      <c r="Z596" s="39">
        <f>+F596</f>
        <v>85000000</v>
      </c>
      <c r="AA596" s="30"/>
      <c r="AB596" s="40"/>
      <c r="AC596" s="30"/>
      <c r="AD596" s="40"/>
      <c r="AE596" s="30"/>
      <c r="AF596" s="30" t="s">
        <v>1327</v>
      </c>
      <c r="AG596" s="30">
        <v>3184154811</v>
      </c>
      <c r="AH596" s="474" t="s">
        <v>1328</v>
      </c>
      <c r="AI596" s="30"/>
    </row>
    <row r="597" spans="1:37" ht="11.25" customHeight="1">
      <c r="A597" s="30">
        <v>595</v>
      </c>
      <c r="B597" s="30" t="s">
        <v>254</v>
      </c>
      <c r="C597" s="30" t="s">
        <v>36</v>
      </c>
      <c r="D597" s="68" t="s">
        <v>1509</v>
      </c>
      <c r="E597" s="31" t="s">
        <v>38</v>
      </c>
      <c r="F597" s="32">
        <v>116150000</v>
      </c>
      <c r="G597" s="30" t="s">
        <v>1510</v>
      </c>
      <c r="H597" s="33">
        <v>901515391</v>
      </c>
      <c r="I597" s="33" t="s">
        <v>1511</v>
      </c>
      <c r="J597" s="34">
        <v>4</v>
      </c>
      <c r="K597" s="34">
        <v>2065</v>
      </c>
      <c r="L597" s="35">
        <v>45603</v>
      </c>
      <c r="M597" s="36">
        <v>116150000</v>
      </c>
      <c r="N597" s="35">
        <v>45615</v>
      </c>
      <c r="O597" s="31" t="s">
        <v>40</v>
      </c>
      <c r="P597" s="37">
        <v>45618</v>
      </c>
      <c r="Q597" s="31">
        <v>2049</v>
      </c>
      <c r="R597" s="30">
        <v>220405</v>
      </c>
      <c r="S597" s="38">
        <v>116150000</v>
      </c>
      <c r="T597" s="35">
        <v>45616</v>
      </c>
      <c r="U597" s="33">
        <v>100038448</v>
      </c>
      <c r="V597" s="35">
        <v>45622</v>
      </c>
      <c r="W597" s="31" t="s">
        <v>121</v>
      </c>
      <c r="X597" s="35"/>
      <c r="Y597" s="30"/>
      <c r="Z597" s="39">
        <f>+S597/1</f>
        <v>116150000</v>
      </c>
      <c r="AA597" s="30"/>
      <c r="AB597" s="40"/>
      <c r="AC597" s="30"/>
      <c r="AD597" s="40"/>
      <c r="AE597" s="30"/>
      <c r="AF597" s="30" t="s">
        <v>1512</v>
      </c>
      <c r="AG597" s="30">
        <v>3183308339</v>
      </c>
      <c r="AH597" s="474" t="s">
        <v>1513</v>
      </c>
      <c r="AI597" s="30"/>
    </row>
    <row r="598" spans="1:37" ht="11.25" customHeight="1">
      <c r="A598" s="30">
        <v>596</v>
      </c>
      <c r="B598" s="30" t="s">
        <v>654</v>
      </c>
      <c r="C598" s="30" t="s">
        <v>336</v>
      </c>
      <c r="D598" s="59" t="s">
        <v>1514</v>
      </c>
      <c r="E598" s="31" t="s">
        <v>38</v>
      </c>
      <c r="F598" s="32">
        <v>60000000</v>
      </c>
      <c r="G598" s="30" t="s">
        <v>1515</v>
      </c>
      <c r="H598" s="33" t="s">
        <v>1516</v>
      </c>
      <c r="I598" s="33" t="s">
        <v>1517</v>
      </c>
      <c r="J598" s="34">
        <v>6</v>
      </c>
      <c r="K598" s="34">
        <v>2061</v>
      </c>
      <c r="L598" s="35">
        <v>45601</v>
      </c>
      <c r="M598" s="36">
        <v>60000000</v>
      </c>
      <c r="N598" s="35">
        <v>45615</v>
      </c>
      <c r="O598" s="31" t="s">
        <v>40</v>
      </c>
      <c r="P598" s="37">
        <v>45618</v>
      </c>
      <c r="Q598" s="31">
        <v>2050</v>
      </c>
      <c r="R598" s="30">
        <v>220302</v>
      </c>
      <c r="S598" s="38">
        <v>60000000</v>
      </c>
      <c r="T598" s="35">
        <v>45617</v>
      </c>
      <c r="U598" s="33" t="s">
        <v>1518</v>
      </c>
      <c r="V598" s="35">
        <v>45618</v>
      </c>
      <c r="W598" s="41">
        <v>45657</v>
      </c>
      <c r="X598" s="35"/>
      <c r="Y598" s="30"/>
      <c r="Z598" s="39">
        <f>+S598/1</f>
        <v>60000000</v>
      </c>
      <c r="AA598" s="30"/>
      <c r="AB598" s="40"/>
      <c r="AC598" s="30"/>
      <c r="AD598" s="40"/>
      <c r="AE598" s="30"/>
      <c r="AF598" s="30" t="s">
        <v>1519</v>
      </c>
      <c r="AG598" s="30">
        <v>3138672985</v>
      </c>
      <c r="AH598" s="474" t="s">
        <v>1520</v>
      </c>
      <c r="AI598" s="30"/>
    </row>
    <row r="599" spans="1:37" ht="11.25" customHeight="1">
      <c r="A599" s="30">
        <v>597</v>
      </c>
      <c r="B599" s="30" t="s">
        <v>254</v>
      </c>
      <c r="C599" s="30" t="s">
        <v>314</v>
      </c>
      <c r="D599" s="68" t="s">
        <v>1521</v>
      </c>
      <c r="E599" s="31" t="s">
        <v>38</v>
      </c>
      <c r="F599" s="32">
        <v>3790400</v>
      </c>
      <c r="G599" s="30" t="s">
        <v>1522</v>
      </c>
      <c r="H599" s="33">
        <v>60446415</v>
      </c>
      <c r="I599" s="33" t="s">
        <v>1523</v>
      </c>
      <c r="J599" s="34">
        <v>6</v>
      </c>
      <c r="K599" s="34">
        <v>2064</v>
      </c>
      <c r="L599" s="35">
        <v>45600</v>
      </c>
      <c r="M599" s="36">
        <v>3790400</v>
      </c>
      <c r="N599" s="35">
        <v>45615</v>
      </c>
      <c r="O599" s="31" t="s">
        <v>40</v>
      </c>
      <c r="P599" s="37"/>
      <c r="Q599" s="31"/>
      <c r="R599" s="30">
        <v>220402</v>
      </c>
      <c r="S599" s="38">
        <v>3790400</v>
      </c>
      <c r="T599" s="35"/>
      <c r="U599" s="69" t="s">
        <v>204</v>
      </c>
      <c r="V599" s="35"/>
      <c r="W599" s="41">
        <v>45657</v>
      </c>
      <c r="X599" s="35"/>
      <c r="Y599" s="30"/>
      <c r="Z599" s="39">
        <v>3790400</v>
      </c>
      <c r="AA599" s="30"/>
      <c r="AB599" s="40"/>
      <c r="AC599" s="30"/>
      <c r="AD599" s="40"/>
      <c r="AE599" s="30"/>
      <c r="AF599" s="30" t="s">
        <v>1524</v>
      </c>
      <c r="AG599" s="30">
        <v>3209531011</v>
      </c>
      <c r="AH599" s="474" t="s">
        <v>1525</v>
      </c>
      <c r="AI599" s="30"/>
    </row>
    <row r="600" spans="1:37" ht="10.5" customHeight="1">
      <c r="A600" s="30">
        <v>598</v>
      </c>
      <c r="B600" s="30" t="s">
        <v>654</v>
      </c>
      <c r="C600" s="30" t="s">
        <v>336</v>
      </c>
      <c r="D600" s="59" t="s">
        <v>1526</v>
      </c>
      <c r="E600" s="31" t="s">
        <v>38</v>
      </c>
      <c r="F600" s="32">
        <v>6500000</v>
      </c>
      <c r="G600" s="30" t="s">
        <v>1402</v>
      </c>
      <c r="H600" s="33">
        <v>28548434</v>
      </c>
      <c r="I600" s="33" t="s">
        <v>1063</v>
      </c>
      <c r="J600" s="34">
        <v>8</v>
      </c>
      <c r="K600" s="34">
        <v>2004</v>
      </c>
      <c r="L600" s="35">
        <v>45613</v>
      </c>
      <c r="M600" s="36">
        <v>6500000</v>
      </c>
      <c r="N600" s="35">
        <v>45584</v>
      </c>
      <c r="O600" s="31" t="s">
        <v>40</v>
      </c>
      <c r="P600" s="37">
        <v>45618</v>
      </c>
      <c r="Q600" s="31">
        <v>2051</v>
      </c>
      <c r="R600" s="30">
        <v>220301</v>
      </c>
      <c r="S600" s="38">
        <v>6500000</v>
      </c>
      <c r="T600" s="35">
        <v>45616</v>
      </c>
      <c r="U600" s="33" t="s">
        <v>1527</v>
      </c>
      <c r="V600" s="35" t="s">
        <v>1528</v>
      </c>
      <c r="W600" s="41">
        <v>45657</v>
      </c>
      <c r="X600" s="35"/>
      <c r="Y600" s="30"/>
      <c r="Z600" s="39">
        <f>+S600/2</f>
        <v>3250000</v>
      </c>
      <c r="AA600" s="30"/>
      <c r="AB600" s="40"/>
      <c r="AC600" s="30"/>
      <c r="AD600" s="40"/>
      <c r="AE600" s="30"/>
      <c r="AF600" s="30" t="s">
        <v>1404</v>
      </c>
      <c r="AG600" s="30">
        <v>3168313058</v>
      </c>
      <c r="AH600" s="474" t="s">
        <v>1405</v>
      </c>
      <c r="AI600" s="30"/>
    </row>
    <row r="601" spans="1:37" ht="10.5" customHeight="1">
      <c r="A601" s="30">
        <v>599</v>
      </c>
      <c r="B601" s="30" t="s">
        <v>654</v>
      </c>
      <c r="C601" s="30" t="s">
        <v>336</v>
      </c>
      <c r="D601" s="59" t="s">
        <v>1529</v>
      </c>
      <c r="E601" s="31" t="s">
        <v>38</v>
      </c>
      <c r="F601" s="32">
        <v>7200000</v>
      </c>
      <c r="G601" s="30" t="s">
        <v>1530</v>
      </c>
      <c r="H601" s="33">
        <v>1006903589</v>
      </c>
      <c r="I601" s="33" t="s">
        <v>1531</v>
      </c>
      <c r="J601" s="34">
        <v>4</v>
      </c>
      <c r="K601" s="34">
        <v>2066</v>
      </c>
      <c r="L601" s="35">
        <v>45603</v>
      </c>
      <c r="M601" s="36">
        <v>7200000</v>
      </c>
      <c r="N601" s="35">
        <v>45615</v>
      </c>
      <c r="O601" s="31" t="s">
        <v>40</v>
      </c>
      <c r="P601" s="37">
        <v>45618</v>
      </c>
      <c r="Q601" s="31">
        <v>2052</v>
      </c>
      <c r="R601" s="30">
        <v>220301</v>
      </c>
      <c r="S601" s="38">
        <v>7200000</v>
      </c>
      <c r="T601" s="35">
        <v>45616</v>
      </c>
      <c r="U601" s="33" t="s">
        <v>1532</v>
      </c>
      <c r="V601" s="35">
        <v>45618</v>
      </c>
      <c r="W601" s="41">
        <v>45657</v>
      </c>
      <c r="X601" s="35"/>
      <c r="Y601" s="30"/>
      <c r="Z601" s="39">
        <f>+S601/1</f>
        <v>7200000</v>
      </c>
      <c r="AA601" s="30"/>
      <c r="AB601" s="40"/>
      <c r="AC601" s="30"/>
      <c r="AD601" s="40"/>
      <c r="AE601" s="30"/>
      <c r="AF601" s="30" t="s">
        <v>1533</v>
      </c>
      <c r="AG601" s="30">
        <v>6125828489</v>
      </c>
      <c r="AH601" s="474" t="s">
        <v>1534</v>
      </c>
      <c r="AI601" s="30"/>
    </row>
    <row r="602" spans="1:37" ht="10.5" customHeight="1">
      <c r="A602" s="30">
        <v>600</v>
      </c>
      <c r="B602" s="30" t="s">
        <v>1535</v>
      </c>
      <c r="C602" s="30" t="s">
        <v>336</v>
      </c>
      <c r="D602" s="59" t="s">
        <v>1536</v>
      </c>
      <c r="E602" s="31" t="s">
        <v>38</v>
      </c>
      <c r="F602" s="32">
        <v>5600000</v>
      </c>
      <c r="G602" s="30" t="s">
        <v>1537</v>
      </c>
      <c r="H602" s="33">
        <v>1110493913</v>
      </c>
      <c r="I602" s="33" t="s">
        <v>1063</v>
      </c>
      <c r="J602" s="34">
        <v>4</v>
      </c>
      <c r="K602" s="34">
        <v>2073</v>
      </c>
      <c r="L602" s="35">
        <v>45603</v>
      </c>
      <c r="M602" s="36">
        <v>5600000</v>
      </c>
      <c r="N602" s="35">
        <v>45615</v>
      </c>
      <c r="O602" s="31" t="s">
        <v>40</v>
      </c>
      <c r="P602" s="37">
        <v>45618</v>
      </c>
      <c r="Q602" s="31">
        <v>2048</v>
      </c>
      <c r="R602" s="30">
        <v>220302</v>
      </c>
      <c r="S602" s="38">
        <v>5600000</v>
      </c>
      <c r="T602" s="35">
        <v>45616</v>
      </c>
      <c r="U602" s="33" t="s">
        <v>1538</v>
      </c>
      <c r="V602" s="35">
        <v>45618</v>
      </c>
      <c r="W602" s="41">
        <v>45657</v>
      </c>
      <c r="X602" s="35"/>
      <c r="Y602" s="30"/>
      <c r="Z602" s="39">
        <v>5600000</v>
      </c>
      <c r="AA602" s="30"/>
      <c r="AB602" s="40"/>
      <c r="AC602" s="30"/>
      <c r="AD602" s="40"/>
      <c r="AE602" s="30"/>
      <c r="AF602" s="30" t="s">
        <v>1539</v>
      </c>
      <c r="AG602" s="30">
        <v>3143856085</v>
      </c>
      <c r="AH602" s="474" t="s">
        <v>1540</v>
      </c>
      <c r="AI602" s="30"/>
    </row>
    <row r="603" spans="1:37" ht="10.5" customHeight="1">
      <c r="A603" s="30">
        <v>601</v>
      </c>
      <c r="B603" s="30" t="s">
        <v>654</v>
      </c>
      <c r="C603" s="30" t="s">
        <v>336</v>
      </c>
      <c r="D603" s="59" t="s">
        <v>1541</v>
      </c>
      <c r="E603" s="31" t="s">
        <v>38</v>
      </c>
      <c r="F603" s="32">
        <v>7560000</v>
      </c>
      <c r="G603" s="30" t="s">
        <v>1411</v>
      </c>
      <c r="H603" s="33">
        <v>38360499</v>
      </c>
      <c r="I603" s="33" t="s">
        <v>1063</v>
      </c>
      <c r="J603" s="34">
        <v>3</v>
      </c>
      <c r="K603" s="34">
        <v>2078</v>
      </c>
      <c r="L603" s="35">
        <v>45608</v>
      </c>
      <c r="M603" s="36">
        <v>7560000</v>
      </c>
      <c r="N603" s="35">
        <v>45621</v>
      </c>
      <c r="O603" s="31" t="s">
        <v>40</v>
      </c>
      <c r="P603" s="37">
        <v>45622</v>
      </c>
      <c r="Q603" s="31">
        <v>2058</v>
      </c>
      <c r="R603" s="30">
        <v>220301</v>
      </c>
      <c r="S603" s="38">
        <v>7560000</v>
      </c>
      <c r="T603" s="35"/>
      <c r="U603" s="33"/>
      <c r="V603" s="35">
        <v>45623</v>
      </c>
      <c r="W603" s="41">
        <v>45657</v>
      </c>
      <c r="X603" s="35"/>
      <c r="Y603" s="30"/>
      <c r="Z603" s="39">
        <f>+S603</f>
        <v>7560000</v>
      </c>
      <c r="AA603" s="30"/>
      <c r="AB603" s="40"/>
      <c r="AC603" s="30"/>
      <c r="AD603" s="40"/>
      <c r="AE603" s="30"/>
      <c r="AF603" s="30" t="s">
        <v>1542</v>
      </c>
      <c r="AG603" s="30">
        <v>3103776125</v>
      </c>
      <c r="AH603" s="474" t="s">
        <v>1413</v>
      </c>
      <c r="AI603" s="30"/>
    </row>
    <row r="604" spans="1:37" ht="10.5" customHeight="1">
      <c r="A604" s="30">
        <v>602</v>
      </c>
      <c r="B604" s="30" t="s">
        <v>254</v>
      </c>
      <c r="C604" s="30" t="s">
        <v>251</v>
      </c>
      <c r="D604" s="59" t="s">
        <v>1543</v>
      </c>
      <c r="E604" s="31" t="s">
        <v>38</v>
      </c>
      <c r="F604" s="32">
        <v>29900000</v>
      </c>
      <c r="G604" s="30" t="s">
        <v>1544</v>
      </c>
      <c r="H604" s="33">
        <v>65755549</v>
      </c>
      <c r="I604" s="33" t="s">
        <v>1063</v>
      </c>
      <c r="J604" s="34">
        <v>8</v>
      </c>
      <c r="K604" s="34">
        <v>1974</v>
      </c>
      <c r="L604" s="35">
        <v>45565</v>
      </c>
      <c r="M604" s="36">
        <v>29900000</v>
      </c>
      <c r="N604" s="35">
        <v>45623</v>
      </c>
      <c r="O604" s="31" t="s">
        <v>40</v>
      </c>
      <c r="P604" s="37">
        <v>45624</v>
      </c>
      <c r="Q604" s="31">
        <v>2064</v>
      </c>
      <c r="R604" s="30">
        <v>230209</v>
      </c>
      <c r="S604" s="38">
        <v>29900000</v>
      </c>
      <c r="T604" s="35"/>
      <c r="U604" s="33"/>
      <c r="V604" s="35"/>
      <c r="W604" s="31" t="s">
        <v>121</v>
      </c>
      <c r="X604" s="35"/>
      <c r="Y604" s="30"/>
      <c r="Z604" s="39">
        <v>29900000</v>
      </c>
      <c r="AA604" s="30"/>
      <c r="AB604" s="40"/>
      <c r="AC604" s="30"/>
      <c r="AD604" s="40"/>
      <c r="AE604" s="30"/>
      <c r="AF604" s="30" t="s">
        <v>1545</v>
      </c>
      <c r="AG604" s="30">
        <v>3208608004</v>
      </c>
      <c r="AH604" s="474" t="s">
        <v>1546</v>
      </c>
      <c r="AI604" s="30"/>
    </row>
    <row r="605" spans="1:37" ht="10.5" customHeight="1">
      <c r="A605" s="30">
        <v>603</v>
      </c>
      <c r="B605" s="30" t="s">
        <v>35</v>
      </c>
      <c r="C605" s="30" t="s">
        <v>753</v>
      </c>
      <c r="D605" s="59" t="s">
        <v>754</v>
      </c>
      <c r="E605" s="31" t="s">
        <v>38</v>
      </c>
      <c r="F605" s="32">
        <v>30000000</v>
      </c>
      <c r="G605" s="30" t="s">
        <v>248</v>
      </c>
      <c r="H605" s="33">
        <v>860040094</v>
      </c>
      <c r="I605" s="33" t="s">
        <v>1170</v>
      </c>
      <c r="J605" s="34">
        <v>3</v>
      </c>
      <c r="K605" s="34">
        <v>2097</v>
      </c>
      <c r="L605" s="35">
        <v>45621</v>
      </c>
      <c r="M605" s="36">
        <v>30000000</v>
      </c>
      <c r="N605" s="35">
        <v>45623</v>
      </c>
      <c r="O605" s="31" t="s">
        <v>40</v>
      </c>
      <c r="P605" s="37">
        <v>45624</v>
      </c>
      <c r="Q605" s="31">
        <v>2065</v>
      </c>
      <c r="R605" s="30">
        <v>220102</v>
      </c>
      <c r="S605" s="38">
        <f t="shared" ref="S605" si="247">M605</f>
        <v>30000000</v>
      </c>
      <c r="T605" s="35"/>
      <c r="U605" s="33"/>
      <c r="V605" s="35"/>
      <c r="W605" s="31" t="s">
        <v>41</v>
      </c>
      <c r="X605" s="35"/>
      <c r="Y605" s="30"/>
      <c r="Z605" s="39">
        <v>30000000</v>
      </c>
      <c r="AA605" s="30"/>
      <c r="AB605" s="40"/>
      <c r="AC605" s="30"/>
      <c r="AD605" s="40"/>
      <c r="AE605" s="30"/>
      <c r="AF605" s="30" t="s">
        <v>1304</v>
      </c>
      <c r="AG605" s="30">
        <v>3202697648</v>
      </c>
      <c r="AH605" s="474" t="s">
        <v>1305</v>
      </c>
      <c r="AI605" s="30"/>
    </row>
    <row r="606" spans="1:37" ht="10.5" customHeight="1">
      <c r="A606" s="30">
        <v>604</v>
      </c>
      <c r="B606" s="30" t="s">
        <v>35</v>
      </c>
      <c r="C606" s="30" t="s">
        <v>251</v>
      </c>
      <c r="D606" s="59" t="s">
        <v>1547</v>
      </c>
      <c r="E606" s="31" t="s">
        <v>38</v>
      </c>
      <c r="F606" s="32">
        <v>7739000</v>
      </c>
      <c r="G606" s="30" t="s">
        <v>1548</v>
      </c>
      <c r="H606" s="33">
        <v>901372925</v>
      </c>
      <c r="I606" s="33" t="s">
        <v>1063</v>
      </c>
      <c r="J606" s="34">
        <v>1</v>
      </c>
      <c r="K606" s="34">
        <v>2062</v>
      </c>
      <c r="L606" s="35">
        <v>45601</v>
      </c>
      <c r="M606" s="36">
        <v>7739000</v>
      </c>
      <c r="N606" s="35">
        <v>45624</v>
      </c>
      <c r="O606" s="31" t="s">
        <v>40</v>
      </c>
      <c r="P606" s="37"/>
      <c r="Q606" s="31"/>
      <c r="R606" s="30">
        <v>230210</v>
      </c>
      <c r="S606" s="38">
        <v>7739000</v>
      </c>
      <c r="T606" s="35"/>
      <c r="U606" s="69" t="s">
        <v>204</v>
      </c>
      <c r="V606" s="35"/>
      <c r="W606" s="31" t="s">
        <v>121</v>
      </c>
      <c r="X606" s="35"/>
      <c r="Y606" s="30"/>
      <c r="Z606" s="39">
        <f>+S606</f>
        <v>7739000</v>
      </c>
      <c r="AA606" s="30"/>
      <c r="AB606" s="40"/>
      <c r="AC606" s="30"/>
      <c r="AD606" s="40"/>
      <c r="AE606" s="30"/>
      <c r="AF606" s="30" t="s">
        <v>1549</v>
      </c>
      <c r="AG606" s="30" t="s">
        <v>1550</v>
      </c>
      <c r="AH606" s="474" t="s">
        <v>1551</v>
      </c>
      <c r="AI606" s="30"/>
    </row>
    <row r="607" spans="1:37" ht="10.5" customHeight="1">
      <c r="A607" s="30">
        <v>605</v>
      </c>
      <c r="B607" s="30" t="s">
        <v>654</v>
      </c>
      <c r="C607" s="30" t="s">
        <v>336</v>
      </c>
      <c r="D607" s="57" t="s">
        <v>1552</v>
      </c>
      <c r="E607" s="31" t="s">
        <v>38</v>
      </c>
      <c r="F607" s="32">
        <v>10000000</v>
      </c>
      <c r="G607" s="30" t="s">
        <v>1553</v>
      </c>
      <c r="H607" s="33" t="s">
        <v>1554</v>
      </c>
      <c r="I607" s="33" t="s">
        <v>1063</v>
      </c>
      <c r="J607" s="34">
        <v>2</v>
      </c>
      <c r="K607" s="34">
        <v>2082</v>
      </c>
      <c r="L607" s="35">
        <v>45611</v>
      </c>
      <c r="M607" s="36">
        <v>10000000</v>
      </c>
      <c r="N607" s="35">
        <v>45625</v>
      </c>
      <c r="O607" s="31" t="s">
        <v>592</v>
      </c>
      <c r="P607" s="37">
        <v>45628</v>
      </c>
      <c r="Q607" s="31">
        <v>2078</v>
      </c>
      <c r="R607" s="30">
        <v>220405</v>
      </c>
      <c r="S607" s="38">
        <v>10000000</v>
      </c>
      <c r="T607" s="35">
        <v>45629</v>
      </c>
      <c r="U607" s="33" t="s">
        <v>1555</v>
      </c>
      <c r="V607" s="35">
        <v>45629</v>
      </c>
      <c r="W607" s="31" t="s">
        <v>1238</v>
      </c>
      <c r="X607" s="35"/>
      <c r="Y607" s="30"/>
      <c r="Z607" s="39">
        <v>123404468</v>
      </c>
      <c r="AA607" s="30"/>
      <c r="AB607" s="39">
        <v>123404468</v>
      </c>
      <c r="AC607" s="30"/>
      <c r="AD607" s="40"/>
      <c r="AE607" s="30"/>
      <c r="AF607" s="40"/>
      <c r="AG607" s="30"/>
      <c r="AH607" s="30" t="s">
        <v>1125</v>
      </c>
      <c r="AI607" s="30">
        <v>6082610484</v>
      </c>
      <c r="AJ607" s="474" t="s">
        <v>1126</v>
      </c>
      <c r="AK607" s="30"/>
    </row>
    <row r="608" spans="1:37" ht="11.25" customHeight="1">
      <c r="A608" s="30">
        <v>606</v>
      </c>
      <c r="B608" s="30" t="s">
        <v>35</v>
      </c>
      <c r="C608" s="30" t="s">
        <v>251</v>
      </c>
      <c r="D608" s="59" t="s">
        <v>1156</v>
      </c>
      <c r="E608" s="31" t="s">
        <v>38</v>
      </c>
      <c r="F608" s="32">
        <v>126889375</v>
      </c>
      <c r="G608" s="59" t="s">
        <v>1157</v>
      </c>
      <c r="H608" s="388">
        <v>900789555</v>
      </c>
      <c r="I608" s="33" t="s">
        <v>1119</v>
      </c>
      <c r="J608" s="34">
        <v>7</v>
      </c>
      <c r="K608" s="34">
        <v>2114</v>
      </c>
      <c r="L608" s="35">
        <v>45626</v>
      </c>
      <c r="M608" s="36">
        <f t="shared" ref="M608:M609" si="248">F608</f>
        <v>126889375</v>
      </c>
      <c r="N608" s="35">
        <v>45629</v>
      </c>
      <c r="O608" s="31" t="s">
        <v>40</v>
      </c>
      <c r="P608" s="37">
        <v>45629</v>
      </c>
      <c r="Q608" s="31">
        <v>2081</v>
      </c>
      <c r="R608" s="30">
        <v>2102020211</v>
      </c>
      <c r="S608" s="38">
        <v>126889375</v>
      </c>
      <c r="T608" s="35">
        <v>45630</v>
      </c>
      <c r="U608" s="33" t="s">
        <v>1556</v>
      </c>
      <c r="V608" s="35" t="s">
        <v>1557</v>
      </c>
      <c r="W608" s="41">
        <v>45657</v>
      </c>
      <c r="X608" s="35"/>
      <c r="Y608" s="30"/>
      <c r="Z608" s="39">
        <f>+S608</f>
        <v>126889375</v>
      </c>
      <c r="AA608" s="30"/>
      <c r="AB608" s="40"/>
      <c r="AC608" s="30"/>
      <c r="AD608" s="40"/>
      <c r="AE608" s="30"/>
      <c r="AF608" s="30" t="s">
        <v>1160</v>
      </c>
      <c r="AG608" s="30">
        <v>3176489488</v>
      </c>
      <c r="AH608" s="474" t="s">
        <v>1161</v>
      </c>
      <c r="AI608" s="30"/>
    </row>
    <row r="609" spans="1:35" ht="12.75" customHeight="1">
      <c r="A609" s="30">
        <v>607</v>
      </c>
      <c r="B609" s="30" t="s">
        <v>35</v>
      </c>
      <c r="C609" s="30" t="s">
        <v>59</v>
      </c>
      <c r="D609" s="30" t="s">
        <v>186</v>
      </c>
      <c r="E609" s="31" t="s">
        <v>38</v>
      </c>
      <c r="F609" s="32">
        <v>50000000</v>
      </c>
      <c r="G609" s="30" t="s">
        <v>187</v>
      </c>
      <c r="H609" s="33">
        <v>65776273</v>
      </c>
      <c r="I609" s="33" t="s">
        <v>1063</v>
      </c>
      <c r="J609" s="34">
        <v>0</v>
      </c>
      <c r="K609" s="34">
        <v>2119</v>
      </c>
      <c r="L609" s="35">
        <v>45626</v>
      </c>
      <c r="M609" s="36">
        <f t="shared" si="248"/>
        <v>50000000</v>
      </c>
      <c r="N609" s="35">
        <v>45630</v>
      </c>
      <c r="O609" s="31" t="s">
        <v>40</v>
      </c>
      <c r="P609" s="37">
        <v>45630</v>
      </c>
      <c r="Q609" s="31">
        <v>2082</v>
      </c>
      <c r="R609" s="30">
        <v>2102010101</v>
      </c>
      <c r="S609" s="38">
        <f t="shared" ref="S609" si="249">M609</f>
        <v>50000000</v>
      </c>
      <c r="T609" s="35"/>
      <c r="U609" s="33"/>
      <c r="V609" s="35"/>
      <c r="W609" s="41">
        <v>45657</v>
      </c>
      <c r="X609" s="35"/>
      <c r="Y609" s="30"/>
      <c r="Z609" s="39">
        <f>+F609</f>
        <v>50000000</v>
      </c>
      <c r="AA609" s="30"/>
      <c r="AB609" s="40"/>
      <c r="AC609" s="30"/>
      <c r="AD609" s="40"/>
      <c r="AE609" s="30"/>
      <c r="AF609" s="30" t="s">
        <v>1558</v>
      </c>
      <c r="AG609" s="30">
        <v>3168733698</v>
      </c>
      <c r="AH609" s="474" t="s">
        <v>1559</v>
      </c>
      <c r="AI609" s="30"/>
    </row>
    <row r="610" spans="1:35" ht="12.75" customHeight="1">
      <c r="A610" s="30">
        <v>608</v>
      </c>
      <c r="B610" s="30" t="s">
        <v>654</v>
      </c>
      <c r="C610" s="30" t="s">
        <v>336</v>
      </c>
      <c r="D610" s="59" t="s">
        <v>1536</v>
      </c>
      <c r="E610" s="31" t="s">
        <v>38</v>
      </c>
      <c r="F610" s="32">
        <v>5600000</v>
      </c>
      <c r="G610" s="30" t="s">
        <v>1560</v>
      </c>
      <c r="H610" s="33">
        <v>14272489</v>
      </c>
      <c r="I610" s="33" t="s">
        <v>1351</v>
      </c>
      <c r="J610" s="34">
        <v>5</v>
      </c>
      <c r="K610" s="34">
        <v>2072</v>
      </c>
      <c r="L610" s="35">
        <v>45603</v>
      </c>
      <c r="M610" s="36">
        <v>5600000</v>
      </c>
      <c r="N610" s="35">
        <v>45630</v>
      </c>
      <c r="O610" s="31" t="s">
        <v>40</v>
      </c>
      <c r="P610" s="37">
        <v>45630</v>
      </c>
      <c r="Q610" s="31">
        <v>2083</v>
      </c>
      <c r="R610" s="30">
        <v>220302</v>
      </c>
      <c r="S610" s="38">
        <v>5600000</v>
      </c>
      <c r="T610" s="35"/>
      <c r="U610" s="33"/>
      <c r="V610" s="35"/>
      <c r="W610" s="41">
        <v>45657</v>
      </c>
      <c r="X610" s="35"/>
      <c r="Y610" s="30"/>
      <c r="Z610" s="39">
        <v>5600000</v>
      </c>
      <c r="AA610" s="30"/>
      <c r="AB610" s="40"/>
      <c r="AC610" s="30"/>
      <c r="AD610" s="40"/>
      <c r="AE610" s="30"/>
      <c r="AF610" s="30" t="s">
        <v>1561</v>
      </c>
      <c r="AG610" s="30">
        <v>3214875955</v>
      </c>
      <c r="AH610" s="474" t="s">
        <v>1562</v>
      </c>
      <c r="AI610" s="30"/>
    </row>
    <row r="611" spans="1:35" ht="12.75" customHeight="1">
      <c r="A611" s="30">
        <v>609</v>
      </c>
      <c r="B611" s="30" t="s">
        <v>654</v>
      </c>
      <c r="C611" s="30" t="s">
        <v>336</v>
      </c>
      <c r="D611" s="59" t="s">
        <v>1410</v>
      </c>
      <c r="E611" s="31" t="s">
        <v>38</v>
      </c>
      <c r="F611" s="32">
        <v>9347000</v>
      </c>
      <c r="G611" s="30" t="s">
        <v>1563</v>
      </c>
      <c r="H611" s="33">
        <v>38360610</v>
      </c>
      <c r="I611" s="33" t="s">
        <v>1063</v>
      </c>
      <c r="J611" s="34">
        <v>5</v>
      </c>
      <c r="K611" s="34">
        <v>2098</v>
      </c>
      <c r="L611" s="35">
        <v>45621</v>
      </c>
      <c r="M611" s="36">
        <v>9347000</v>
      </c>
      <c r="N611" s="35">
        <v>45630</v>
      </c>
      <c r="O611" s="31" t="s">
        <v>40</v>
      </c>
      <c r="P611" s="37">
        <v>45631</v>
      </c>
      <c r="Q611" s="31">
        <v>2086</v>
      </c>
      <c r="R611" s="30">
        <v>220301</v>
      </c>
      <c r="S611" s="38">
        <v>9347000</v>
      </c>
      <c r="T611" s="35"/>
      <c r="U611" s="475"/>
      <c r="V611" s="35"/>
      <c r="W611" s="41">
        <v>45657</v>
      </c>
      <c r="X611" s="35"/>
      <c r="Y611" s="30"/>
      <c r="Z611" s="39">
        <f>+S611</f>
        <v>9347000</v>
      </c>
      <c r="AA611" s="30"/>
      <c r="AB611" s="40"/>
      <c r="AC611" s="30"/>
      <c r="AD611" s="40"/>
      <c r="AE611" s="30"/>
      <c r="AF611" s="30" t="s">
        <v>1564</v>
      </c>
      <c r="AG611" s="30">
        <v>3107614159</v>
      </c>
      <c r="AH611" s="474" t="s">
        <v>1565</v>
      </c>
      <c r="AI611" s="30"/>
    </row>
    <row r="612" spans="1:35" ht="12.75" customHeight="1">
      <c r="A612" s="30">
        <v>610</v>
      </c>
      <c r="B612" s="30" t="s">
        <v>35</v>
      </c>
      <c r="C612" s="30" t="s">
        <v>97</v>
      </c>
      <c r="D612" s="30" t="s">
        <v>180</v>
      </c>
      <c r="E612" s="31" t="s">
        <v>38</v>
      </c>
      <c r="F612" s="32">
        <v>259000000</v>
      </c>
      <c r="G612" s="30" t="s">
        <v>837</v>
      </c>
      <c r="H612" s="33">
        <v>800250023</v>
      </c>
      <c r="I612" s="33" t="s">
        <v>1063</v>
      </c>
      <c r="J612" s="34">
        <v>3</v>
      </c>
      <c r="K612" s="34">
        <v>2117</v>
      </c>
      <c r="L612" s="35">
        <v>45626</v>
      </c>
      <c r="M612" s="36">
        <f t="shared" ref="M612" si="250">F612</f>
        <v>259000000</v>
      </c>
      <c r="N612" s="35">
        <v>45630</v>
      </c>
      <c r="O612" s="31" t="s">
        <v>40</v>
      </c>
      <c r="P612" s="37">
        <v>45630</v>
      </c>
      <c r="Q612" s="31">
        <v>2084</v>
      </c>
      <c r="R612" s="30">
        <v>220101</v>
      </c>
      <c r="S612" s="38">
        <f t="shared" ref="S612" si="251">M612</f>
        <v>259000000</v>
      </c>
      <c r="T612" s="35"/>
      <c r="U612" s="33"/>
      <c r="V612" s="35"/>
      <c r="W612" s="41">
        <v>45657</v>
      </c>
      <c r="X612" s="35"/>
      <c r="Y612" s="30"/>
      <c r="Z612" s="39">
        <f>+F612/1</f>
        <v>259000000</v>
      </c>
      <c r="AA612" s="30"/>
      <c r="AB612" s="40"/>
      <c r="AC612" s="30"/>
      <c r="AD612" s="40"/>
      <c r="AE612" s="30"/>
      <c r="AF612" s="30" t="s">
        <v>1139</v>
      </c>
      <c r="AG612" s="30" t="s">
        <v>1140</v>
      </c>
      <c r="AH612" s="474" t="s">
        <v>1141</v>
      </c>
      <c r="AI612" s="30"/>
    </row>
    <row r="613" spans="1:35" ht="12.75" customHeight="1">
      <c r="A613" s="43">
        <v>611</v>
      </c>
      <c r="B613" s="43" t="s">
        <v>35</v>
      </c>
      <c r="C613" s="43" t="s">
        <v>59</v>
      </c>
      <c r="D613" s="67" t="s">
        <v>1135</v>
      </c>
      <c r="E613" s="44" t="s">
        <v>38</v>
      </c>
      <c r="F613" s="45">
        <v>259990000</v>
      </c>
      <c r="G613" s="43" t="s">
        <v>837</v>
      </c>
      <c r="H613" s="46">
        <v>800250023</v>
      </c>
      <c r="I613" s="46" t="s">
        <v>1063</v>
      </c>
      <c r="J613" s="47">
        <v>3</v>
      </c>
      <c r="K613" s="47">
        <v>2118</v>
      </c>
      <c r="L613" s="48">
        <v>45626</v>
      </c>
      <c r="M613" s="49">
        <f t="shared" ref="M613" si="252">F613</f>
        <v>259990000</v>
      </c>
      <c r="N613" s="48">
        <v>45630</v>
      </c>
      <c r="O613" s="44" t="s">
        <v>40</v>
      </c>
      <c r="P613" s="50">
        <v>45630</v>
      </c>
      <c r="Q613" s="44">
        <v>2085</v>
      </c>
      <c r="R613" s="43">
        <v>220102</v>
      </c>
      <c r="S613" s="51">
        <f t="shared" ref="S613" si="253">M613</f>
        <v>259990000</v>
      </c>
      <c r="T613" s="48"/>
      <c r="U613" s="46"/>
      <c r="V613" s="48"/>
      <c r="W613" s="247">
        <v>45657</v>
      </c>
      <c r="X613" s="48"/>
      <c r="Y613" s="43"/>
      <c r="Z613" s="52">
        <f>+F613</f>
        <v>259990000</v>
      </c>
      <c r="AA613" s="43"/>
      <c r="AB613" s="53"/>
      <c r="AC613" s="43"/>
      <c r="AD613" s="53"/>
      <c r="AE613" s="43"/>
      <c r="AF613" s="43" t="s">
        <v>1139</v>
      </c>
      <c r="AG613" s="43" t="s">
        <v>1140</v>
      </c>
      <c r="AH613" s="477" t="s">
        <v>1141</v>
      </c>
      <c r="AI613" s="43"/>
    </row>
    <row r="614" spans="1:35" ht="12" customHeight="1">
      <c r="A614" s="30">
        <v>612</v>
      </c>
      <c r="B614" s="30" t="s">
        <v>254</v>
      </c>
      <c r="C614" s="30" t="s">
        <v>59</v>
      </c>
      <c r="D614" s="68" t="s">
        <v>1566</v>
      </c>
      <c r="E614" s="31" t="s">
        <v>38</v>
      </c>
      <c r="F614" s="32">
        <v>36399999</v>
      </c>
      <c r="G614" s="30" t="s">
        <v>1567</v>
      </c>
      <c r="H614" s="33">
        <v>901040426</v>
      </c>
      <c r="I614" s="33" t="s">
        <v>1568</v>
      </c>
      <c r="J614" s="34">
        <v>3</v>
      </c>
      <c r="K614" s="34">
        <v>2084</v>
      </c>
      <c r="L614" s="35">
        <v>45614</v>
      </c>
      <c r="M614" s="36">
        <v>36399999</v>
      </c>
      <c r="N614" s="35">
        <v>45632</v>
      </c>
      <c r="O614" s="31" t="s">
        <v>40</v>
      </c>
      <c r="P614" s="37">
        <v>38327</v>
      </c>
      <c r="Q614" s="31">
        <v>2090</v>
      </c>
      <c r="R614" s="30">
        <v>220403</v>
      </c>
      <c r="S614" s="38">
        <v>36399999</v>
      </c>
      <c r="T614" s="35"/>
      <c r="U614" s="33"/>
      <c r="V614" s="35"/>
      <c r="W614" s="41">
        <v>45657</v>
      </c>
      <c r="X614" s="35"/>
      <c r="Y614" s="30"/>
      <c r="Z614" s="39">
        <f>+S614</f>
        <v>36399999</v>
      </c>
      <c r="AA614" s="30"/>
      <c r="AB614" s="40"/>
      <c r="AC614" s="30"/>
      <c r="AD614" s="40"/>
      <c r="AE614" s="30"/>
      <c r="AF614" s="30" t="s">
        <v>1569</v>
      </c>
      <c r="AG614" s="30">
        <v>3173675869</v>
      </c>
      <c r="AH614" s="474" t="s">
        <v>1570</v>
      </c>
      <c r="AI614" s="30"/>
    </row>
    <row r="615" spans="1:35" ht="12" customHeight="1">
      <c r="A615" s="30">
        <v>613</v>
      </c>
      <c r="B615" s="30" t="s">
        <v>254</v>
      </c>
      <c r="C615" s="30" t="s">
        <v>1571</v>
      </c>
      <c r="D615" s="57" t="s">
        <v>1572</v>
      </c>
      <c r="E615" s="31" t="s">
        <v>38</v>
      </c>
      <c r="F615" s="32">
        <v>449778761</v>
      </c>
      <c r="G615" s="30" t="s">
        <v>586</v>
      </c>
      <c r="H615" s="33">
        <v>14398744</v>
      </c>
      <c r="I615" s="33" t="s">
        <v>1063</v>
      </c>
      <c r="J615" s="34">
        <v>0</v>
      </c>
      <c r="K615" s="34">
        <v>2083</v>
      </c>
      <c r="L615" s="35">
        <v>45614</v>
      </c>
      <c r="M615" s="36">
        <v>714887958</v>
      </c>
      <c r="N615" s="35">
        <v>45636</v>
      </c>
      <c r="O615" s="31" t="s">
        <v>40</v>
      </c>
      <c r="P615" s="37">
        <v>45636</v>
      </c>
      <c r="Q615" s="31">
        <v>2091</v>
      </c>
      <c r="R615" s="30">
        <v>230209</v>
      </c>
      <c r="S615" s="38">
        <v>449778761</v>
      </c>
      <c r="T615" s="35"/>
      <c r="U615" s="33"/>
      <c r="V615" s="35"/>
      <c r="W615" s="41">
        <v>45657</v>
      </c>
      <c r="X615" s="35"/>
      <c r="Y615" s="30"/>
      <c r="Z615" s="39">
        <f>+S615</f>
        <v>449778761</v>
      </c>
      <c r="AA615" s="30"/>
      <c r="AB615" s="40"/>
      <c r="AC615" s="30"/>
      <c r="AD615" s="40"/>
      <c r="AE615" s="30"/>
      <c r="AF615" s="30" t="s">
        <v>1573</v>
      </c>
      <c r="AG615" s="30">
        <v>3012864683</v>
      </c>
      <c r="AH615" s="474" t="s">
        <v>1574</v>
      </c>
      <c r="AI615" s="30"/>
    </row>
    <row r="616" spans="1:35" ht="12" customHeight="1">
      <c r="A616" s="30">
        <v>614</v>
      </c>
      <c r="B616" s="30" t="s">
        <v>35</v>
      </c>
      <c r="C616" s="30" t="s">
        <v>251</v>
      </c>
      <c r="D616" s="68" t="s">
        <v>1575</v>
      </c>
      <c r="E616" s="31" t="s">
        <v>38</v>
      </c>
      <c r="F616" s="32">
        <v>150000000</v>
      </c>
      <c r="G616" s="30" t="s">
        <v>312</v>
      </c>
      <c r="H616" s="33">
        <v>901422831</v>
      </c>
      <c r="I616" s="33" t="s">
        <v>1170</v>
      </c>
      <c r="J616" s="34">
        <v>3</v>
      </c>
      <c r="K616" s="34">
        <v>2101</v>
      </c>
      <c r="L616" s="35">
        <v>45622</v>
      </c>
      <c r="M616" s="36">
        <v>150000000</v>
      </c>
      <c r="N616" s="35">
        <v>45636</v>
      </c>
      <c r="O616" s="31" t="s">
        <v>1437</v>
      </c>
      <c r="P616" s="37">
        <v>45637</v>
      </c>
      <c r="Q616" s="31">
        <v>2096</v>
      </c>
      <c r="R616" s="30">
        <v>21030202</v>
      </c>
      <c r="S616" s="38">
        <v>150000000</v>
      </c>
      <c r="T616" s="35"/>
      <c r="U616" s="33"/>
      <c r="V616" s="35"/>
      <c r="W616" s="41">
        <v>45657</v>
      </c>
      <c r="X616" s="35"/>
      <c r="Y616" s="30"/>
      <c r="Z616" s="39">
        <f>+S616</f>
        <v>150000000</v>
      </c>
      <c r="AA616" s="30"/>
      <c r="AB616" s="40"/>
      <c r="AC616" s="30"/>
      <c r="AD616" s="40"/>
      <c r="AE616" s="30"/>
      <c r="AF616" s="30" t="s">
        <v>1146</v>
      </c>
      <c r="AG616" s="30">
        <v>3176489488</v>
      </c>
      <c r="AH616" s="474" t="s">
        <v>1147</v>
      </c>
      <c r="AI616" s="30"/>
    </row>
    <row r="617" spans="1:35" ht="12" customHeight="1">
      <c r="A617" s="43">
        <v>615</v>
      </c>
      <c r="B617" s="43" t="s">
        <v>35</v>
      </c>
      <c r="C617" s="43" t="s">
        <v>251</v>
      </c>
      <c r="D617" s="67" t="s">
        <v>1547</v>
      </c>
      <c r="E617" s="44" t="s">
        <v>38</v>
      </c>
      <c r="F617" s="45">
        <v>7739000</v>
      </c>
      <c r="G617" s="43" t="s">
        <v>1548</v>
      </c>
      <c r="H617" s="46">
        <v>901372925</v>
      </c>
      <c r="I617" s="46" t="s">
        <v>1063</v>
      </c>
      <c r="J617" s="47">
        <v>1</v>
      </c>
      <c r="K617" s="47">
        <v>2127</v>
      </c>
      <c r="L617" s="48">
        <v>45632</v>
      </c>
      <c r="M617" s="49">
        <v>7739000</v>
      </c>
      <c r="N617" s="48">
        <v>45637</v>
      </c>
      <c r="O617" s="44" t="s">
        <v>40</v>
      </c>
      <c r="P617" s="50">
        <v>45639</v>
      </c>
      <c r="Q617" s="44">
        <v>2109</v>
      </c>
      <c r="R617" s="43">
        <v>230210</v>
      </c>
      <c r="S617" s="51">
        <v>7739000</v>
      </c>
      <c r="T617" s="48">
        <v>45638</v>
      </c>
      <c r="U617" s="46">
        <v>100039339</v>
      </c>
      <c r="V617" s="48">
        <v>45639</v>
      </c>
      <c r="W617" s="247">
        <v>45656</v>
      </c>
      <c r="X617" s="48"/>
      <c r="Y617" s="43"/>
      <c r="Z617" s="52">
        <f>+S617</f>
        <v>7739000</v>
      </c>
      <c r="AA617" s="43"/>
      <c r="AB617" s="53"/>
      <c r="AC617" s="43"/>
      <c r="AD617" s="53"/>
      <c r="AE617" s="43"/>
      <c r="AF617" s="43" t="s">
        <v>1549</v>
      </c>
      <c r="AG617" s="43" t="s">
        <v>1550</v>
      </c>
      <c r="AH617" s="477" t="s">
        <v>1551</v>
      </c>
      <c r="AI617" s="30"/>
    </row>
    <row r="618" spans="1:35" ht="12" customHeight="1">
      <c r="A618" s="30">
        <v>616</v>
      </c>
      <c r="B618" s="30" t="s">
        <v>254</v>
      </c>
      <c r="C618" s="30" t="s">
        <v>70</v>
      </c>
      <c r="D618" s="68" t="s">
        <v>1576</v>
      </c>
      <c r="E618" s="31" t="s">
        <v>38</v>
      </c>
      <c r="F618" s="32">
        <v>17084306</v>
      </c>
      <c r="G618" s="30" t="s">
        <v>837</v>
      </c>
      <c r="H618" s="33">
        <v>800250023</v>
      </c>
      <c r="I618" s="33" t="s">
        <v>1063</v>
      </c>
      <c r="J618" s="34">
        <v>3</v>
      </c>
      <c r="K618" s="34">
        <v>2125</v>
      </c>
      <c r="L618" s="35">
        <v>45632</v>
      </c>
      <c r="M618" s="36">
        <v>170984306</v>
      </c>
      <c r="N618" s="35">
        <v>45637</v>
      </c>
      <c r="O618" s="31" t="s">
        <v>40</v>
      </c>
      <c r="P618" s="37">
        <v>45638</v>
      </c>
      <c r="Q618" s="31">
        <v>2099</v>
      </c>
      <c r="R618" s="30">
        <v>230209</v>
      </c>
      <c r="S618" s="38">
        <v>17084306</v>
      </c>
      <c r="T618" s="35"/>
      <c r="U618" s="33"/>
      <c r="V618" s="35"/>
      <c r="W618" s="41">
        <v>45656</v>
      </c>
      <c r="X618" s="35"/>
      <c r="Y618" s="30"/>
      <c r="Z618" s="39">
        <f>+S618</f>
        <v>17084306</v>
      </c>
      <c r="AA618" s="30"/>
      <c r="AB618" s="40"/>
      <c r="AC618" s="30"/>
      <c r="AD618" s="40"/>
      <c r="AE618" s="30"/>
      <c r="AF618" s="30" t="s">
        <v>1139</v>
      </c>
      <c r="AG618" s="30" t="s">
        <v>1140</v>
      </c>
      <c r="AH618" s="474" t="s">
        <v>1141</v>
      </c>
    </row>
    <row r="619" spans="1:35" ht="12" customHeight="1">
      <c r="A619" s="295">
        <v>617</v>
      </c>
      <c r="B619" s="295" t="s">
        <v>35</v>
      </c>
      <c r="C619" s="295" t="s">
        <v>251</v>
      </c>
      <c r="D619" s="449" t="s">
        <v>772</v>
      </c>
      <c r="E619" s="301" t="s">
        <v>38</v>
      </c>
      <c r="F619" s="306">
        <v>11967162</v>
      </c>
      <c r="G619" s="295" t="s">
        <v>773</v>
      </c>
      <c r="H619" s="304">
        <v>1110532627</v>
      </c>
      <c r="I619" s="304" t="s">
        <v>1063</v>
      </c>
      <c r="J619" s="307">
        <v>0</v>
      </c>
      <c r="K619" s="307">
        <v>2126</v>
      </c>
      <c r="L619" s="296">
        <v>45632</v>
      </c>
      <c r="M619" s="300">
        <f t="shared" ref="M619:M622" si="254">F619</f>
        <v>11967162</v>
      </c>
      <c r="N619" s="296">
        <v>45637</v>
      </c>
      <c r="O619" s="301" t="s">
        <v>40</v>
      </c>
      <c r="P619" s="302">
        <v>45637</v>
      </c>
      <c r="Q619" s="301">
        <v>2097</v>
      </c>
      <c r="R619" s="295">
        <v>21030202</v>
      </c>
      <c r="S619" s="303">
        <f t="shared" ref="S619:S622" si="255">M619</f>
        <v>11967162</v>
      </c>
      <c r="T619" s="296"/>
      <c r="U619" s="304"/>
      <c r="V619" s="296"/>
      <c r="W619" s="305">
        <v>45646</v>
      </c>
      <c r="X619" s="296"/>
      <c r="Y619" s="295"/>
      <c r="Z619" s="478">
        <f>+F619/1</f>
        <v>11967162</v>
      </c>
      <c r="AA619" s="295"/>
      <c r="AB619" s="297"/>
      <c r="AC619" s="295"/>
      <c r="AD619" s="297"/>
      <c r="AE619" s="295"/>
      <c r="AF619" s="295" t="s">
        <v>1577</v>
      </c>
      <c r="AG619" s="295">
        <v>3115928552</v>
      </c>
      <c r="AH619" s="479" t="s">
        <v>1578</v>
      </c>
      <c r="AI619" s="30"/>
    </row>
    <row r="620" spans="1:35" ht="12" customHeight="1">
      <c r="A620" s="43">
        <v>618</v>
      </c>
      <c r="B620" s="43" t="s">
        <v>35</v>
      </c>
      <c r="C620" s="43" t="s">
        <v>48</v>
      </c>
      <c r="D620" s="60" t="s">
        <v>1295</v>
      </c>
      <c r="E620" s="44" t="s">
        <v>38</v>
      </c>
      <c r="F620" s="45">
        <v>120000000</v>
      </c>
      <c r="G620" s="43" t="s">
        <v>68</v>
      </c>
      <c r="H620" s="46">
        <v>900504144</v>
      </c>
      <c r="I620" s="46" t="s">
        <v>1063</v>
      </c>
      <c r="J620" s="47">
        <v>0</v>
      </c>
      <c r="K620" s="47">
        <v>2122</v>
      </c>
      <c r="L620" s="48">
        <v>45597</v>
      </c>
      <c r="M620" s="49">
        <f t="shared" si="254"/>
        <v>120000000</v>
      </c>
      <c r="N620" s="48">
        <v>45637</v>
      </c>
      <c r="O620" s="44" t="s">
        <v>40</v>
      </c>
      <c r="P620" s="50">
        <v>45638</v>
      </c>
      <c r="Q620" s="44">
        <v>2100</v>
      </c>
      <c r="R620" s="43">
        <v>220101</v>
      </c>
      <c r="S620" s="51">
        <f t="shared" si="255"/>
        <v>120000000</v>
      </c>
      <c r="T620" s="48">
        <v>45638</v>
      </c>
      <c r="U620" s="480">
        <v>100039334</v>
      </c>
      <c r="V620" s="48">
        <v>45638</v>
      </c>
      <c r="W620" s="247">
        <v>45657</v>
      </c>
      <c r="X620" s="48"/>
      <c r="Y620" s="43"/>
      <c r="Z620" s="52">
        <f>+F620/1</f>
        <v>120000000</v>
      </c>
      <c r="AA620" s="43"/>
      <c r="AB620" s="53"/>
      <c r="AC620" s="43"/>
      <c r="AD620" s="53"/>
      <c r="AE620" s="43"/>
      <c r="AF620" s="43" t="s">
        <v>1108</v>
      </c>
      <c r="AG620" s="43">
        <v>3163162117</v>
      </c>
      <c r="AH620" s="477" t="s">
        <v>1109</v>
      </c>
      <c r="AI620" s="43"/>
    </row>
    <row r="621" spans="1:35" ht="12" customHeight="1">
      <c r="A621" s="30">
        <v>619</v>
      </c>
      <c r="B621" s="30" t="s">
        <v>35</v>
      </c>
      <c r="C621" s="30" t="s">
        <v>59</v>
      </c>
      <c r="D621" s="30" t="s">
        <v>305</v>
      </c>
      <c r="E621" s="31" t="s">
        <v>38</v>
      </c>
      <c r="F621" s="32">
        <v>20000000</v>
      </c>
      <c r="G621" s="30" t="s">
        <v>306</v>
      </c>
      <c r="H621" s="33">
        <v>14297367</v>
      </c>
      <c r="I621" s="33" t="s">
        <v>1063</v>
      </c>
      <c r="J621" s="34">
        <v>3</v>
      </c>
      <c r="K621" s="34">
        <v>2123</v>
      </c>
      <c r="L621" s="35">
        <v>45632</v>
      </c>
      <c r="M621" s="36">
        <f t="shared" si="254"/>
        <v>20000000</v>
      </c>
      <c r="N621" s="35">
        <v>45638</v>
      </c>
      <c r="O621" s="31" t="s">
        <v>40</v>
      </c>
      <c r="P621" s="37">
        <v>45638</v>
      </c>
      <c r="Q621" s="31">
        <v>2001</v>
      </c>
      <c r="R621" s="30">
        <v>220106</v>
      </c>
      <c r="S621" s="38">
        <f t="shared" si="255"/>
        <v>20000000</v>
      </c>
      <c r="T621" s="35"/>
      <c r="U621" s="33"/>
      <c r="V621" s="35"/>
      <c r="W621" s="41">
        <v>45657</v>
      </c>
      <c r="X621" s="35"/>
      <c r="Y621" s="30"/>
      <c r="Z621" s="39">
        <f>+F621</f>
        <v>20000000</v>
      </c>
      <c r="AA621" s="30"/>
      <c r="AB621" s="40"/>
      <c r="AC621" s="30"/>
      <c r="AD621" s="40"/>
      <c r="AE621" s="30"/>
      <c r="AF621" s="30" t="s">
        <v>1579</v>
      </c>
      <c r="AG621" s="30" t="s">
        <v>1580</v>
      </c>
      <c r="AH621" s="474" t="s">
        <v>1581</v>
      </c>
      <c r="AI621" s="30"/>
    </row>
    <row r="622" spans="1:35" ht="12" customHeight="1">
      <c r="A622" s="30">
        <v>620</v>
      </c>
      <c r="B622" s="30" t="s">
        <v>35</v>
      </c>
      <c r="C622" s="30" t="s">
        <v>92</v>
      </c>
      <c r="D622" s="59" t="s">
        <v>1582</v>
      </c>
      <c r="E622" s="31" t="s">
        <v>38</v>
      </c>
      <c r="F622" s="32">
        <v>61702233</v>
      </c>
      <c r="G622" s="30" t="s">
        <v>108</v>
      </c>
      <c r="H622" s="33">
        <v>800185215</v>
      </c>
      <c r="I622" s="33" t="s">
        <v>1063</v>
      </c>
      <c r="J622" s="34">
        <v>2</v>
      </c>
      <c r="K622" s="34">
        <v>2136</v>
      </c>
      <c r="L622" s="35">
        <v>45637</v>
      </c>
      <c r="M622" s="36">
        <f t="shared" si="254"/>
        <v>61702233</v>
      </c>
      <c r="N622" s="35">
        <v>45534</v>
      </c>
      <c r="O622" s="31" t="s">
        <v>592</v>
      </c>
      <c r="P622" s="37"/>
      <c r="Q622" s="31"/>
      <c r="R622" s="30">
        <v>2102020210</v>
      </c>
      <c r="S622" s="38">
        <f t="shared" si="255"/>
        <v>61702233</v>
      </c>
      <c r="T622" s="35"/>
      <c r="U622" s="33"/>
      <c r="V622" s="35"/>
      <c r="W622" s="41">
        <v>45657</v>
      </c>
      <c r="X622" s="35"/>
      <c r="Y622" s="30"/>
      <c r="Z622" s="39">
        <v>123404468</v>
      </c>
      <c r="AA622" s="30"/>
      <c r="AB622" s="40"/>
      <c r="AC622" s="30"/>
      <c r="AD622" s="40"/>
      <c r="AE622" s="30"/>
      <c r="AF622" s="30" t="s">
        <v>1125</v>
      </c>
      <c r="AG622" s="30">
        <v>3173744109</v>
      </c>
      <c r="AH622" s="474" t="s">
        <v>1126</v>
      </c>
      <c r="AI622" s="30"/>
    </row>
    <row r="623" spans="1:35" ht="12.75" customHeight="1">
      <c r="A623" s="30">
        <v>621</v>
      </c>
      <c r="B623" s="30" t="s">
        <v>254</v>
      </c>
      <c r="C623" s="30" t="s">
        <v>1583</v>
      </c>
      <c r="D623" s="30" t="s">
        <v>1584</v>
      </c>
      <c r="E623" s="31" t="s">
        <v>38</v>
      </c>
      <c r="F623" s="32">
        <v>102520600</v>
      </c>
      <c r="G623" s="30" t="s">
        <v>1585</v>
      </c>
      <c r="H623" s="33">
        <v>1110447749</v>
      </c>
      <c r="I623" s="33" t="s">
        <v>1063</v>
      </c>
      <c r="J623" s="34">
        <v>7</v>
      </c>
      <c r="K623" s="34">
        <v>2132</v>
      </c>
      <c r="L623" s="35">
        <v>45636</v>
      </c>
      <c r="M623" s="36">
        <v>102520600</v>
      </c>
      <c r="N623" s="35">
        <v>45645</v>
      </c>
      <c r="O623" s="31" t="s">
        <v>592</v>
      </c>
      <c r="P623" s="37"/>
      <c r="Q623" s="31"/>
      <c r="R623" s="30">
        <v>21030204</v>
      </c>
      <c r="S623" s="38">
        <v>105520600</v>
      </c>
      <c r="T623" s="35"/>
      <c r="U623" s="33"/>
      <c r="V623" s="35"/>
      <c r="W623" s="41">
        <v>45657</v>
      </c>
      <c r="X623" s="35"/>
      <c r="Y623" s="30"/>
      <c r="Z623" s="39">
        <v>105520600</v>
      </c>
      <c r="AA623" s="30"/>
      <c r="AB623" s="40"/>
      <c r="AC623" s="30"/>
      <c r="AD623" s="40"/>
      <c r="AE623" s="30"/>
      <c r="AF623" s="30" t="s">
        <v>1586</v>
      </c>
      <c r="AG623" s="30">
        <v>3233923281</v>
      </c>
      <c r="AH623" s="474" t="s">
        <v>1587</v>
      </c>
      <c r="AI623" s="30"/>
    </row>
    <row r="624" spans="1:35" ht="12.75" customHeight="1">
      <c r="A624" s="30">
        <v>622</v>
      </c>
      <c r="B624" s="30" t="s">
        <v>35</v>
      </c>
      <c r="C624" s="30" t="s">
        <v>753</v>
      </c>
      <c r="D624" s="59" t="s">
        <v>1588</v>
      </c>
      <c r="E624" s="31" t="s">
        <v>38</v>
      </c>
      <c r="F624" s="32">
        <v>200275810</v>
      </c>
      <c r="G624" s="30" t="s">
        <v>1446</v>
      </c>
      <c r="H624" s="33">
        <v>890704105</v>
      </c>
      <c r="I624" s="33" t="s">
        <v>1063</v>
      </c>
      <c r="J624" s="34">
        <v>6</v>
      </c>
      <c r="K624" s="34">
        <v>2150</v>
      </c>
      <c r="L624" s="35">
        <v>45642</v>
      </c>
      <c r="M624" s="36">
        <v>200275810</v>
      </c>
      <c r="N624" s="35">
        <v>45645</v>
      </c>
      <c r="O624" s="31" t="s">
        <v>40</v>
      </c>
      <c r="P624" s="37"/>
      <c r="Q624" s="31"/>
      <c r="R624" s="30" t="s">
        <v>1589</v>
      </c>
      <c r="S624" s="38">
        <v>200275810</v>
      </c>
      <c r="T624" s="35"/>
      <c r="U624" s="69"/>
      <c r="V624" s="35"/>
      <c r="W624" s="41">
        <v>45657</v>
      </c>
      <c r="X624" s="35"/>
      <c r="Y624" s="30"/>
      <c r="Z624" s="39">
        <f>+S624/1.5</f>
        <v>133517206.66666667</v>
      </c>
      <c r="AA624" s="30"/>
      <c r="AB624" s="40"/>
      <c r="AC624" s="30"/>
      <c r="AD624" s="40"/>
      <c r="AE624" s="30"/>
      <c r="AF624" s="30" t="s">
        <v>1448</v>
      </c>
      <c r="AG624" s="30" t="s">
        <v>1449</v>
      </c>
      <c r="AH624" s="474" t="s">
        <v>1450</v>
      </c>
      <c r="AI624" s="30"/>
    </row>
    <row r="625" spans="1:35" ht="12.75" customHeight="1">
      <c r="A625" s="30">
        <v>623</v>
      </c>
      <c r="B625" s="30" t="s">
        <v>35</v>
      </c>
      <c r="C625" s="30" t="s">
        <v>753</v>
      </c>
      <c r="D625" s="59" t="s">
        <v>1590</v>
      </c>
      <c r="E625" s="31" t="s">
        <v>38</v>
      </c>
      <c r="F625" s="32">
        <v>3312000</v>
      </c>
      <c r="G625" s="30" t="s">
        <v>1446</v>
      </c>
      <c r="H625" s="33">
        <v>890704105</v>
      </c>
      <c r="I625" s="33" t="s">
        <v>1063</v>
      </c>
      <c r="J625" s="34">
        <v>6</v>
      </c>
      <c r="K625" s="34">
        <v>2149</v>
      </c>
      <c r="L625" s="35">
        <v>45642</v>
      </c>
      <c r="M625" s="36">
        <v>3312000</v>
      </c>
      <c r="N625" s="35">
        <v>45645</v>
      </c>
      <c r="O625" s="31" t="s">
        <v>40</v>
      </c>
      <c r="P625" s="37"/>
      <c r="Q625" s="31"/>
      <c r="R625" s="30">
        <v>2101020117</v>
      </c>
      <c r="S625" s="38">
        <v>3312000</v>
      </c>
      <c r="T625" s="35"/>
      <c r="U625" s="69"/>
      <c r="V625" s="35"/>
      <c r="W625" s="41">
        <v>45657</v>
      </c>
      <c r="X625" s="35"/>
      <c r="Y625" s="30"/>
      <c r="Z625" s="39">
        <f>+S625/1.5</f>
        <v>2208000</v>
      </c>
      <c r="AA625" s="30"/>
      <c r="AB625" s="40"/>
      <c r="AC625" s="30"/>
      <c r="AD625" s="40"/>
      <c r="AE625" s="30"/>
      <c r="AF625" s="30" t="s">
        <v>1448</v>
      </c>
      <c r="AG625" s="30" t="s">
        <v>1449</v>
      </c>
      <c r="AH625" s="474" t="s">
        <v>1450</v>
      </c>
      <c r="AI625" s="30"/>
    </row>
    <row r="626" spans="1:35" ht="12.75" customHeight="1">
      <c r="A626" s="43">
        <v>624</v>
      </c>
      <c r="B626" s="43" t="s">
        <v>35</v>
      </c>
      <c r="C626" s="43" t="s">
        <v>753</v>
      </c>
      <c r="D626" s="481" t="s">
        <v>1591</v>
      </c>
      <c r="E626" s="44" t="s">
        <v>38</v>
      </c>
      <c r="F626" s="45">
        <v>62000000</v>
      </c>
      <c r="G626" s="43" t="s">
        <v>245</v>
      </c>
      <c r="H626" s="46" t="s">
        <v>1592</v>
      </c>
      <c r="I626" s="46" t="s">
        <v>1228</v>
      </c>
      <c r="J626" s="47">
        <v>5</v>
      </c>
      <c r="K626" s="47">
        <v>2148</v>
      </c>
      <c r="L626" s="48">
        <v>45642</v>
      </c>
      <c r="M626" s="49">
        <v>62000000</v>
      </c>
      <c r="N626" s="48">
        <v>45645</v>
      </c>
      <c r="O626" s="44" t="s">
        <v>592</v>
      </c>
      <c r="P626" s="50"/>
      <c r="Q626" s="44"/>
      <c r="R626" s="43">
        <v>220102</v>
      </c>
      <c r="S626" s="51">
        <v>62000000</v>
      </c>
      <c r="T626" s="48"/>
      <c r="U626" s="46"/>
      <c r="V626" s="48"/>
      <c r="W626" s="247">
        <v>45657</v>
      </c>
      <c r="X626" s="48"/>
      <c r="Y626" s="43"/>
      <c r="Z626" s="52">
        <f>+S626</f>
        <v>62000000</v>
      </c>
      <c r="AA626" s="43"/>
      <c r="AB626" s="53"/>
      <c r="AC626" s="43"/>
      <c r="AD626" s="53"/>
      <c r="AE626" s="43"/>
      <c r="AF626" s="43" t="s">
        <v>1230</v>
      </c>
      <c r="AG626" s="43">
        <v>6488888</v>
      </c>
      <c r="AH626" s="477" t="s">
        <v>1231</v>
      </c>
      <c r="AI626" s="43"/>
    </row>
    <row r="627" spans="1:35" ht="12.75" customHeight="1">
      <c r="A627" s="30">
        <v>625</v>
      </c>
      <c r="B627" s="30" t="s">
        <v>35</v>
      </c>
      <c r="C627" s="30" t="s">
        <v>1593</v>
      </c>
      <c r="D627" s="59" t="s">
        <v>1594</v>
      </c>
      <c r="E627" s="31" t="s">
        <v>38</v>
      </c>
      <c r="F627" s="32">
        <v>39966960</v>
      </c>
      <c r="G627" s="30" t="s">
        <v>1595</v>
      </c>
      <c r="H627" s="33" t="s">
        <v>1596</v>
      </c>
      <c r="I627" s="33" t="s">
        <v>1597</v>
      </c>
      <c r="J627" s="34">
        <v>7</v>
      </c>
      <c r="K627" s="34">
        <v>2147</v>
      </c>
      <c r="L627" s="35">
        <v>45642</v>
      </c>
      <c r="M627" s="36">
        <v>39966960</v>
      </c>
      <c r="N627" s="35">
        <v>45646</v>
      </c>
      <c r="O627" s="31" t="s">
        <v>592</v>
      </c>
      <c r="P627" s="37"/>
      <c r="Q627" s="31"/>
      <c r="R627" s="30">
        <v>21030202</v>
      </c>
      <c r="S627" s="38">
        <v>39966960</v>
      </c>
      <c r="T627" s="35"/>
      <c r="U627" s="33"/>
      <c r="V627" s="35"/>
      <c r="W627" s="41">
        <v>45657</v>
      </c>
      <c r="X627" s="35"/>
      <c r="Y627" s="30"/>
      <c r="Z627" s="39">
        <v>39966960</v>
      </c>
      <c r="AA627" s="30"/>
      <c r="AB627" s="40"/>
      <c r="AC627" s="30"/>
      <c r="AD627" s="40"/>
      <c r="AE627" s="30"/>
      <c r="AF627" s="30" t="s">
        <v>1598</v>
      </c>
      <c r="AG627" s="30">
        <v>6017429797</v>
      </c>
      <c r="AH627" s="474" t="s">
        <v>1599</v>
      </c>
      <c r="AI627" s="30"/>
    </row>
    <row r="628" spans="1:35" ht="12.75" customHeight="1">
      <c r="A628" s="30">
        <v>626</v>
      </c>
      <c r="B628" s="30" t="s">
        <v>35</v>
      </c>
      <c r="C628" s="30" t="s">
        <v>1593</v>
      </c>
      <c r="D628" s="59" t="s">
        <v>1600</v>
      </c>
      <c r="E628" s="31" t="s">
        <v>38</v>
      </c>
      <c r="F628" s="32">
        <v>18150000</v>
      </c>
      <c r="G628" s="30" t="s">
        <v>1510</v>
      </c>
      <c r="H628" s="33">
        <v>901515391</v>
      </c>
      <c r="I628" s="33" t="s">
        <v>1511</v>
      </c>
      <c r="J628" s="34">
        <v>4</v>
      </c>
      <c r="K628" s="34">
        <v>2145</v>
      </c>
      <c r="L628" s="35">
        <v>45642</v>
      </c>
      <c r="M628" s="36">
        <v>18150000</v>
      </c>
      <c r="N628" s="35">
        <v>45646</v>
      </c>
      <c r="O628" s="31" t="s">
        <v>40</v>
      </c>
      <c r="P628" s="37"/>
      <c r="Q628" s="31"/>
      <c r="R628" s="30">
        <v>21030202</v>
      </c>
      <c r="S628" s="38">
        <v>18150000</v>
      </c>
      <c r="T628" s="35"/>
      <c r="U628" s="33"/>
      <c r="V628" s="35"/>
      <c r="W628" s="41">
        <v>45657</v>
      </c>
      <c r="X628" s="35"/>
      <c r="Y628" s="30"/>
      <c r="Z628" s="39">
        <f>+S628/1</f>
        <v>18150000</v>
      </c>
      <c r="AA628" s="30"/>
      <c r="AB628" s="40"/>
      <c r="AC628" s="30"/>
      <c r="AD628" s="40"/>
      <c r="AE628" s="30"/>
      <c r="AF628" s="30" t="s">
        <v>1512</v>
      </c>
      <c r="AG628" s="30">
        <v>3183308339</v>
      </c>
      <c r="AH628" s="474" t="s">
        <v>1513</v>
      </c>
      <c r="AI628" s="30"/>
    </row>
    <row r="629" spans="1:35" ht="12.75" customHeight="1">
      <c r="A629" s="43">
        <v>627</v>
      </c>
      <c r="B629" s="43" t="s">
        <v>35</v>
      </c>
      <c r="C629" s="43" t="s">
        <v>1593</v>
      </c>
      <c r="D629" s="195" t="s">
        <v>1601</v>
      </c>
      <c r="E629" s="44" t="s">
        <v>38</v>
      </c>
      <c r="F629" s="45">
        <v>13700000</v>
      </c>
      <c r="G629" s="43" t="s">
        <v>1510</v>
      </c>
      <c r="H629" s="46">
        <v>901515391</v>
      </c>
      <c r="I629" s="46" t="s">
        <v>1511</v>
      </c>
      <c r="J629" s="47">
        <v>4</v>
      </c>
      <c r="K629" s="47">
        <v>2146</v>
      </c>
      <c r="L629" s="48">
        <v>45642</v>
      </c>
      <c r="M629" s="49">
        <v>13700000</v>
      </c>
      <c r="N629" s="48">
        <v>45646</v>
      </c>
      <c r="O629" s="44" t="s">
        <v>40</v>
      </c>
      <c r="P629" s="50"/>
      <c r="Q629" s="44"/>
      <c r="R629" s="43">
        <v>21030202</v>
      </c>
      <c r="S629" s="51">
        <v>13700000</v>
      </c>
      <c r="T629" s="48"/>
      <c r="U629" s="46"/>
      <c r="V629" s="48"/>
      <c r="W629" s="247">
        <v>45657</v>
      </c>
      <c r="X629" s="48"/>
      <c r="Y629" s="43"/>
      <c r="Z629" s="52">
        <f>+S629/1</f>
        <v>13700000</v>
      </c>
      <c r="AA629" s="43"/>
      <c r="AB629" s="53"/>
      <c r="AC629" s="43"/>
      <c r="AD629" s="53"/>
      <c r="AE629" s="43"/>
      <c r="AF629" s="43" t="s">
        <v>1512</v>
      </c>
      <c r="AG629" s="43">
        <v>3183308339</v>
      </c>
      <c r="AH629" s="477" t="s">
        <v>1513</v>
      </c>
      <c r="AI629" s="43"/>
    </row>
    <row r="630" spans="1:35" ht="15">
      <c r="A630" s="30">
        <v>618</v>
      </c>
      <c r="B630" s="30" t="s">
        <v>35</v>
      </c>
      <c r="C630" s="30" t="s">
        <v>1602</v>
      </c>
      <c r="D630" s="30" t="s">
        <v>1603</v>
      </c>
      <c r="E630" s="31" t="s">
        <v>1604</v>
      </c>
      <c r="F630" s="32">
        <v>120000000</v>
      </c>
      <c r="G630" s="30" t="s">
        <v>68</v>
      </c>
      <c r="H630" s="33">
        <v>900504144</v>
      </c>
      <c r="I630" s="33"/>
      <c r="J630" s="34">
        <v>0</v>
      </c>
      <c r="K630" s="34">
        <v>2122</v>
      </c>
      <c r="L630" s="35">
        <v>45628</v>
      </c>
      <c r="M630" s="36">
        <v>120000000</v>
      </c>
      <c r="N630" s="35">
        <v>45637</v>
      </c>
      <c r="O630" s="31" t="s">
        <v>40</v>
      </c>
      <c r="P630" s="37">
        <v>45638</v>
      </c>
      <c r="Q630" s="31">
        <v>2100</v>
      </c>
      <c r="R630" s="30">
        <v>220101</v>
      </c>
      <c r="S630" s="38">
        <v>120000000</v>
      </c>
      <c r="T630" s="35">
        <v>45638</v>
      </c>
      <c r="U630" s="33" t="s">
        <v>1605</v>
      </c>
      <c r="V630" s="35">
        <v>45657</v>
      </c>
      <c r="W630" s="41">
        <v>45657</v>
      </c>
      <c r="X630" s="35"/>
      <c r="Y630" s="30"/>
      <c r="Z630" s="39">
        <v>120000000</v>
      </c>
      <c r="AA630" s="30"/>
      <c r="AB630" s="40"/>
      <c r="AC630" s="30"/>
      <c r="AD630" s="40"/>
      <c r="AE630" s="30"/>
      <c r="AF630" s="30" t="s">
        <v>1606</v>
      </c>
      <c r="AG630" s="30">
        <v>3163162117</v>
      </c>
      <c r="AH630" s="474" t="s">
        <v>1607</v>
      </c>
      <c r="AI630" s="30"/>
    </row>
    <row r="631" spans="1:35" ht="15">
      <c r="A631" s="30">
        <v>619</v>
      </c>
      <c r="B631" s="30" t="s">
        <v>35</v>
      </c>
      <c r="C631" s="30" t="s">
        <v>59</v>
      </c>
      <c r="D631" s="30" t="s">
        <v>1608</v>
      </c>
      <c r="E631" s="31" t="s">
        <v>1604</v>
      </c>
      <c r="F631" s="32">
        <v>20000000</v>
      </c>
      <c r="G631" s="30" t="s">
        <v>1609</v>
      </c>
      <c r="H631" s="33">
        <v>14297367</v>
      </c>
      <c r="I631" s="33" t="s">
        <v>1063</v>
      </c>
      <c r="J631" s="34">
        <v>3</v>
      </c>
      <c r="K631" s="34">
        <v>2123</v>
      </c>
      <c r="L631" s="35">
        <v>45632</v>
      </c>
      <c r="M631" s="36">
        <v>20000000</v>
      </c>
      <c r="N631" s="35">
        <v>45638</v>
      </c>
      <c r="O631" s="31" t="s">
        <v>40</v>
      </c>
      <c r="P631" s="37">
        <v>45638</v>
      </c>
      <c r="Q631" s="31">
        <v>2101</v>
      </c>
      <c r="R631" s="30">
        <v>220106</v>
      </c>
      <c r="S631" s="38">
        <v>20000000</v>
      </c>
      <c r="T631" s="35">
        <v>45639</v>
      </c>
      <c r="U631" s="33">
        <v>16294297</v>
      </c>
      <c r="V631" s="35">
        <v>45639</v>
      </c>
      <c r="W631" s="41">
        <v>45657</v>
      </c>
      <c r="X631" s="35"/>
      <c r="Y631" s="30"/>
      <c r="Z631" s="39">
        <v>20000000</v>
      </c>
      <c r="AA631" s="30"/>
      <c r="AB631" s="40"/>
      <c r="AC631" s="30"/>
      <c r="AD631" s="40"/>
      <c r="AE631" s="30"/>
      <c r="AF631" s="30" t="s">
        <v>1610</v>
      </c>
      <c r="AG631" s="30">
        <v>3168681228</v>
      </c>
      <c r="AH631" s="474" t="s">
        <v>1611</v>
      </c>
      <c r="AI631" s="30"/>
    </row>
    <row r="632" spans="1:35" ht="15">
      <c r="A632" s="30">
        <v>620</v>
      </c>
      <c r="B632" s="30" t="s">
        <v>35</v>
      </c>
      <c r="C632" s="30" t="s">
        <v>1612</v>
      </c>
      <c r="D632" s="30" t="s">
        <v>1613</v>
      </c>
      <c r="E632" s="31" t="s">
        <v>38</v>
      </c>
      <c r="F632" s="32">
        <v>61702233</v>
      </c>
      <c r="G632" s="30" t="s">
        <v>1614</v>
      </c>
      <c r="H632" s="33">
        <v>800185215</v>
      </c>
      <c r="I632" s="33" t="s">
        <v>1063</v>
      </c>
      <c r="J632" s="34">
        <v>2</v>
      </c>
      <c r="K632" s="34">
        <v>2136</v>
      </c>
      <c r="L632" s="35">
        <v>45637</v>
      </c>
      <c r="M632" s="36">
        <v>61702233</v>
      </c>
      <c r="N632" s="35">
        <v>45639</v>
      </c>
      <c r="O632" s="31" t="s">
        <v>296</v>
      </c>
      <c r="P632" s="37">
        <v>45639</v>
      </c>
      <c r="Q632" s="31">
        <v>2110</v>
      </c>
      <c r="R632" s="30">
        <v>2102020210</v>
      </c>
      <c r="S632" s="38">
        <v>61702233</v>
      </c>
      <c r="T632" s="35">
        <v>45642</v>
      </c>
      <c r="U632" s="33">
        <v>14068868</v>
      </c>
      <c r="V632" s="35">
        <v>45642</v>
      </c>
      <c r="W632" s="41">
        <v>45657</v>
      </c>
      <c r="X632" s="35"/>
      <c r="Y632" s="30"/>
      <c r="Z632" s="39">
        <v>61702233</v>
      </c>
      <c r="AA632" s="30"/>
      <c r="AB632" s="40"/>
      <c r="AC632" s="30"/>
      <c r="AD632" s="40"/>
      <c r="AE632" s="30"/>
      <c r="AF632" s="30" t="s">
        <v>1615</v>
      </c>
      <c r="AG632" s="30">
        <v>3173744109</v>
      </c>
      <c r="AH632" s="474" t="s">
        <v>1616</v>
      </c>
      <c r="AI632" s="30"/>
    </row>
    <row r="633" spans="1:35" ht="15">
      <c r="A633" s="30">
        <v>621</v>
      </c>
      <c r="B633" s="30" t="s">
        <v>254</v>
      </c>
      <c r="C633" s="30" t="s">
        <v>1593</v>
      </c>
      <c r="D633" s="30" t="s">
        <v>1617</v>
      </c>
      <c r="E633" s="31" t="s">
        <v>1604</v>
      </c>
      <c r="F633" s="32">
        <v>102520600</v>
      </c>
      <c r="G633" s="30" t="s">
        <v>1618</v>
      </c>
      <c r="H633" s="33">
        <v>1110447749</v>
      </c>
      <c r="I633" s="33" t="s">
        <v>1063</v>
      </c>
      <c r="J633" s="34">
        <v>7</v>
      </c>
      <c r="K633" s="34">
        <v>2132</v>
      </c>
      <c r="L633" s="35">
        <v>45636</v>
      </c>
      <c r="M633" s="36">
        <v>102520600</v>
      </c>
      <c r="N633" s="35">
        <v>45645</v>
      </c>
      <c r="O633" s="31" t="s">
        <v>40</v>
      </c>
      <c r="P633" s="37">
        <v>45645</v>
      </c>
      <c r="Q633" s="31">
        <v>2119</v>
      </c>
      <c r="R633" s="30">
        <v>21030204</v>
      </c>
      <c r="S633" s="36">
        <v>102520600</v>
      </c>
      <c r="T633" s="35">
        <v>45649</v>
      </c>
      <c r="U633" s="33" t="s">
        <v>1619</v>
      </c>
      <c r="V633" s="35">
        <v>45649</v>
      </c>
      <c r="W633" s="41">
        <v>45657</v>
      </c>
      <c r="X633" s="35"/>
      <c r="Y633" s="30"/>
      <c r="Z633" s="36">
        <v>102520600</v>
      </c>
      <c r="AA633" s="30"/>
      <c r="AB633" s="40"/>
      <c r="AC633" s="30"/>
      <c r="AD633" s="40"/>
      <c r="AE633" s="30"/>
      <c r="AF633" s="30" t="s">
        <v>1620</v>
      </c>
      <c r="AG633" s="30">
        <v>3223923281</v>
      </c>
      <c r="AH633" s="474" t="s">
        <v>1621</v>
      </c>
      <c r="AI633" s="30"/>
    </row>
    <row r="634" spans="1:35" ht="15">
      <c r="A634" s="30">
        <v>622</v>
      </c>
      <c r="B634" s="30" t="s">
        <v>35</v>
      </c>
      <c r="C634" s="30" t="s">
        <v>59</v>
      </c>
      <c r="D634" s="30" t="s">
        <v>1622</v>
      </c>
      <c r="E634" s="31" t="s">
        <v>1604</v>
      </c>
      <c r="F634" s="32">
        <v>200275810</v>
      </c>
      <c r="G634" s="30" t="s">
        <v>1623</v>
      </c>
      <c r="H634" s="33">
        <v>890704105</v>
      </c>
      <c r="I634" s="33" t="s">
        <v>1063</v>
      </c>
      <c r="J634" s="34">
        <v>6</v>
      </c>
      <c r="K634" s="34">
        <v>2150</v>
      </c>
      <c r="L634" s="35">
        <v>45642</v>
      </c>
      <c r="M634" s="36">
        <v>200275810</v>
      </c>
      <c r="N634" s="35">
        <v>45645</v>
      </c>
      <c r="O634" s="31" t="s">
        <v>40</v>
      </c>
      <c r="P634" s="37">
        <v>45646</v>
      </c>
      <c r="Q634" s="31">
        <v>2120</v>
      </c>
      <c r="R634" s="30">
        <v>245010202</v>
      </c>
      <c r="S634" s="38">
        <v>200275810</v>
      </c>
      <c r="T634" s="35">
        <v>45649</v>
      </c>
      <c r="U634" s="33">
        <v>16313891</v>
      </c>
      <c r="V634" s="35">
        <v>45649</v>
      </c>
      <c r="W634" s="41">
        <v>45657</v>
      </c>
      <c r="X634" s="35"/>
      <c r="Y634" s="30"/>
      <c r="Z634" s="39">
        <v>200275810</v>
      </c>
      <c r="AA634" s="30"/>
      <c r="AB634" s="40"/>
      <c r="AC634" s="30"/>
      <c r="AD634" s="40"/>
      <c r="AE634" s="30"/>
      <c r="AF634" s="30" t="s">
        <v>1624</v>
      </c>
      <c r="AG634" s="30" t="s">
        <v>1625</v>
      </c>
      <c r="AH634" s="474" t="s">
        <v>1626</v>
      </c>
      <c r="AI634" s="30"/>
    </row>
    <row r="635" spans="1:35" ht="15">
      <c r="A635" s="30">
        <v>623</v>
      </c>
      <c r="B635" s="30" t="s">
        <v>35</v>
      </c>
      <c r="C635" s="30" t="s">
        <v>59</v>
      </c>
      <c r="D635" s="30" t="s">
        <v>1627</v>
      </c>
      <c r="E635" s="31" t="s">
        <v>1604</v>
      </c>
      <c r="F635" s="32">
        <v>3312000</v>
      </c>
      <c r="G635" s="30" t="s">
        <v>1623</v>
      </c>
      <c r="H635" s="33">
        <v>890704105</v>
      </c>
      <c r="I635" s="33" t="s">
        <v>1063</v>
      </c>
      <c r="J635" s="34">
        <v>6</v>
      </c>
      <c r="K635" s="34">
        <v>2149</v>
      </c>
      <c r="L635" s="35">
        <v>45642</v>
      </c>
      <c r="M635" s="36">
        <v>3312000</v>
      </c>
      <c r="N635" s="35">
        <v>45645</v>
      </c>
      <c r="O635" s="31" t="s">
        <v>40</v>
      </c>
      <c r="P635" s="37">
        <v>45646</v>
      </c>
      <c r="Q635" s="31">
        <v>2121</v>
      </c>
      <c r="R635" s="30">
        <v>2101020117</v>
      </c>
      <c r="S635" s="38">
        <v>3312000</v>
      </c>
      <c r="T635" s="35">
        <v>45649</v>
      </c>
      <c r="U635" s="33">
        <v>16313973</v>
      </c>
      <c r="V635" s="35">
        <v>45649</v>
      </c>
      <c r="W635" s="41">
        <v>45657</v>
      </c>
      <c r="X635" s="35"/>
      <c r="Y635" s="30"/>
      <c r="Z635" s="39">
        <v>3312000</v>
      </c>
      <c r="AA635" s="30"/>
      <c r="AB635" s="40"/>
      <c r="AC635" s="30"/>
      <c r="AD635" s="40"/>
      <c r="AE635" s="30"/>
      <c r="AF635" s="30" t="s">
        <v>1624</v>
      </c>
      <c r="AG635" s="30" t="s">
        <v>1625</v>
      </c>
      <c r="AH635" s="474" t="s">
        <v>1626</v>
      </c>
      <c r="AI635" s="30"/>
    </row>
    <row r="636" spans="1:35" ht="15">
      <c r="A636" s="30">
        <v>624</v>
      </c>
      <c r="B636" s="30" t="s">
        <v>35</v>
      </c>
      <c r="C636" s="30" t="s">
        <v>59</v>
      </c>
      <c r="D636" s="30" t="s">
        <v>1628</v>
      </c>
      <c r="E636" s="31" t="s">
        <v>1604</v>
      </c>
      <c r="F636" s="32">
        <v>62000000</v>
      </c>
      <c r="G636" s="30" t="s">
        <v>1629</v>
      </c>
      <c r="H636" s="33">
        <v>860047163</v>
      </c>
      <c r="I636" s="33" t="s">
        <v>1063</v>
      </c>
      <c r="J636" s="34">
        <v>5</v>
      </c>
      <c r="K636" s="34">
        <v>2148</v>
      </c>
      <c r="L636" s="35">
        <v>45642</v>
      </c>
      <c r="M636" s="36">
        <v>62000000</v>
      </c>
      <c r="N636" s="35">
        <v>45645</v>
      </c>
      <c r="O636" s="31" t="s">
        <v>40</v>
      </c>
      <c r="P636" s="37">
        <v>45646</v>
      </c>
      <c r="Q636" s="31">
        <v>2122</v>
      </c>
      <c r="R636" s="30">
        <v>220102</v>
      </c>
      <c r="S636" s="38">
        <v>62000000</v>
      </c>
      <c r="T636" s="35">
        <v>45649</v>
      </c>
      <c r="U636" s="33" t="s">
        <v>1630</v>
      </c>
      <c r="V636" s="35">
        <v>45649</v>
      </c>
      <c r="W636" s="41">
        <v>45657</v>
      </c>
      <c r="X636" s="35"/>
      <c r="Y636" s="30"/>
      <c r="Z636" s="39">
        <v>62000000</v>
      </c>
      <c r="AA636" s="30"/>
      <c r="AB636" s="40"/>
      <c r="AC636" s="30"/>
      <c r="AD636" s="40"/>
      <c r="AE636" s="30"/>
      <c r="AF636" s="30" t="s">
        <v>1631</v>
      </c>
      <c r="AG636" s="30" t="s">
        <v>1632</v>
      </c>
      <c r="AH636" s="474" t="s">
        <v>1633</v>
      </c>
      <c r="AI636" s="30"/>
    </row>
    <row r="637" spans="1:35" ht="15">
      <c r="A637" s="30">
        <v>625</v>
      </c>
      <c r="B637" s="30" t="s">
        <v>35</v>
      </c>
      <c r="C637" s="30" t="s">
        <v>1593</v>
      </c>
      <c r="D637" s="30" t="s">
        <v>1634</v>
      </c>
      <c r="E637" s="31" t="s">
        <v>1635</v>
      </c>
      <c r="F637" s="32">
        <v>39966960</v>
      </c>
      <c r="G637" s="30" t="s">
        <v>1636</v>
      </c>
      <c r="H637" s="33">
        <v>800153993</v>
      </c>
      <c r="I637" s="33" t="s">
        <v>1170</v>
      </c>
      <c r="J637" s="34">
        <v>7</v>
      </c>
      <c r="K637" s="34">
        <v>2147</v>
      </c>
      <c r="L637" s="35">
        <v>45642</v>
      </c>
      <c r="M637" s="36">
        <v>39966960</v>
      </c>
      <c r="N637" s="35">
        <v>45646</v>
      </c>
      <c r="O637" s="31" t="s">
        <v>40</v>
      </c>
      <c r="P637" s="37">
        <v>45653</v>
      </c>
      <c r="Q637" s="31">
        <v>2136</v>
      </c>
      <c r="R637" s="30">
        <v>21030202</v>
      </c>
      <c r="S637" s="38">
        <v>39966960</v>
      </c>
      <c r="T637" s="35">
        <v>45656</v>
      </c>
      <c r="U637" s="33" t="s">
        <v>1637</v>
      </c>
      <c r="V637" s="35">
        <v>45656</v>
      </c>
      <c r="W637" s="41">
        <v>45657</v>
      </c>
      <c r="X637" s="35"/>
      <c r="Y637" s="30"/>
      <c r="Z637" s="39">
        <v>39966960</v>
      </c>
      <c r="AA637" s="30"/>
      <c r="AB637" s="40"/>
      <c r="AC637" s="30"/>
      <c r="AD637" s="40"/>
      <c r="AE637" s="30"/>
      <c r="AF637" s="30" t="s">
        <v>1638</v>
      </c>
      <c r="AG637" s="30" t="s">
        <v>1639</v>
      </c>
      <c r="AH637" s="474" t="s">
        <v>1640</v>
      </c>
      <c r="AI637" s="30"/>
    </row>
    <row r="638" spans="1:35" ht="15">
      <c r="A638" s="30">
        <v>626</v>
      </c>
      <c r="B638" s="30" t="s">
        <v>35</v>
      </c>
      <c r="C638" s="30" t="s">
        <v>1593</v>
      </c>
      <c r="D638" s="30" t="s">
        <v>1641</v>
      </c>
      <c r="E638" s="31" t="s">
        <v>1604</v>
      </c>
      <c r="F638" s="32">
        <v>18150000</v>
      </c>
      <c r="G638" s="30" t="s">
        <v>1642</v>
      </c>
      <c r="H638" s="33">
        <v>901515391</v>
      </c>
      <c r="I638" s="33" t="s">
        <v>1063</v>
      </c>
      <c r="J638" s="34">
        <v>4</v>
      </c>
      <c r="K638" s="34">
        <v>2145</v>
      </c>
      <c r="L638" s="35">
        <v>45642</v>
      </c>
      <c r="M638" s="36">
        <v>18150000</v>
      </c>
      <c r="N638" s="35">
        <v>45646</v>
      </c>
      <c r="O638" s="31" t="s">
        <v>40</v>
      </c>
      <c r="P638" s="37">
        <v>45646</v>
      </c>
      <c r="Q638" s="31">
        <v>2123</v>
      </c>
      <c r="R638" s="30">
        <v>21030202</v>
      </c>
      <c r="S638" s="38">
        <v>18150000</v>
      </c>
      <c r="T638" s="35">
        <v>45653</v>
      </c>
      <c r="U638" s="33" t="s">
        <v>1643</v>
      </c>
      <c r="V638" s="35">
        <v>45653</v>
      </c>
      <c r="W638" s="41">
        <v>45657</v>
      </c>
      <c r="X638" s="35"/>
      <c r="Y638" s="30"/>
      <c r="Z638" s="39">
        <v>18150000</v>
      </c>
      <c r="AA638" s="30"/>
      <c r="AB638" s="40"/>
      <c r="AC638" s="30"/>
      <c r="AD638" s="40"/>
      <c r="AE638" s="30"/>
      <c r="AF638" s="30" t="s">
        <v>1644</v>
      </c>
      <c r="AG638" s="30">
        <v>3183308339</v>
      </c>
      <c r="AH638" s="474" t="s">
        <v>1645</v>
      </c>
      <c r="AI638" s="30"/>
    </row>
    <row r="639" spans="1:35" ht="15">
      <c r="A639" s="30">
        <v>627</v>
      </c>
      <c r="B639" s="30" t="s">
        <v>35</v>
      </c>
      <c r="C639" s="30" t="s">
        <v>1593</v>
      </c>
      <c r="D639" s="30" t="s">
        <v>1646</v>
      </c>
      <c r="E639" s="31" t="s">
        <v>1604</v>
      </c>
      <c r="F639" s="32">
        <v>13700000</v>
      </c>
      <c r="G639" s="30" t="s">
        <v>1642</v>
      </c>
      <c r="H639" s="33">
        <v>901515391</v>
      </c>
      <c r="I639" s="33" t="s">
        <v>1063</v>
      </c>
      <c r="J639" s="34">
        <v>4</v>
      </c>
      <c r="K639" s="34">
        <v>2146</v>
      </c>
      <c r="L639" s="35">
        <v>45642</v>
      </c>
      <c r="M639" s="36">
        <v>13700000</v>
      </c>
      <c r="N639" s="35">
        <v>45646</v>
      </c>
      <c r="O639" s="31" t="s">
        <v>40</v>
      </c>
      <c r="P639" s="37">
        <v>45646</v>
      </c>
      <c r="Q639" s="31">
        <v>2124</v>
      </c>
      <c r="R639" s="30">
        <v>21030202</v>
      </c>
      <c r="S639" s="38">
        <v>13700000</v>
      </c>
      <c r="T639" s="35">
        <v>45653</v>
      </c>
      <c r="U639" s="33" t="s">
        <v>1647</v>
      </c>
      <c r="V639" s="35">
        <v>45653</v>
      </c>
      <c r="W639" s="41">
        <v>45657</v>
      </c>
      <c r="X639" s="35"/>
      <c r="Y639" s="30"/>
      <c r="Z639" s="39">
        <v>13700000</v>
      </c>
      <c r="AA639" s="30"/>
      <c r="AB639" s="40"/>
      <c r="AC639" s="30"/>
      <c r="AD639" s="40"/>
      <c r="AE639" s="30"/>
      <c r="AF639" s="30" t="s">
        <v>1644</v>
      </c>
      <c r="AG639" s="30">
        <v>3183308339</v>
      </c>
      <c r="AH639" s="474" t="s">
        <v>1645</v>
      </c>
      <c r="AI639" s="30"/>
    </row>
    <row r="640" spans="1:35" ht="15">
      <c r="A640" s="30">
        <v>628</v>
      </c>
      <c r="B640" s="30" t="s">
        <v>35</v>
      </c>
      <c r="C640" s="30" t="s">
        <v>251</v>
      </c>
      <c r="D640" s="30" t="s">
        <v>1648</v>
      </c>
      <c r="E640" s="31" t="s">
        <v>1635</v>
      </c>
      <c r="F640" s="32">
        <v>149380034</v>
      </c>
      <c r="G640" s="30" t="s">
        <v>1649</v>
      </c>
      <c r="H640" s="33">
        <v>900874078</v>
      </c>
      <c r="I640" s="33" t="s">
        <v>1170</v>
      </c>
      <c r="J640" s="34">
        <v>9</v>
      </c>
      <c r="K640" s="34">
        <v>2162</v>
      </c>
      <c r="L640" s="35">
        <v>45654</v>
      </c>
      <c r="M640" s="36">
        <v>149380034</v>
      </c>
      <c r="N640" s="35">
        <v>45652</v>
      </c>
      <c r="O640" s="31" t="s">
        <v>40</v>
      </c>
      <c r="P640" s="37">
        <v>45653</v>
      </c>
      <c r="Q640" s="31">
        <v>2137</v>
      </c>
      <c r="R640" s="30">
        <v>21030202</v>
      </c>
      <c r="S640" s="38">
        <v>149380084</v>
      </c>
      <c r="T640" s="35">
        <v>45653</v>
      </c>
      <c r="U640" s="33" t="s">
        <v>1650</v>
      </c>
      <c r="V640" s="35">
        <v>45653</v>
      </c>
      <c r="W640" s="41">
        <v>45657</v>
      </c>
      <c r="X640" s="35"/>
      <c r="Y640" s="30"/>
      <c r="Z640" s="39">
        <v>149380084</v>
      </c>
      <c r="AA640" s="30"/>
      <c r="AB640" s="40"/>
      <c r="AC640" s="30"/>
      <c r="AD640" s="40"/>
      <c r="AE640" s="30"/>
      <c r="AF640" s="30" t="s">
        <v>1651</v>
      </c>
      <c r="AG640" s="30">
        <v>3153435515</v>
      </c>
      <c r="AH640" s="474" t="s">
        <v>1652</v>
      </c>
      <c r="AI640" s="30"/>
    </row>
    <row r="641" spans="1:35" ht="15">
      <c r="A641" s="30">
        <v>629</v>
      </c>
      <c r="B641" s="30" t="s">
        <v>35</v>
      </c>
      <c r="C641" s="30" t="s">
        <v>1593</v>
      </c>
      <c r="D641" s="30" t="s">
        <v>1653</v>
      </c>
      <c r="E641" s="31" t="s">
        <v>1654</v>
      </c>
      <c r="F641" s="32">
        <v>31445000</v>
      </c>
      <c r="G641" s="30" t="s">
        <v>1655</v>
      </c>
      <c r="H641" s="33">
        <v>93181066</v>
      </c>
      <c r="I641" s="33" t="s">
        <v>1063</v>
      </c>
      <c r="J641" s="34">
        <v>1</v>
      </c>
      <c r="K641" s="34">
        <v>2140</v>
      </c>
      <c r="L641" s="35">
        <v>45638</v>
      </c>
      <c r="M641" s="36">
        <v>31445000</v>
      </c>
      <c r="N641" s="35">
        <v>45652</v>
      </c>
      <c r="O641" s="31" t="s">
        <v>40</v>
      </c>
      <c r="P641" s="37">
        <v>45653</v>
      </c>
      <c r="Q641" s="31">
        <v>2138</v>
      </c>
      <c r="R641" s="30">
        <v>21030202</v>
      </c>
      <c r="S641" s="38">
        <v>31445000</v>
      </c>
      <c r="T641" s="35">
        <v>45656</v>
      </c>
      <c r="U641" s="33" t="s">
        <v>1656</v>
      </c>
      <c r="V641" s="35">
        <v>45656</v>
      </c>
      <c r="W641" s="41">
        <v>45657</v>
      </c>
      <c r="X641" s="35"/>
      <c r="Y641" s="30"/>
      <c r="Z641" s="39">
        <v>31445000</v>
      </c>
      <c r="AA641" s="30"/>
      <c r="AB641" s="40"/>
      <c r="AC641" s="30"/>
      <c r="AD641" s="40"/>
      <c r="AE641" s="30"/>
      <c r="AF641" s="30" t="s">
        <v>1657</v>
      </c>
      <c r="AG641" s="30"/>
      <c r="AH641" s="482" t="s">
        <v>1658</v>
      </c>
      <c r="AI641" s="30"/>
    </row>
  </sheetData>
  <autoFilter ref="A1:AK641" xr:uid="{E0CDCE43-84A7-4431-AC04-FFE0811A816E}"/>
  <hyperlinks>
    <hyperlink ref="AH419" r:id="rId1" xr:uid="{ABCBCA2B-1B7A-410A-86D6-A229A84C0CC6}"/>
    <hyperlink ref="AH482" r:id="rId2" xr:uid="{8DCB9D8F-7B7B-4B93-9D2D-90601BF1711C}"/>
    <hyperlink ref="AH485" r:id="rId3" xr:uid="{66936C14-1150-4116-A3C0-60096C90F80F}"/>
    <hyperlink ref="AH490" r:id="rId4" xr:uid="{2F6D8C6D-A605-4C7D-96AE-4259A7310EC8}"/>
    <hyperlink ref="AH491" r:id="rId5" xr:uid="{59ABD477-F052-404C-92D7-7747766D9E47}"/>
    <hyperlink ref="AH492" r:id="rId6" xr:uid="{49F4AF10-7214-4CB6-953C-9ED5BF8DABC3}"/>
    <hyperlink ref="AH493" r:id="rId7" xr:uid="{99022713-7613-4599-853A-9BE19F0812D8}"/>
    <hyperlink ref="AH494" r:id="rId8" xr:uid="{B47F5DB1-99B0-4528-A83D-06EC93554CB8}"/>
    <hyperlink ref="AH495" r:id="rId9" xr:uid="{C78469E1-45D5-46EF-B091-5247886351CF}"/>
    <hyperlink ref="AH496" r:id="rId10" xr:uid="{9E6014BB-729F-4E27-87DA-10025656BCF1}"/>
    <hyperlink ref="AH497" r:id="rId11" xr:uid="{ECDA8096-AC0B-4F11-908F-1764B4421316}"/>
    <hyperlink ref="AH498" r:id="rId12" xr:uid="{FC0903D2-5197-4CF1-8D8E-A6951A298AC4}"/>
    <hyperlink ref="AH499" r:id="rId13" xr:uid="{4BB495BF-B14D-4196-8B47-0DE1667721CD}"/>
    <hyperlink ref="AH500" r:id="rId14" xr:uid="{D2688356-017C-4D13-9894-177DFB6CF03A}"/>
    <hyperlink ref="AH501" r:id="rId15" xr:uid="{FEC5D547-64E1-4AE7-B3F1-17B8C4AE8351}"/>
    <hyperlink ref="AH502" r:id="rId16" xr:uid="{696E5E23-A5AA-4FC6-84AA-F29457900C1B}"/>
    <hyperlink ref="AH503" r:id="rId17" xr:uid="{8A805013-B1D2-4A1E-A105-EA026F1BC99F}"/>
    <hyperlink ref="AH487" r:id="rId18" xr:uid="{CE3B8DF8-DABA-4F3D-9452-F61D7A794419}"/>
    <hyperlink ref="AH504" r:id="rId19" xr:uid="{D531E3A3-3A2A-448A-9D6A-773CD9C3E91B}"/>
    <hyperlink ref="AH505" r:id="rId20" xr:uid="{766B3234-AA54-4576-914D-649EFD431909}"/>
    <hyperlink ref="AH506" r:id="rId21" xr:uid="{F90D99C5-830B-4A19-B3ED-8633836386F0}"/>
    <hyperlink ref="AH507" r:id="rId22" xr:uid="{9AB34519-305E-4BFB-82EB-422A77D663CF}"/>
    <hyperlink ref="AH508" r:id="rId23" xr:uid="{8445A60D-158D-4605-9C55-EAF0D5012B00}"/>
    <hyperlink ref="AH509" r:id="rId24" xr:uid="{491381FE-1AD9-413F-9F18-771A53D4A622}"/>
    <hyperlink ref="AH510" r:id="rId25" xr:uid="{6F3D526B-CB78-447B-9AAE-ABE8978D84D2}"/>
    <hyperlink ref="AH511" r:id="rId26" xr:uid="{E95B1CB9-DEB5-4598-8D95-9749D820C9CD}"/>
    <hyperlink ref="AH512" r:id="rId27" xr:uid="{3DB48ECE-4C40-4454-8548-9361B1DDB4C1}"/>
    <hyperlink ref="AH513" r:id="rId28" xr:uid="{02B4BC5A-AC36-42AA-ADEA-D4257E7A2A28}"/>
    <hyperlink ref="AH514" r:id="rId29" xr:uid="{C454C95A-0512-4B46-88CE-E7CEEB149A09}"/>
    <hyperlink ref="AH515" r:id="rId30" xr:uid="{F2715257-1A9B-4E02-B801-AAA7CA5615B3}"/>
    <hyperlink ref="AH516" r:id="rId31" xr:uid="{E9957FD8-4396-4ED5-99DF-77C202455C88}"/>
    <hyperlink ref="AH517" r:id="rId32" xr:uid="{10FDF1A2-F40E-4E82-8AC3-8095E389D808}"/>
    <hyperlink ref="AH518" r:id="rId33" xr:uid="{4E18784B-514B-4727-A06B-7D9E1EE1466F}"/>
    <hyperlink ref="AH519" r:id="rId34" xr:uid="{86C0B52A-CEAF-427D-A417-289B3BAFCC49}"/>
    <hyperlink ref="AH520" r:id="rId35" xr:uid="{82A0375A-77A8-4FC6-AECB-628DDA0712A7}"/>
    <hyperlink ref="AH521" r:id="rId36" xr:uid="{E7002B3D-808E-4F7D-B517-D5173BED66C4}"/>
    <hyperlink ref="AH522" r:id="rId37" xr:uid="{192018E0-7046-4ED0-8D9E-DEC503834F3B}"/>
    <hyperlink ref="AH523" r:id="rId38" xr:uid="{374B646F-0F6B-44AC-951B-1B529CEF5E43}"/>
    <hyperlink ref="AH524" r:id="rId39" xr:uid="{E8A97EC5-9132-4D4F-98DA-2E3220FECAC0}"/>
    <hyperlink ref="AH525" r:id="rId40" xr:uid="{788DF14B-252D-41B7-BE46-4EA84D911BCD}"/>
    <hyperlink ref="AH526" r:id="rId41" xr:uid="{1EDDF2E1-62A9-47F4-8374-F76FDA5E79AD}"/>
    <hyperlink ref="AH527" r:id="rId42" xr:uid="{8A9F767D-8798-44F2-961F-3AEDFE3EAFAF}"/>
    <hyperlink ref="AH528" r:id="rId43" xr:uid="{99C3560A-B7F1-4FE3-98D3-DDEDE4C1FD3D}"/>
    <hyperlink ref="AH529" r:id="rId44" xr:uid="{2E06AFBF-F95A-47D3-8C86-257B3C6AFA30}"/>
    <hyperlink ref="AH530" r:id="rId45" xr:uid="{ECB005DF-8DD2-4590-9967-BCC9ED7565BC}"/>
    <hyperlink ref="AH531" r:id="rId46" xr:uid="{D3079E85-C691-4E85-B9DE-C734E0164D16}"/>
    <hyperlink ref="AH532" r:id="rId47" xr:uid="{81CF4E99-F552-488A-A22D-9F7660412596}"/>
    <hyperlink ref="AH533" r:id="rId48" xr:uid="{169E055D-78B0-48A0-B1D5-30860A6D0207}"/>
    <hyperlink ref="AH534" r:id="rId49" xr:uid="{9AAAD540-1B9D-4088-AB6A-B02BDB86A93C}"/>
    <hyperlink ref="AH535" r:id="rId50" xr:uid="{BDEA4297-9D37-4727-B3B4-0DB59CBA3866}"/>
    <hyperlink ref="AH536" r:id="rId51" xr:uid="{C5D38519-AADF-48C0-9B81-9CB184099B81}"/>
    <hyperlink ref="AH537" r:id="rId52" xr:uid="{570E62EC-F2E6-4D6C-B657-2C9D7D5E13B9}"/>
    <hyperlink ref="AH539" r:id="rId53" xr:uid="{9F675594-2F2B-4159-9B34-7937B6DFAC15}"/>
    <hyperlink ref="AH540" r:id="rId54" xr:uid="{1BE523DD-E280-4B47-9D13-82ABB2C7A99E}"/>
    <hyperlink ref="AH541" r:id="rId55" xr:uid="{BA8817BD-469B-4F0A-B4DD-0861BDCB7F04}"/>
    <hyperlink ref="AH542" r:id="rId56" xr:uid="{133F4D06-AA62-4201-9BBA-3AB6717BF1E7}"/>
    <hyperlink ref="AH543" r:id="rId57" xr:uid="{C2964185-9A85-44D3-91FF-7EF746F6264C}"/>
    <hyperlink ref="AH544" r:id="rId58" xr:uid="{F626BC09-B607-47F5-BAAA-58A1002978E5}"/>
    <hyperlink ref="AH546" r:id="rId59" xr:uid="{E391F558-2707-454B-A942-25C8FC376CB0}"/>
    <hyperlink ref="AH545" r:id="rId60" xr:uid="{5A1A733E-4DE2-4676-9B36-DC9F5DC04C48}"/>
    <hyperlink ref="AH547" r:id="rId61" xr:uid="{7B038775-F674-41FE-BBD1-A7FEE3D23157}"/>
    <hyperlink ref="AH548" r:id="rId62" xr:uid="{92B205A8-B824-45EB-A731-2A6240F5A687}"/>
    <hyperlink ref="AH549" r:id="rId63" xr:uid="{223E20B1-6A19-44E4-9403-B260286C1C83}"/>
    <hyperlink ref="AH550" r:id="rId64" xr:uid="{430B7C11-F077-479E-BF5F-295863A936EC}"/>
    <hyperlink ref="AH551" r:id="rId65" xr:uid="{7A6DD5E3-E321-4CF0-9022-D46C8087A3AA}"/>
    <hyperlink ref="AH552" r:id="rId66" xr:uid="{948AF183-113F-4EDB-94EB-E75C74DA39D0}"/>
    <hyperlink ref="AH553" r:id="rId67" xr:uid="{DFEE0542-BCD0-4A11-B7F4-64DE5258BB6F}"/>
    <hyperlink ref="AH554" r:id="rId68" xr:uid="{04052E29-0198-4C71-B638-C70114AABA7F}"/>
    <hyperlink ref="AH555" r:id="rId69" xr:uid="{443F80B4-B1EA-48A2-8725-76FA145BB3A9}"/>
    <hyperlink ref="AH556" r:id="rId70" xr:uid="{D9C4F6AC-5A1B-4495-90D2-0A9798E23C43}"/>
    <hyperlink ref="AF558" r:id="rId71" xr:uid="{9C0FF43C-2471-4A09-B6D3-F8627303D7A5}"/>
    <hyperlink ref="AF559" r:id="rId72" xr:uid="{DD6E5FFF-35D4-4C87-A45C-82BD5E765E79}"/>
    <hyperlink ref="AH560" r:id="rId73" xr:uid="{021B3D4F-2210-492C-A58B-CF726EF1E21A}"/>
    <hyperlink ref="AH561" r:id="rId74" xr:uid="{96E25A39-3C60-42AD-967D-ECB5F0671C28}"/>
    <hyperlink ref="AH562" r:id="rId75" xr:uid="{1350736E-6296-4504-BB90-750C1DE98793}"/>
    <hyperlink ref="AH563" r:id="rId76" xr:uid="{B847C672-8E34-4C49-AD3C-D89451EEFBCB}"/>
    <hyperlink ref="AH564" r:id="rId77" xr:uid="{7015A39F-D58F-4014-B79E-052D51CBA7A9}"/>
    <hyperlink ref="AH565" r:id="rId78" xr:uid="{0E66938C-12C3-45FB-A111-11EC5A4CC203}"/>
    <hyperlink ref="AH566" r:id="rId79" xr:uid="{97B836F6-4B4D-4818-82CE-62F0C3668DD9}"/>
    <hyperlink ref="AH567" r:id="rId80" xr:uid="{C60EEF61-6EC4-4831-B194-5CB2DD8BCED4}"/>
    <hyperlink ref="AH568" r:id="rId81" xr:uid="{52E8A26D-94C7-4354-9BA4-8AFF8B4C5303}"/>
    <hyperlink ref="AH569" r:id="rId82" xr:uid="{EAA07E71-3424-478C-BE4F-01B043AD8114}"/>
    <hyperlink ref="AH570" r:id="rId83" xr:uid="{D2978CC7-7EE3-4783-9C06-217541515158}"/>
    <hyperlink ref="AH571" r:id="rId84" xr:uid="{180433AB-E836-47FA-9E39-7A3752459429}"/>
    <hyperlink ref="AH572" r:id="rId85" xr:uid="{82A85FD9-0BF1-4B06-929C-C7A977228CD6}"/>
    <hyperlink ref="AH573" r:id="rId86" xr:uid="{C07B8C51-C22F-482A-937A-60FA6C8D895C}"/>
    <hyperlink ref="AH574" r:id="rId87" xr:uid="{76A53889-A27D-43FF-800D-5C648DC5CBF4}"/>
    <hyperlink ref="AH575" r:id="rId88" xr:uid="{04BEDC3C-D557-46D0-A3A0-07D3532EF6A7}"/>
    <hyperlink ref="AH576" r:id="rId89" xr:uid="{EC3C561A-D835-4EF4-8037-097DD067F2F6}"/>
    <hyperlink ref="AH577" r:id="rId90" xr:uid="{359515F4-44DA-4448-9FC9-0A6AEC888AB9}"/>
    <hyperlink ref="AH578" r:id="rId91" xr:uid="{F074922F-FFD4-4897-8FD8-953BA475BBE4}"/>
    <hyperlink ref="AH579" r:id="rId92" xr:uid="{71616B1D-961D-412D-B410-3ADB3F16AFE2}"/>
    <hyperlink ref="AF580" r:id="rId93" display="JHOANAARCE@HMAIL.COM" xr:uid="{12BDC991-8120-4E92-ADC4-AC4855C9FA9F}"/>
    <hyperlink ref="AH580" r:id="rId94" xr:uid="{25E4CC4D-0DD8-4821-B813-612A3246ECF1}"/>
    <hyperlink ref="AH581" r:id="rId95" xr:uid="{7F19DE61-08C2-4D35-A82C-7ECC624069B9}"/>
    <hyperlink ref="AH582" r:id="rId96" xr:uid="{01216F78-157B-4A47-A021-E2EF723FC4A1}"/>
    <hyperlink ref="AH583" r:id="rId97" xr:uid="{6C2B80A3-D221-48C8-8B2A-9FD6E9B9C1EF}"/>
    <hyperlink ref="AH584" r:id="rId98" xr:uid="{EE07149E-B9ED-45A0-BC8F-FEAAB55B541F}"/>
    <hyperlink ref="AH585" r:id="rId99" xr:uid="{56DFD2A3-86F7-42AF-864A-B0C33F54D8AA}"/>
    <hyperlink ref="AH586" r:id="rId100" xr:uid="{6C652572-C574-4039-AC16-66EF32EA8263}"/>
    <hyperlink ref="AH587" r:id="rId101" xr:uid="{52D0A163-7BE9-4334-8CB8-438B1C860CCE}"/>
    <hyperlink ref="AH588" r:id="rId102" xr:uid="{3B054952-8C39-4C06-8EC9-775BC33D5CB8}"/>
    <hyperlink ref="AH589" r:id="rId103" xr:uid="{63B40093-ECE2-496B-BFC8-B3CFE79E415C}"/>
    <hyperlink ref="AH590" r:id="rId104" xr:uid="{0CED8A82-9D6E-4DE0-AA66-E49D0D9CCC99}"/>
    <hyperlink ref="AH591" r:id="rId105" xr:uid="{52097EF5-00E6-4D5C-9C1D-83C307516EBB}"/>
    <hyperlink ref="AH592" r:id="rId106" xr:uid="{BEE32821-5E5E-4599-B369-3BE881D4FBDD}"/>
    <hyperlink ref="AH593" r:id="rId107" xr:uid="{92E52766-01FC-41CA-A09B-1AC0EA734962}"/>
    <hyperlink ref="AH594" r:id="rId108" xr:uid="{261E53F5-1B29-4636-A435-1CB256B4A212}"/>
    <hyperlink ref="AH595" r:id="rId109" xr:uid="{80450CDB-27B2-4731-9E5B-B5DED696D6F6}"/>
    <hyperlink ref="AH596" r:id="rId110" xr:uid="{5814CCCB-5238-41E0-A8CB-B2D3CB472FDD}"/>
    <hyperlink ref="AH597" r:id="rId111" xr:uid="{0A740C30-95DD-41EA-8950-BE9AD26BDF9B}"/>
    <hyperlink ref="AH598" r:id="rId112" xr:uid="{F0423E45-F809-4521-AE22-6CA1B0C2F99B}"/>
    <hyperlink ref="AH599" r:id="rId113" xr:uid="{49355FF7-D2F4-44E3-A1FF-73E2675D905A}"/>
    <hyperlink ref="AH600" r:id="rId114" xr:uid="{CF32E79E-9990-400B-B8E6-850E9B2B1DDE}"/>
    <hyperlink ref="AH601" r:id="rId115" xr:uid="{C831846F-B624-4F0E-B2EC-DFD0BBABD3BD}"/>
    <hyperlink ref="AH602" r:id="rId116" xr:uid="{76BF6B80-6A12-40C9-9FF3-C1FD0CE5F8DD}"/>
    <hyperlink ref="AH603" r:id="rId117" xr:uid="{2B0062B4-FE77-421B-88F4-EA873A5ED8DD}"/>
    <hyperlink ref="AH604" r:id="rId118" xr:uid="{3F6294DD-8163-4B68-8A2B-7D2FA8CBE4AF}"/>
    <hyperlink ref="AH605" r:id="rId119" xr:uid="{970CD25C-7C23-4AB9-90BB-93BDA2456452}"/>
    <hyperlink ref="AH606" r:id="rId120" xr:uid="{D4C473A0-9090-4698-934E-842CEA6A0DB4}"/>
    <hyperlink ref="AH608" r:id="rId121" xr:uid="{0682A3AC-5B8E-4DBA-9A2E-7B4A81D67A64}"/>
    <hyperlink ref="AH613" r:id="rId122" xr:uid="{A618FACD-ABE1-48A6-91B7-AE423C9D6BCA}"/>
    <hyperlink ref="AH609" r:id="rId123" xr:uid="{E9952B9E-B552-47EC-856F-92B296B6A121}"/>
    <hyperlink ref="AH610" r:id="rId124" xr:uid="{FFFB7619-1F47-44AE-9A16-7E43E49C0EB9}"/>
    <hyperlink ref="AH611" r:id="rId125" xr:uid="{9C6524DE-6B67-4BAD-B0B6-F11DE520D0EB}"/>
    <hyperlink ref="AH612" r:id="rId126" xr:uid="{26DA4FBA-03A7-45AB-911C-66E1F364765F}"/>
    <hyperlink ref="AH614" r:id="rId127" xr:uid="{2421AED7-13AB-4E56-90C3-CF97E2535008}"/>
    <hyperlink ref="AH615" r:id="rId128" xr:uid="{D0070133-7213-44A4-BBA6-78A42F193E2C}"/>
    <hyperlink ref="AH616" r:id="rId129" xr:uid="{3482D1F2-00CD-4E57-B8AC-C2F2D72E42CB}"/>
    <hyperlink ref="AH617" r:id="rId130" xr:uid="{C0888B8D-8A67-4F3B-8E92-F10B92EB043C}"/>
    <hyperlink ref="AH618" r:id="rId131" xr:uid="{A78E3B3C-CF71-4468-B884-831D090C0A67}"/>
    <hyperlink ref="AH619" r:id="rId132" xr:uid="{F48C2D55-11B3-4736-AA4C-C44B2256B3E0}"/>
    <hyperlink ref="AH620" r:id="rId133" xr:uid="{6534B53F-D364-4CF7-973C-7A2EA0AE4FE8}"/>
    <hyperlink ref="AH621" r:id="rId134" xr:uid="{F3C1E876-0B2A-4027-93D0-7F619E1C3E51}"/>
    <hyperlink ref="AJ607" r:id="rId135" xr:uid="{77DDD9A6-1D96-44EA-8E39-14E36A947E0E}"/>
    <hyperlink ref="AH622" r:id="rId136" xr:uid="{F50B7D0C-6FBC-4C3F-954A-B42C6BCC8B4D}"/>
    <hyperlink ref="AH623" r:id="rId137" xr:uid="{011B3D85-DF58-41C8-ABEB-F25570F22B70}"/>
    <hyperlink ref="AH626" r:id="rId138" xr:uid="{46E3A48A-DB52-426A-B0D4-5FB9AB2845F4}"/>
    <hyperlink ref="AH624" r:id="rId139" xr:uid="{A3BE0B4A-6A76-466B-A34C-77B072917F9E}"/>
    <hyperlink ref="AH625" r:id="rId140" xr:uid="{8EABAD3B-D061-48C5-A732-6EB3760A3177}"/>
    <hyperlink ref="AH627" r:id="rId141" xr:uid="{60409991-9336-429E-9D15-CFAFE35F0FC0}"/>
    <hyperlink ref="AH628" r:id="rId142" xr:uid="{0B14A987-64F9-4C8B-97E6-1EF37D19C8CD}"/>
    <hyperlink ref="AH629" r:id="rId143" xr:uid="{CFA3725B-FBC1-4B62-9F33-D0B517D205FB}"/>
    <hyperlink ref="AH630" r:id="rId144" xr:uid="{C1C12144-75FF-45D5-BD29-BAC32C40DB29}"/>
    <hyperlink ref="AH631" r:id="rId145" xr:uid="{7C880068-C8B5-40B4-A22E-C291197F743B}"/>
    <hyperlink ref="AH632" r:id="rId146" xr:uid="{550AE477-4A47-4007-95B1-089D1D4C4913}"/>
    <hyperlink ref="AH633" r:id="rId147" xr:uid="{D7554658-DF3F-45BC-90AE-01D805CCC1B1}"/>
    <hyperlink ref="AH634" r:id="rId148" xr:uid="{9F0649AB-959E-46F2-91C4-BEF87FE109CE}"/>
    <hyperlink ref="AH635" r:id="rId149" xr:uid="{8A80DB19-37E0-4494-9B77-7E710D597C95}"/>
    <hyperlink ref="AH636" r:id="rId150" xr:uid="{C48B837E-2E6D-4B76-9AE1-B762051EA314}"/>
    <hyperlink ref="AH637" r:id="rId151" xr:uid="{7196CD28-5E58-44FF-917C-50C00F7C4064}"/>
    <hyperlink ref="AH638" r:id="rId152" xr:uid="{F363D700-617C-46AB-8532-C3B01FFF915C}"/>
    <hyperlink ref="AH639" r:id="rId153" xr:uid="{75AB52DE-FCDC-4E2A-87E9-19EEDD46A5F0}"/>
    <hyperlink ref="AH640" r:id="rId154" xr:uid="{5181D036-C131-4064-B3B3-9FD270319AB6}"/>
    <hyperlink ref="AH641" r:id="rId155" xr:uid="{371509E9-80AF-436E-A42B-F84BED671BAE}"/>
  </hyperlinks>
  <pageMargins left="0.7" right="0.7" top="0.75" bottom="0.75" header="0.3" footer="0.3"/>
  <pageSetup orientation="portrait" r:id="rId156"/>
  <legacyDrawing r:id="rId157"/>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D34B3-23EB-487A-910F-6D0A80392155}">
  <dimension ref="A1:AC241"/>
  <sheetViews>
    <sheetView topLeftCell="B11" workbookViewId="0">
      <selection activeCell="D164" sqref="D164"/>
    </sheetView>
  </sheetViews>
  <sheetFormatPr defaultColWidth="11.42578125" defaultRowHeight="11.25"/>
  <cols>
    <col min="1" max="1" width="4.140625" style="19" customWidth="1"/>
    <col min="2" max="2" width="10.85546875" style="19" customWidth="1"/>
    <col min="3" max="3" width="12.28515625" style="19" customWidth="1"/>
    <col min="4" max="4" width="15.5703125" style="19" customWidth="1"/>
    <col min="5" max="5" width="10.7109375" style="23" customWidth="1"/>
    <col min="6" max="6" width="27.7109375" style="19" customWidth="1"/>
    <col min="7" max="7" width="11.85546875" style="21" customWidth="1"/>
    <col min="8" max="8" width="5.28515625" style="24" customWidth="1"/>
    <col min="9" max="9" width="6.28515625" style="24" customWidth="1"/>
    <col min="10" max="10" width="9.28515625" style="25" customWidth="1"/>
    <col min="11" max="11" width="11.42578125" style="26" customWidth="1"/>
    <col min="12" max="12" width="9.28515625" style="25" customWidth="1"/>
    <col min="13" max="13" width="6" style="22" customWidth="1"/>
    <col min="14" max="14" width="8.85546875" style="27" customWidth="1"/>
    <col min="15" max="15" width="7.140625" style="22" customWidth="1"/>
    <col min="16" max="16" width="9.42578125" style="19" customWidth="1"/>
    <col min="17" max="17" width="10.85546875" style="28" customWidth="1"/>
    <col min="18" max="18" width="9.140625" style="25" customWidth="1"/>
    <col min="19" max="19" width="12.7109375" style="21" customWidth="1"/>
    <col min="20" max="20" width="9.140625" style="25" customWidth="1"/>
    <col min="21" max="21" width="9.42578125" style="22" customWidth="1"/>
    <col min="22" max="22" width="9.5703125" style="25" customWidth="1"/>
    <col min="23" max="23" width="9.7109375" style="19" customWidth="1"/>
    <col min="24" max="24" width="12" style="29" customWidth="1"/>
    <col min="25" max="25" width="7.140625" style="19" customWidth="1"/>
    <col min="26" max="26" width="33.28515625" style="20" customWidth="1"/>
    <col min="27" max="27" width="9.42578125" style="19" customWidth="1"/>
    <col min="28" max="28" width="11.85546875" style="20" bestFit="1" customWidth="1"/>
    <col min="29" max="16384" width="11.42578125" style="19"/>
  </cols>
  <sheetData>
    <row r="1" spans="1:29" s="1" customFormat="1" ht="48" customHeight="1">
      <c r="A1" s="2" t="s">
        <v>0</v>
      </c>
      <c r="B1" s="3" t="s">
        <v>1</v>
      </c>
      <c r="C1" s="4" t="s">
        <v>2</v>
      </c>
      <c r="D1" s="5" t="s">
        <v>3</v>
      </c>
      <c r="E1" s="6" t="s">
        <v>5</v>
      </c>
      <c r="F1" s="3" t="s">
        <v>6</v>
      </c>
      <c r="G1" s="7" t="s">
        <v>7</v>
      </c>
      <c r="H1" s="11" t="s">
        <v>9</v>
      </c>
      <c r="I1" s="11" t="s">
        <v>10</v>
      </c>
      <c r="J1" s="12" t="s">
        <v>11</v>
      </c>
      <c r="K1" s="13" t="s">
        <v>12</v>
      </c>
      <c r="L1" s="14" t="s">
        <v>13</v>
      </c>
      <c r="M1" s="9" t="s">
        <v>14</v>
      </c>
      <c r="N1" s="8" t="s">
        <v>15</v>
      </c>
      <c r="O1" s="9" t="s">
        <v>16</v>
      </c>
      <c r="P1" s="15" t="s">
        <v>17</v>
      </c>
      <c r="Q1" s="16" t="s">
        <v>18</v>
      </c>
      <c r="R1" s="12" t="s">
        <v>19</v>
      </c>
      <c r="S1" s="7" t="s">
        <v>20</v>
      </c>
      <c r="T1" s="8" t="s">
        <v>21</v>
      </c>
      <c r="U1" s="9" t="s">
        <v>22</v>
      </c>
      <c r="V1" s="14" t="s">
        <v>23</v>
      </c>
      <c r="W1" s="3" t="s">
        <v>24</v>
      </c>
      <c r="X1" s="13" t="s">
        <v>26</v>
      </c>
      <c r="Y1" s="7" t="s">
        <v>1710</v>
      </c>
      <c r="Z1" s="17" t="s">
        <v>27</v>
      </c>
      <c r="AA1" s="3" t="s">
        <v>28</v>
      </c>
      <c r="AB1" s="18" t="s">
        <v>29</v>
      </c>
      <c r="AC1" s="1" t="s">
        <v>30</v>
      </c>
    </row>
    <row r="2" spans="1:29">
      <c r="A2" s="30">
        <v>3</v>
      </c>
      <c r="B2" s="30" t="s">
        <v>35</v>
      </c>
      <c r="C2" s="30" t="s">
        <v>53</v>
      </c>
      <c r="D2" s="55" t="s">
        <v>54</v>
      </c>
      <c r="E2" s="32">
        <v>5500000</v>
      </c>
      <c r="F2" s="30" t="s">
        <v>55</v>
      </c>
      <c r="G2" s="33">
        <v>93405160</v>
      </c>
      <c r="H2" s="34">
        <v>8</v>
      </c>
      <c r="I2" s="34">
        <v>24</v>
      </c>
      <c r="J2" s="35">
        <v>45292</v>
      </c>
      <c r="K2" s="36">
        <v>5500000</v>
      </c>
      <c r="L2" s="35">
        <v>45292</v>
      </c>
      <c r="M2" s="31" t="s">
        <v>40</v>
      </c>
      <c r="N2" s="37">
        <v>45292</v>
      </c>
      <c r="O2" s="31">
        <v>4</v>
      </c>
      <c r="P2" s="30">
        <v>2101020301</v>
      </c>
      <c r="Q2" s="38">
        <f t="shared" ref="Q2:Q7" si="0">K2</f>
        <v>5500000</v>
      </c>
      <c r="R2" s="35">
        <v>45293</v>
      </c>
      <c r="S2" s="33" t="s">
        <v>56</v>
      </c>
      <c r="T2" s="35">
        <v>45293</v>
      </c>
      <c r="U2" s="31" t="s">
        <v>41</v>
      </c>
      <c r="V2" s="35"/>
      <c r="W2" s="30"/>
      <c r="X2" s="39"/>
      <c r="Y2" s="30"/>
      <c r="Z2" s="40"/>
      <c r="AA2" s="30"/>
      <c r="AB2" s="40"/>
    </row>
    <row r="3" spans="1:29">
      <c r="A3" s="30">
        <v>4</v>
      </c>
      <c r="B3" s="30" t="s">
        <v>35</v>
      </c>
      <c r="C3" s="30" t="s">
        <v>53</v>
      </c>
      <c r="D3" s="55" t="s">
        <v>54</v>
      </c>
      <c r="E3" s="32">
        <v>5500000</v>
      </c>
      <c r="F3" s="30" t="s">
        <v>57</v>
      </c>
      <c r="G3" s="33">
        <v>72224422</v>
      </c>
      <c r="H3" s="34">
        <v>9</v>
      </c>
      <c r="I3" s="34">
        <v>22</v>
      </c>
      <c r="J3" s="35">
        <v>45292</v>
      </c>
      <c r="K3" s="36">
        <v>5500000</v>
      </c>
      <c r="L3" s="35">
        <v>45292</v>
      </c>
      <c r="M3" s="31" t="s">
        <v>40</v>
      </c>
      <c r="N3" s="37">
        <v>45292</v>
      </c>
      <c r="O3" s="31">
        <v>5</v>
      </c>
      <c r="P3" s="30">
        <v>2101020301</v>
      </c>
      <c r="Q3" s="38">
        <f t="shared" si="0"/>
        <v>5500000</v>
      </c>
      <c r="R3" s="35">
        <v>45292</v>
      </c>
      <c r="S3" s="33" t="s">
        <v>58</v>
      </c>
      <c r="T3" s="35">
        <v>45292</v>
      </c>
      <c r="U3" s="31" t="s">
        <v>41</v>
      </c>
      <c r="V3" s="35"/>
      <c r="W3" s="30"/>
      <c r="X3" s="39"/>
      <c r="Y3" s="30"/>
      <c r="Z3" s="40"/>
      <c r="AA3" s="30"/>
      <c r="AB3" s="40"/>
    </row>
    <row r="4" spans="1:29">
      <c r="A4" s="30">
        <v>5</v>
      </c>
      <c r="B4" s="30" t="s">
        <v>35</v>
      </c>
      <c r="C4" s="30" t="s">
        <v>59</v>
      </c>
      <c r="D4" s="55" t="s">
        <v>60</v>
      </c>
      <c r="E4" s="32">
        <v>9373000</v>
      </c>
      <c r="F4" s="30" t="s">
        <v>61</v>
      </c>
      <c r="G4" s="33">
        <v>14223766</v>
      </c>
      <c r="H4" s="34">
        <v>1</v>
      </c>
      <c r="I4" s="34">
        <v>29</v>
      </c>
      <c r="J4" s="35">
        <v>45292</v>
      </c>
      <c r="K4" s="36">
        <v>9373000</v>
      </c>
      <c r="L4" s="35">
        <v>45292</v>
      </c>
      <c r="M4" s="31" t="s">
        <v>40</v>
      </c>
      <c r="N4" s="37">
        <v>45292</v>
      </c>
      <c r="O4" s="31">
        <v>6</v>
      </c>
      <c r="P4" s="30">
        <v>220106</v>
      </c>
      <c r="Q4" s="38">
        <f t="shared" si="0"/>
        <v>9373000</v>
      </c>
      <c r="R4" s="35">
        <v>45292</v>
      </c>
      <c r="S4" s="33" t="s">
        <v>62</v>
      </c>
      <c r="T4" s="35">
        <v>45292</v>
      </c>
      <c r="U4" s="41">
        <v>45382</v>
      </c>
      <c r="V4" s="35"/>
      <c r="W4" s="30"/>
      <c r="X4" s="39"/>
      <c r="Y4" s="30"/>
      <c r="Z4" s="40"/>
      <c r="AA4" s="30"/>
      <c r="AB4" s="40"/>
    </row>
    <row r="5" spans="1:29">
      <c r="A5" s="30">
        <v>6</v>
      </c>
      <c r="B5" s="30" t="s">
        <v>35</v>
      </c>
      <c r="C5" s="30" t="s">
        <v>48</v>
      </c>
      <c r="D5" s="55" t="s">
        <v>63</v>
      </c>
      <c r="E5" s="32">
        <v>7500000</v>
      </c>
      <c r="F5" s="30" t="s">
        <v>259</v>
      </c>
      <c r="G5" s="33">
        <v>1232391592</v>
      </c>
      <c r="H5" s="34">
        <v>8</v>
      </c>
      <c r="I5" s="34">
        <v>13</v>
      </c>
      <c r="J5" s="35">
        <v>45292</v>
      </c>
      <c r="K5" s="36">
        <v>7500000</v>
      </c>
      <c r="L5" s="35">
        <v>45292</v>
      </c>
      <c r="M5" s="31" t="s">
        <v>40</v>
      </c>
      <c r="N5" s="37">
        <v>45292</v>
      </c>
      <c r="O5" s="31">
        <v>7</v>
      </c>
      <c r="P5" s="30">
        <v>2101020301</v>
      </c>
      <c r="Q5" s="38">
        <f t="shared" si="0"/>
        <v>7500000</v>
      </c>
      <c r="R5" s="35">
        <v>45292</v>
      </c>
      <c r="S5" s="33" t="s">
        <v>66</v>
      </c>
      <c r="T5" s="35">
        <v>45292</v>
      </c>
      <c r="U5" s="31" t="s">
        <v>41</v>
      </c>
      <c r="V5" s="35"/>
      <c r="W5" s="30"/>
      <c r="X5" s="39"/>
      <c r="Y5" s="30"/>
      <c r="Z5" s="40"/>
      <c r="AA5" s="30"/>
      <c r="AB5" s="40"/>
    </row>
    <row r="6" spans="1:29">
      <c r="A6" s="30">
        <v>8</v>
      </c>
      <c r="B6" s="30" t="s">
        <v>35</v>
      </c>
      <c r="C6" s="30" t="s">
        <v>70</v>
      </c>
      <c r="D6" s="55" t="s">
        <v>71</v>
      </c>
      <c r="E6" s="32">
        <v>4200000</v>
      </c>
      <c r="F6" s="30" t="s">
        <v>72</v>
      </c>
      <c r="G6" s="33">
        <v>65738804</v>
      </c>
      <c r="H6" s="34">
        <v>1</v>
      </c>
      <c r="I6" s="34">
        <v>5</v>
      </c>
      <c r="J6" s="35">
        <v>45292</v>
      </c>
      <c r="K6" s="36">
        <v>4200000</v>
      </c>
      <c r="L6" s="35">
        <v>45292</v>
      </c>
      <c r="M6" s="31" t="s">
        <v>40</v>
      </c>
      <c r="N6" s="37">
        <v>45292</v>
      </c>
      <c r="O6" s="31">
        <v>9</v>
      </c>
      <c r="P6" s="30">
        <v>2101020301</v>
      </c>
      <c r="Q6" s="38">
        <f t="shared" si="0"/>
        <v>4200000</v>
      </c>
      <c r="R6" s="35">
        <v>45292</v>
      </c>
      <c r="S6" s="33" t="s">
        <v>73</v>
      </c>
      <c r="T6" s="35">
        <v>45292</v>
      </c>
      <c r="U6" s="31" t="s">
        <v>41</v>
      </c>
      <c r="V6" s="35"/>
      <c r="W6" s="30"/>
      <c r="X6" s="39"/>
      <c r="Y6" s="30"/>
      <c r="Z6" s="40"/>
      <c r="AA6" s="30"/>
      <c r="AB6" s="40"/>
    </row>
    <row r="7" spans="1:29">
      <c r="A7" s="30">
        <v>9</v>
      </c>
      <c r="B7" s="30" t="s">
        <v>35</v>
      </c>
      <c r="C7" s="30" t="s">
        <v>70</v>
      </c>
      <c r="D7" s="55" t="s">
        <v>71</v>
      </c>
      <c r="E7" s="32">
        <v>4200000</v>
      </c>
      <c r="F7" s="30" t="s">
        <v>74</v>
      </c>
      <c r="G7" s="33">
        <v>1067864079</v>
      </c>
      <c r="H7" s="34">
        <v>3</v>
      </c>
      <c r="I7" s="34">
        <v>6</v>
      </c>
      <c r="J7" s="35">
        <v>45292</v>
      </c>
      <c r="K7" s="36">
        <v>4200000</v>
      </c>
      <c r="L7" s="35">
        <v>45292</v>
      </c>
      <c r="M7" s="31" t="s">
        <v>40</v>
      </c>
      <c r="N7" s="37">
        <v>45293</v>
      </c>
      <c r="O7" s="31">
        <v>20</v>
      </c>
      <c r="P7" s="30">
        <v>2101020301</v>
      </c>
      <c r="Q7" s="38">
        <f t="shared" si="0"/>
        <v>4200000</v>
      </c>
      <c r="R7" s="35">
        <v>45293</v>
      </c>
      <c r="S7" s="33" t="s">
        <v>75</v>
      </c>
      <c r="T7" s="35">
        <v>45293</v>
      </c>
      <c r="U7" s="31" t="s">
        <v>41</v>
      </c>
      <c r="V7" s="35"/>
      <c r="W7" s="30"/>
      <c r="X7" s="39"/>
      <c r="Y7" s="30"/>
      <c r="Z7" s="40"/>
      <c r="AA7" s="30"/>
      <c r="AB7" s="40"/>
    </row>
    <row r="8" spans="1:29">
      <c r="A8" s="30">
        <v>10</v>
      </c>
      <c r="B8" s="30" t="s">
        <v>35</v>
      </c>
      <c r="C8" s="30" t="s">
        <v>48</v>
      </c>
      <c r="D8" s="55" t="s">
        <v>76</v>
      </c>
      <c r="E8" s="32">
        <v>23175000</v>
      </c>
      <c r="F8" s="30" t="s">
        <v>77</v>
      </c>
      <c r="G8" s="33">
        <v>1018433119</v>
      </c>
      <c r="H8" s="34">
        <v>2</v>
      </c>
      <c r="I8" s="34">
        <v>11</v>
      </c>
      <c r="J8" s="35">
        <v>45292</v>
      </c>
      <c r="K8" s="36">
        <f>E8</f>
        <v>23175000</v>
      </c>
      <c r="L8" s="35">
        <v>45292</v>
      </c>
      <c r="M8" s="31" t="s">
        <v>40</v>
      </c>
      <c r="N8" s="37">
        <v>45292</v>
      </c>
      <c r="O8" s="31">
        <v>10</v>
      </c>
      <c r="P8" s="30">
        <v>2101020301</v>
      </c>
      <c r="Q8" s="38">
        <f>K8</f>
        <v>23175000</v>
      </c>
      <c r="R8" s="35">
        <v>45292</v>
      </c>
      <c r="S8" s="33" t="s">
        <v>78</v>
      </c>
      <c r="T8" s="35">
        <v>45293</v>
      </c>
      <c r="U8" s="31" t="s">
        <v>79</v>
      </c>
      <c r="V8" s="35"/>
      <c r="W8" s="30"/>
      <c r="X8" s="39"/>
      <c r="Y8" s="30"/>
      <c r="Z8" s="40"/>
      <c r="AA8" s="30"/>
      <c r="AB8" s="40"/>
    </row>
    <row r="9" spans="1:29">
      <c r="A9" s="30">
        <v>11</v>
      </c>
      <c r="B9" s="30" t="s">
        <v>35</v>
      </c>
      <c r="C9" s="30" t="s">
        <v>53</v>
      </c>
      <c r="D9" s="55" t="s">
        <v>80</v>
      </c>
      <c r="E9" s="32">
        <v>4300000</v>
      </c>
      <c r="F9" s="30" t="s">
        <v>81</v>
      </c>
      <c r="G9" s="33">
        <v>51607730</v>
      </c>
      <c r="H9" s="34">
        <v>0</v>
      </c>
      <c r="I9" s="34">
        <v>21</v>
      </c>
      <c r="J9" s="35">
        <v>45292</v>
      </c>
      <c r="K9" s="36">
        <f t="shared" ref="K9:K64" si="1">E9</f>
        <v>4300000</v>
      </c>
      <c r="L9" s="35">
        <v>45292</v>
      </c>
      <c r="M9" s="31" t="s">
        <v>40</v>
      </c>
      <c r="N9" s="37">
        <v>45292</v>
      </c>
      <c r="O9" s="31">
        <v>11</v>
      </c>
      <c r="P9" s="30">
        <v>2101020301</v>
      </c>
      <c r="Q9" s="38">
        <f t="shared" ref="Q9:Q64" si="2">K9</f>
        <v>4300000</v>
      </c>
      <c r="R9" s="35">
        <v>45292</v>
      </c>
      <c r="S9" s="33" t="s">
        <v>82</v>
      </c>
      <c r="T9" s="35">
        <v>45292</v>
      </c>
      <c r="U9" s="31" t="s">
        <v>41</v>
      </c>
      <c r="V9" s="35"/>
      <c r="W9" s="30"/>
      <c r="X9" s="39"/>
      <c r="Y9" s="30"/>
      <c r="Z9" s="40"/>
      <c r="AA9" s="30"/>
      <c r="AB9" s="40"/>
    </row>
    <row r="10" spans="1:29">
      <c r="A10" s="30">
        <v>12</v>
      </c>
      <c r="B10" s="30" t="s">
        <v>35</v>
      </c>
      <c r="C10" s="30" t="s">
        <v>53</v>
      </c>
      <c r="D10" s="55" t="s">
        <v>83</v>
      </c>
      <c r="E10" s="32">
        <v>3500000</v>
      </c>
      <c r="F10" s="30" t="s">
        <v>84</v>
      </c>
      <c r="G10" s="33">
        <v>65714127</v>
      </c>
      <c r="H10" s="34">
        <v>8</v>
      </c>
      <c r="I10" s="34">
        <v>20</v>
      </c>
      <c r="J10" s="35">
        <v>45292</v>
      </c>
      <c r="K10" s="36">
        <f t="shared" si="1"/>
        <v>3500000</v>
      </c>
      <c r="L10" s="35">
        <v>45292</v>
      </c>
      <c r="M10" s="31" t="s">
        <v>40</v>
      </c>
      <c r="N10" s="37">
        <v>45292</v>
      </c>
      <c r="O10" s="31">
        <v>12</v>
      </c>
      <c r="P10" s="30">
        <v>2101020301</v>
      </c>
      <c r="Q10" s="38">
        <f t="shared" si="2"/>
        <v>3500000</v>
      </c>
      <c r="R10" s="35">
        <v>45292</v>
      </c>
      <c r="S10" s="33" t="s">
        <v>85</v>
      </c>
      <c r="T10" s="35">
        <v>45292</v>
      </c>
      <c r="U10" s="31" t="s">
        <v>41</v>
      </c>
      <c r="V10" s="35"/>
      <c r="W10" s="30"/>
      <c r="X10" s="39"/>
      <c r="Y10" s="30"/>
      <c r="Z10" s="40"/>
      <c r="AA10" s="30"/>
      <c r="AB10" s="40"/>
    </row>
    <row r="11" spans="1:29">
      <c r="A11" s="30">
        <v>19</v>
      </c>
      <c r="B11" s="30" t="s">
        <v>35</v>
      </c>
      <c r="C11" s="30" t="s">
        <v>48</v>
      </c>
      <c r="D11" s="55" t="s">
        <v>103</v>
      </c>
      <c r="E11" s="32">
        <v>38470500</v>
      </c>
      <c r="F11" s="30" t="s">
        <v>104</v>
      </c>
      <c r="G11" s="33">
        <v>1053785704</v>
      </c>
      <c r="H11" s="34">
        <v>9</v>
      </c>
      <c r="I11" s="34">
        <v>7</v>
      </c>
      <c r="J11" s="35">
        <v>45292</v>
      </c>
      <c r="K11" s="36">
        <f t="shared" si="1"/>
        <v>38470500</v>
      </c>
      <c r="L11" s="35">
        <v>45292</v>
      </c>
      <c r="M11" s="31" t="s">
        <v>40</v>
      </c>
      <c r="N11" s="37">
        <v>45292</v>
      </c>
      <c r="O11" s="31">
        <v>17</v>
      </c>
      <c r="P11" s="30">
        <v>2101020301</v>
      </c>
      <c r="Q11" s="38">
        <f t="shared" si="2"/>
        <v>38470500</v>
      </c>
      <c r="R11" s="35">
        <v>45292</v>
      </c>
      <c r="S11" s="33" t="s">
        <v>105</v>
      </c>
      <c r="T11" s="35">
        <v>45293</v>
      </c>
      <c r="U11" s="31" t="s">
        <v>46</v>
      </c>
      <c r="V11" s="35">
        <v>45412</v>
      </c>
      <c r="W11" s="30" t="s">
        <v>106</v>
      </c>
      <c r="X11" s="39">
        <v>9270000</v>
      </c>
      <c r="Y11" s="30"/>
      <c r="Z11" s="40"/>
      <c r="AA11" s="30"/>
      <c r="AB11" s="40"/>
    </row>
    <row r="12" spans="1:29">
      <c r="A12" s="30">
        <v>22</v>
      </c>
      <c r="B12" s="30" t="s">
        <v>35</v>
      </c>
      <c r="C12" s="30" t="s">
        <v>48</v>
      </c>
      <c r="D12" s="55" t="s">
        <v>103</v>
      </c>
      <c r="E12" s="32">
        <v>35689500</v>
      </c>
      <c r="F12" s="30" t="s">
        <v>113</v>
      </c>
      <c r="G12" s="33">
        <v>14243863</v>
      </c>
      <c r="H12" s="34">
        <v>3</v>
      </c>
      <c r="I12" s="34">
        <v>8</v>
      </c>
      <c r="J12" s="35">
        <v>45292</v>
      </c>
      <c r="K12" s="36">
        <f t="shared" si="1"/>
        <v>35689500</v>
      </c>
      <c r="L12" s="35">
        <v>45293</v>
      </c>
      <c r="M12" s="31" t="s">
        <v>40</v>
      </c>
      <c r="N12" s="37">
        <v>45294</v>
      </c>
      <c r="O12" s="31">
        <v>34</v>
      </c>
      <c r="P12" s="30">
        <v>2101020301</v>
      </c>
      <c r="Q12" s="38">
        <f t="shared" si="2"/>
        <v>35689500</v>
      </c>
      <c r="R12" s="35">
        <v>45293</v>
      </c>
      <c r="S12" s="33" t="s">
        <v>114</v>
      </c>
      <c r="T12" s="35">
        <v>45293</v>
      </c>
      <c r="U12" s="31" t="s">
        <v>46</v>
      </c>
      <c r="V12" s="35">
        <v>45412</v>
      </c>
      <c r="W12" s="30" t="s">
        <v>106</v>
      </c>
      <c r="X12" s="39">
        <v>9270000</v>
      </c>
      <c r="Y12" s="30"/>
      <c r="Z12" s="40"/>
      <c r="AA12" s="30"/>
      <c r="AB12" s="40"/>
    </row>
    <row r="13" spans="1:29">
      <c r="A13" s="30">
        <v>23</v>
      </c>
      <c r="B13" s="30" t="s">
        <v>35</v>
      </c>
      <c r="C13" s="30" t="s">
        <v>48</v>
      </c>
      <c r="D13" s="30" t="s">
        <v>115</v>
      </c>
      <c r="E13" s="32">
        <v>5250000</v>
      </c>
      <c r="F13" s="30" t="s">
        <v>116</v>
      </c>
      <c r="G13" s="33">
        <v>38290379</v>
      </c>
      <c r="H13" s="34">
        <v>7</v>
      </c>
      <c r="I13" s="34">
        <v>49</v>
      </c>
      <c r="J13" s="35">
        <v>45292</v>
      </c>
      <c r="K13" s="36">
        <f t="shared" si="1"/>
        <v>5250000</v>
      </c>
      <c r="L13" s="35">
        <v>45293</v>
      </c>
      <c r="M13" s="31" t="s">
        <v>40</v>
      </c>
      <c r="N13" s="37">
        <v>45293</v>
      </c>
      <c r="O13" s="31">
        <v>22</v>
      </c>
      <c r="P13" s="30">
        <v>2101020301</v>
      </c>
      <c r="Q13" s="38">
        <f t="shared" si="2"/>
        <v>5250000</v>
      </c>
      <c r="R13" s="35">
        <v>45295</v>
      </c>
      <c r="S13" s="33" t="s">
        <v>117</v>
      </c>
      <c r="T13" s="35">
        <v>45295</v>
      </c>
      <c r="U13" s="31" t="s">
        <v>41</v>
      </c>
      <c r="V13" s="35"/>
      <c r="W13" s="30"/>
      <c r="X13" s="39"/>
      <c r="Y13" s="30"/>
      <c r="Z13" s="40"/>
      <c r="AA13" s="30"/>
      <c r="AB13" s="40"/>
    </row>
    <row r="14" spans="1:29">
      <c r="A14" s="30">
        <v>24</v>
      </c>
      <c r="B14" s="30" t="s">
        <v>35</v>
      </c>
      <c r="C14" s="30" t="s">
        <v>48</v>
      </c>
      <c r="D14" s="55" t="s">
        <v>76</v>
      </c>
      <c r="E14" s="32">
        <v>23175000</v>
      </c>
      <c r="F14" s="30" t="s">
        <v>118</v>
      </c>
      <c r="G14" s="33">
        <v>28980289</v>
      </c>
      <c r="H14" s="34">
        <v>7</v>
      </c>
      <c r="I14" s="34">
        <v>12</v>
      </c>
      <c r="J14" s="35">
        <v>45292</v>
      </c>
      <c r="K14" s="36">
        <f t="shared" si="1"/>
        <v>23175000</v>
      </c>
      <c r="L14" s="35">
        <v>45293</v>
      </c>
      <c r="M14" s="31" t="s">
        <v>40</v>
      </c>
      <c r="N14" s="37">
        <v>45293</v>
      </c>
      <c r="O14" s="31">
        <v>23</v>
      </c>
      <c r="P14" s="30">
        <v>2101020301</v>
      </c>
      <c r="Q14" s="38">
        <f t="shared" si="2"/>
        <v>23175000</v>
      </c>
      <c r="R14" s="35">
        <v>45293</v>
      </c>
      <c r="S14" s="35" t="s">
        <v>119</v>
      </c>
      <c r="T14" s="35">
        <v>45293</v>
      </c>
      <c r="U14" s="31" t="s">
        <v>79</v>
      </c>
      <c r="V14" s="35"/>
      <c r="W14" s="30"/>
      <c r="X14" s="39"/>
      <c r="Y14" s="30"/>
      <c r="Z14" s="40"/>
      <c r="AA14" s="30"/>
      <c r="AB14" s="40"/>
    </row>
    <row r="15" spans="1:29">
      <c r="A15" s="30">
        <v>25</v>
      </c>
      <c r="B15" s="30" t="s">
        <v>35</v>
      </c>
      <c r="C15" s="30" t="s">
        <v>48</v>
      </c>
      <c r="D15" s="55"/>
      <c r="E15" s="32">
        <v>1950000</v>
      </c>
      <c r="F15" s="30" t="s">
        <v>120</v>
      </c>
      <c r="G15" s="33">
        <v>1234641495</v>
      </c>
      <c r="H15" s="34">
        <v>2</v>
      </c>
      <c r="I15" s="34">
        <v>39</v>
      </c>
      <c r="J15" s="35">
        <v>45292</v>
      </c>
      <c r="K15" s="36">
        <f t="shared" si="1"/>
        <v>1950000</v>
      </c>
      <c r="L15" s="35">
        <v>45293</v>
      </c>
      <c r="M15" s="31" t="s">
        <v>40</v>
      </c>
      <c r="N15" s="37">
        <v>45293</v>
      </c>
      <c r="O15" s="31">
        <v>24</v>
      </c>
      <c r="P15" s="30">
        <v>2101020302</v>
      </c>
      <c r="Q15" s="38">
        <f t="shared" si="2"/>
        <v>1950000</v>
      </c>
      <c r="R15" s="35">
        <v>45293</v>
      </c>
      <c r="S15" s="33">
        <v>100029276</v>
      </c>
      <c r="T15" s="35">
        <v>45293</v>
      </c>
      <c r="U15" s="31" t="s">
        <v>121</v>
      </c>
      <c r="V15" s="35"/>
      <c r="W15" s="30"/>
      <c r="X15" s="39"/>
      <c r="Y15" s="30"/>
      <c r="Z15" s="40"/>
      <c r="AA15" s="30"/>
      <c r="AB15" s="40"/>
    </row>
    <row r="16" spans="1:29">
      <c r="A16" s="30">
        <v>26</v>
      </c>
      <c r="B16" s="30" t="s">
        <v>35</v>
      </c>
      <c r="C16" s="30" t="s">
        <v>48</v>
      </c>
      <c r="D16" s="55"/>
      <c r="E16" s="32">
        <v>1950000</v>
      </c>
      <c r="F16" s="30" t="s">
        <v>122</v>
      </c>
      <c r="G16" s="33">
        <v>1109380186</v>
      </c>
      <c r="H16" s="34">
        <v>7</v>
      </c>
      <c r="I16" s="34">
        <v>38</v>
      </c>
      <c r="J16" s="35">
        <v>45292</v>
      </c>
      <c r="K16" s="36">
        <f t="shared" si="1"/>
        <v>1950000</v>
      </c>
      <c r="L16" s="35">
        <v>45293</v>
      </c>
      <c r="M16" s="31" t="s">
        <v>40</v>
      </c>
      <c r="N16" s="37">
        <v>45293</v>
      </c>
      <c r="O16" s="31">
        <v>25</v>
      </c>
      <c r="P16" s="30">
        <v>2101020302</v>
      </c>
      <c r="Q16" s="38">
        <f t="shared" si="2"/>
        <v>1950000</v>
      </c>
      <c r="R16" s="35">
        <v>45293</v>
      </c>
      <c r="S16" s="33" t="s">
        <v>123</v>
      </c>
      <c r="T16" s="35">
        <v>45293</v>
      </c>
      <c r="U16" s="31" t="s">
        <v>121</v>
      </c>
      <c r="V16" s="35"/>
      <c r="W16" s="30"/>
      <c r="X16" s="39"/>
      <c r="Y16" s="30"/>
      <c r="Z16" s="40"/>
      <c r="AA16" s="30"/>
      <c r="AB16" s="40"/>
    </row>
    <row r="17" spans="1:28">
      <c r="A17" s="30">
        <v>27</v>
      </c>
      <c r="B17" s="30" t="s">
        <v>35</v>
      </c>
      <c r="C17" s="30" t="s">
        <v>53</v>
      </c>
      <c r="D17" s="55" t="s">
        <v>83</v>
      </c>
      <c r="E17" s="32">
        <v>3500000</v>
      </c>
      <c r="F17" s="30" t="s">
        <v>124</v>
      </c>
      <c r="G17" s="33">
        <v>1234639176</v>
      </c>
      <c r="H17" s="34">
        <v>1</v>
      </c>
      <c r="I17" s="34">
        <v>19</v>
      </c>
      <c r="J17" s="35">
        <v>45292</v>
      </c>
      <c r="K17" s="36">
        <f t="shared" si="1"/>
        <v>3500000</v>
      </c>
      <c r="L17" s="35">
        <v>45293</v>
      </c>
      <c r="M17" s="31" t="s">
        <v>40</v>
      </c>
      <c r="N17" s="37">
        <v>45293</v>
      </c>
      <c r="O17" s="31">
        <v>26</v>
      </c>
      <c r="P17" s="30">
        <v>2101020301</v>
      </c>
      <c r="Q17" s="38">
        <f t="shared" si="2"/>
        <v>3500000</v>
      </c>
      <c r="R17" s="35">
        <v>45293</v>
      </c>
      <c r="S17" s="33" t="s">
        <v>125</v>
      </c>
      <c r="T17" s="35">
        <v>45293</v>
      </c>
      <c r="U17" s="31" t="s">
        <v>41</v>
      </c>
      <c r="V17" s="35"/>
      <c r="W17" s="30"/>
      <c r="X17" s="39"/>
      <c r="Y17" s="30"/>
      <c r="Z17" s="40"/>
      <c r="AA17" s="30"/>
      <c r="AB17" s="40"/>
    </row>
    <row r="18" spans="1:28">
      <c r="A18" s="30">
        <v>28</v>
      </c>
      <c r="B18" s="30" t="s">
        <v>35</v>
      </c>
      <c r="C18" s="30" t="s">
        <v>48</v>
      </c>
      <c r="D18" s="30" t="s">
        <v>126</v>
      </c>
      <c r="E18" s="32">
        <v>9000000</v>
      </c>
      <c r="F18" s="30" t="s">
        <v>127</v>
      </c>
      <c r="G18" s="33">
        <v>14325425</v>
      </c>
      <c r="H18" s="34">
        <v>3</v>
      </c>
      <c r="I18" s="34">
        <v>28</v>
      </c>
      <c r="J18" s="35">
        <v>45292</v>
      </c>
      <c r="K18" s="36">
        <f t="shared" si="1"/>
        <v>9000000</v>
      </c>
      <c r="L18" s="35">
        <v>45293</v>
      </c>
      <c r="M18" s="31" t="s">
        <v>40</v>
      </c>
      <c r="N18" s="37">
        <v>45294</v>
      </c>
      <c r="O18" s="31">
        <v>35</v>
      </c>
      <c r="P18" s="30">
        <v>2101020301</v>
      </c>
      <c r="Q18" s="38">
        <f t="shared" si="2"/>
        <v>9000000</v>
      </c>
      <c r="R18" s="35">
        <v>45293</v>
      </c>
      <c r="S18" s="33" t="s">
        <v>128</v>
      </c>
      <c r="T18" s="35">
        <v>45293</v>
      </c>
      <c r="U18" s="31" t="s">
        <v>41</v>
      </c>
      <c r="V18" s="35"/>
      <c r="W18" s="30"/>
      <c r="X18" s="39"/>
      <c r="Y18" s="30"/>
      <c r="Z18" s="40"/>
      <c r="AA18" s="30"/>
      <c r="AB18" s="40"/>
    </row>
    <row r="19" spans="1:28">
      <c r="A19" s="30">
        <v>29</v>
      </c>
      <c r="B19" s="30" t="s">
        <v>35</v>
      </c>
      <c r="C19" s="30" t="s">
        <v>48</v>
      </c>
      <c r="D19" s="30" t="s">
        <v>129</v>
      </c>
      <c r="E19" s="32">
        <v>37080000</v>
      </c>
      <c r="F19" s="30" t="s">
        <v>130</v>
      </c>
      <c r="G19" s="33">
        <v>1122397810</v>
      </c>
      <c r="H19" s="34">
        <v>7</v>
      </c>
      <c r="I19" s="34">
        <v>9</v>
      </c>
      <c r="J19" s="35">
        <v>45292</v>
      </c>
      <c r="K19" s="36">
        <f t="shared" si="1"/>
        <v>37080000</v>
      </c>
      <c r="L19" s="35">
        <v>45293</v>
      </c>
      <c r="M19" s="31" t="s">
        <v>40</v>
      </c>
      <c r="N19" s="37">
        <v>45294</v>
      </c>
      <c r="O19" s="31">
        <v>36</v>
      </c>
      <c r="P19" s="30">
        <v>2101020301</v>
      </c>
      <c r="Q19" s="38">
        <f t="shared" si="2"/>
        <v>37080000</v>
      </c>
      <c r="R19" s="35">
        <v>45293</v>
      </c>
      <c r="S19" s="33">
        <v>100029310</v>
      </c>
      <c r="T19" s="35">
        <v>45293</v>
      </c>
      <c r="U19" s="31" t="s">
        <v>46</v>
      </c>
      <c r="V19" s="35">
        <v>45412</v>
      </c>
      <c r="W19" s="30" t="s">
        <v>106</v>
      </c>
      <c r="X19" s="39">
        <v>9270000</v>
      </c>
      <c r="Y19" s="30"/>
      <c r="Z19" s="40"/>
      <c r="AA19" s="30"/>
      <c r="AB19" s="40"/>
    </row>
    <row r="20" spans="1:28">
      <c r="A20" s="30">
        <v>30</v>
      </c>
      <c r="B20" s="30" t="s">
        <v>35</v>
      </c>
      <c r="C20" s="30" t="s">
        <v>53</v>
      </c>
      <c r="D20" s="55" t="s">
        <v>131</v>
      </c>
      <c r="E20" s="32">
        <v>5500000</v>
      </c>
      <c r="F20" s="30" t="s">
        <v>132</v>
      </c>
      <c r="G20" s="33">
        <v>77182070</v>
      </c>
      <c r="H20" s="34">
        <v>6</v>
      </c>
      <c r="I20" s="34">
        <v>23</v>
      </c>
      <c r="J20" s="35">
        <v>45292</v>
      </c>
      <c r="K20" s="36">
        <f t="shared" si="1"/>
        <v>5500000</v>
      </c>
      <c r="L20" s="35">
        <v>45293</v>
      </c>
      <c r="M20" s="31" t="s">
        <v>40</v>
      </c>
      <c r="N20" s="37">
        <v>45295</v>
      </c>
      <c r="O20" s="31">
        <v>44</v>
      </c>
      <c r="P20" s="30">
        <v>2101020301</v>
      </c>
      <c r="Q20" s="38">
        <f t="shared" si="2"/>
        <v>5500000</v>
      </c>
      <c r="R20" s="35">
        <v>45294</v>
      </c>
      <c r="S20" s="33" t="s">
        <v>133</v>
      </c>
      <c r="T20" s="35">
        <v>45295</v>
      </c>
      <c r="U20" s="31" t="s">
        <v>41</v>
      </c>
      <c r="V20" s="35"/>
      <c r="W20" s="30"/>
      <c r="X20" s="39"/>
      <c r="Y20" s="30"/>
      <c r="Z20" s="40"/>
      <c r="AA20" s="30"/>
      <c r="AB20" s="40"/>
    </row>
    <row r="21" spans="1:28">
      <c r="A21" s="30">
        <v>31</v>
      </c>
      <c r="B21" s="30" t="s">
        <v>35</v>
      </c>
      <c r="C21" s="30" t="s">
        <v>42</v>
      </c>
      <c r="D21" s="55"/>
      <c r="E21" s="32">
        <v>20600000</v>
      </c>
      <c r="F21" s="30" t="s">
        <v>135</v>
      </c>
      <c r="G21" s="33">
        <v>79521725</v>
      </c>
      <c r="H21" s="34">
        <v>4</v>
      </c>
      <c r="I21" s="34">
        <v>2</v>
      </c>
      <c r="J21" s="35">
        <v>45292</v>
      </c>
      <c r="K21" s="36">
        <f t="shared" si="1"/>
        <v>20600000</v>
      </c>
      <c r="L21" s="35">
        <v>45293</v>
      </c>
      <c r="M21" s="31" t="s">
        <v>40</v>
      </c>
      <c r="N21" s="37">
        <v>45293</v>
      </c>
      <c r="O21" s="31">
        <v>27</v>
      </c>
      <c r="P21" s="30">
        <v>2101010301</v>
      </c>
      <c r="Q21" s="38">
        <f t="shared" si="2"/>
        <v>20600000</v>
      </c>
      <c r="R21" s="35">
        <v>45294</v>
      </c>
      <c r="S21" s="33">
        <v>100029370</v>
      </c>
      <c r="T21" s="35">
        <v>45294</v>
      </c>
      <c r="U21" s="31" t="s">
        <v>46</v>
      </c>
      <c r="V21" s="35"/>
      <c r="W21" s="30"/>
      <c r="X21" s="39"/>
      <c r="Y21" s="30"/>
      <c r="Z21" s="40"/>
      <c r="AA21" s="30"/>
      <c r="AB21" s="40"/>
    </row>
    <row r="22" spans="1:28">
      <c r="A22" s="30">
        <v>32</v>
      </c>
      <c r="B22" s="30" t="s">
        <v>35</v>
      </c>
      <c r="C22" s="30" t="s">
        <v>48</v>
      </c>
      <c r="D22" s="55" t="s">
        <v>136</v>
      </c>
      <c r="E22" s="32">
        <v>2635250</v>
      </c>
      <c r="F22" s="30" t="s">
        <v>137</v>
      </c>
      <c r="G22" s="33">
        <v>51987188</v>
      </c>
      <c r="H22" s="34">
        <v>7</v>
      </c>
      <c r="I22" s="34">
        <v>18</v>
      </c>
      <c r="J22" s="35">
        <v>45292</v>
      </c>
      <c r="K22" s="36">
        <f t="shared" si="1"/>
        <v>2635250</v>
      </c>
      <c r="L22" s="35">
        <v>45293</v>
      </c>
      <c r="M22" s="31" t="s">
        <v>40</v>
      </c>
      <c r="N22" s="37">
        <v>45293</v>
      </c>
      <c r="O22" s="31">
        <v>28</v>
      </c>
      <c r="P22" s="30">
        <v>2101020301</v>
      </c>
      <c r="Q22" s="38">
        <f t="shared" si="2"/>
        <v>2635250</v>
      </c>
      <c r="R22" s="35">
        <v>45293</v>
      </c>
      <c r="S22" s="33" t="s">
        <v>138</v>
      </c>
      <c r="T22" s="35">
        <v>45293</v>
      </c>
      <c r="U22" s="31" t="s">
        <v>41</v>
      </c>
      <c r="V22" s="35"/>
      <c r="W22" s="30"/>
      <c r="X22" s="39"/>
      <c r="Y22" s="30"/>
      <c r="Z22" s="40"/>
      <c r="AA22" s="30"/>
      <c r="AB22" s="40"/>
    </row>
    <row r="23" spans="1:28">
      <c r="A23" s="30">
        <v>33</v>
      </c>
      <c r="B23" s="30" t="s">
        <v>35</v>
      </c>
      <c r="C23" s="30" t="s">
        <v>48</v>
      </c>
      <c r="D23" s="55" t="s">
        <v>76</v>
      </c>
      <c r="E23" s="32">
        <v>23175000</v>
      </c>
      <c r="F23" s="30" t="s">
        <v>139</v>
      </c>
      <c r="G23" s="33">
        <v>38361246</v>
      </c>
      <c r="H23" s="34">
        <v>1</v>
      </c>
      <c r="I23" s="34">
        <v>10</v>
      </c>
      <c r="J23" s="35">
        <v>45292</v>
      </c>
      <c r="K23" s="36">
        <f t="shared" si="1"/>
        <v>23175000</v>
      </c>
      <c r="L23" s="35">
        <v>45293</v>
      </c>
      <c r="M23" s="31" t="s">
        <v>40</v>
      </c>
      <c r="N23" s="37">
        <v>45293</v>
      </c>
      <c r="O23" s="31">
        <v>29</v>
      </c>
      <c r="P23" s="30">
        <v>2101020301</v>
      </c>
      <c r="Q23" s="38">
        <f t="shared" si="2"/>
        <v>23175000</v>
      </c>
      <c r="R23" s="35" t="s">
        <v>140</v>
      </c>
      <c r="S23" s="33" t="s">
        <v>141</v>
      </c>
      <c r="T23" s="35">
        <v>45293</v>
      </c>
      <c r="U23" s="31" t="s">
        <v>79</v>
      </c>
      <c r="V23" s="35"/>
      <c r="W23" s="30"/>
      <c r="X23" s="39"/>
      <c r="Y23" s="30"/>
      <c r="Z23" s="40"/>
      <c r="AA23" s="30"/>
      <c r="AB23" s="40"/>
    </row>
    <row r="24" spans="1:28">
      <c r="A24" s="30">
        <v>34</v>
      </c>
      <c r="B24" s="30" t="s">
        <v>35</v>
      </c>
      <c r="C24" s="30" t="s">
        <v>48</v>
      </c>
      <c r="D24" s="55" t="s">
        <v>142</v>
      </c>
      <c r="E24" s="32">
        <v>7500000</v>
      </c>
      <c r="F24" s="30" t="s">
        <v>143</v>
      </c>
      <c r="G24" s="33">
        <v>1110501425</v>
      </c>
      <c r="H24" s="34">
        <v>7</v>
      </c>
      <c r="I24" s="34">
        <v>15</v>
      </c>
      <c r="J24" s="35">
        <v>45292</v>
      </c>
      <c r="K24" s="36">
        <f t="shared" si="1"/>
        <v>7500000</v>
      </c>
      <c r="L24" s="35">
        <v>45293</v>
      </c>
      <c r="M24" s="31" t="s">
        <v>40</v>
      </c>
      <c r="N24" s="37">
        <v>45293</v>
      </c>
      <c r="O24" s="31">
        <v>30</v>
      </c>
      <c r="P24" s="30">
        <v>2101020301</v>
      </c>
      <c r="Q24" s="38">
        <f t="shared" si="2"/>
        <v>7500000</v>
      </c>
      <c r="R24" s="35">
        <v>45293</v>
      </c>
      <c r="S24" s="33" t="s">
        <v>144</v>
      </c>
      <c r="T24" s="35">
        <v>45293</v>
      </c>
      <c r="U24" s="31" t="s">
        <v>41</v>
      </c>
      <c r="V24" s="35"/>
      <c r="W24" s="30"/>
      <c r="X24" s="39"/>
      <c r="Y24" s="30"/>
      <c r="Z24" s="40"/>
      <c r="AA24" s="30"/>
      <c r="AB24" s="40"/>
    </row>
    <row r="25" spans="1:28">
      <c r="A25" s="30">
        <v>35</v>
      </c>
      <c r="B25" s="30" t="s">
        <v>35</v>
      </c>
      <c r="C25" s="30" t="s">
        <v>48</v>
      </c>
      <c r="D25" s="55" t="s">
        <v>145</v>
      </c>
      <c r="E25" s="32">
        <v>13500000</v>
      </c>
      <c r="F25" s="30" t="s">
        <v>146</v>
      </c>
      <c r="G25" s="33">
        <v>14138035</v>
      </c>
      <c r="H25" s="34">
        <v>2</v>
      </c>
      <c r="I25" s="34">
        <v>14</v>
      </c>
      <c r="J25" s="35">
        <v>45292</v>
      </c>
      <c r="K25" s="36">
        <f t="shared" si="1"/>
        <v>13500000</v>
      </c>
      <c r="L25" s="35">
        <v>45293</v>
      </c>
      <c r="M25" s="31" t="s">
        <v>40</v>
      </c>
      <c r="N25" s="37">
        <v>45293</v>
      </c>
      <c r="O25" s="31">
        <v>31</v>
      </c>
      <c r="P25" s="30">
        <v>2101020301</v>
      </c>
      <c r="Q25" s="38">
        <f t="shared" si="2"/>
        <v>13500000</v>
      </c>
      <c r="R25" s="35">
        <v>45293</v>
      </c>
      <c r="S25" s="33" t="s">
        <v>147</v>
      </c>
      <c r="T25" s="35">
        <v>45293</v>
      </c>
      <c r="U25" s="31" t="s">
        <v>41</v>
      </c>
      <c r="V25" s="35"/>
      <c r="W25" s="30"/>
      <c r="X25" s="39"/>
      <c r="Y25" s="30"/>
      <c r="Z25" s="40"/>
      <c r="AA25" s="30"/>
      <c r="AB25" s="40"/>
    </row>
    <row r="26" spans="1:28">
      <c r="A26" s="30">
        <v>36</v>
      </c>
      <c r="B26" s="30" t="s">
        <v>35</v>
      </c>
      <c r="C26" s="30" t="s">
        <v>48</v>
      </c>
      <c r="D26" s="55" t="s">
        <v>148</v>
      </c>
      <c r="E26" s="32">
        <v>9000000</v>
      </c>
      <c r="F26" s="30" t="s">
        <v>149</v>
      </c>
      <c r="G26" s="33">
        <v>14878116</v>
      </c>
      <c r="H26" s="34">
        <v>5</v>
      </c>
      <c r="I26" s="34">
        <v>30</v>
      </c>
      <c r="J26" s="35">
        <v>45292</v>
      </c>
      <c r="K26" s="36">
        <f t="shared" si="1"/>
        <v>9000000</v>
      </c>
      <c r="L26" s="35">
        <v>45293</v>
      </c>
      <c r="M26" s="31" t="s">
        <v>40</v>
      </c>
      <c r="N26" s="37">
        <v>45294</v>
      </c>
      <c r="O26" s="31">
        <v>37</v>
      </c>
      <c r="P26" s="30">
        <v>2101020301</v>
      </c>
      <c r="Q26" s="38">
        <f t="shared" si="2"/>
        <v>9000000</v>
      </c>
      <c r="R26" s="35">
        <v>45294</v>
      </c>
      <c r="S26" s="33" t="s">
        <v>150</v>
      </c>
      <c r="T26" s="35">
        <v>45294</v>
      </c>
      <c r="U26" s="31" t="s">
        <v>41</v>
      </c>
      <c r="V26" s="35"/>
      <c r="W26" s="30"/>
      <c r="X26" s="39"/>
      <c r="Y26" s="30"/>
      <c r="Z26" s="40"/>
      <c r="AA26" s="30"/>
      <c r="AB26" s="40"/>
    </row>
    <row r="27" spans="1:28">
      <c r="A27" s="30">
        <v>37</v>
      </c>
      <c r="B27" s="30" t="s">
        <v>35</v>
      </c>
      <c r="C27" s="30" t="s">
        <v>59</v>
      </c>
      <c r="D27" s="55"/>
      <c r="E27" s="32">
        <v>126074818</v>
      </c>
      <c r="F27" s="30" t="s">
        <v>152</v>
      </c>
      <c r="G27" s="33">
        <v>900415641</v>
      </c>
      <c r="H27" s="34">
        <v>8</v>
      </c>
      <c r="I27" s="34">
        <v>42</v>
      </c>
      <c r="J27" s="35">
        <v>45292</v>
      </c>
      <c r="K27" s="36">
        <f t="shared" si="1"/>
        <v>126074818</v>
      </c>
      <c r="L27" s="35">
        <v>45294</v>
      </c>
      <c r="M27" s="31" t="s">
        <v>40</v>
      </c>
      <c r="N27" s="37">
        <v>45294</v>
      </c>
      <c r="O27" s="31">
        <v>38</v>
      </c>
      <c r="P27" s="30">
        <v>220102</v>
      </c>
      <c r="Q27" s="38">
        <f t="shared" si="2"/>
        <v>126074818</v>
      </c>
      <c r="R27" s="35">
        <v>45294</v>
      </c>
      <c r="S27" s="33" t="s">
        <v>153</v>
      </c>
      <c r="T27" s="35">
        <v>45300</v>
      </c>
      <c r="U27" s="31" t="s">
        <v>52</v>
      </c>
      <c r="V27" s="35"/>
      <c r="W27" s="30"/>
      <c r="X27" s="39"/>
      <c r="Y27" s="30"/>
      <c r="Z27" s="40"/>
      <c r="AA27" s="30"/>
      <c r="AB27" s="40"/>
    </row>
    <row r="28" spans="1:28">
      <c r="A28" s="30">
        <v>38</v>
      </c>
      <c r="B28" s="30" t="s">
        <v>35</v>
      </c>
      <c r="C28" s="30" t="s">
        <v>42</v>
      </c>
      <c r="D28" s="55"/>
      <c r="E28" s="32">
        <v>4429000</v>
      </c>
      <c r="F28" s="30" t="s">
        <v>155</v>
      </c>
      <c r="G28" s="33">
        <v>1110488206</v>
      </c>
      <c r="H28" s="34">
        <v>5</v>
      </c>
      <c r="I28" s="34">
        <v>34</v>
      </c>
      <c r="J28" s="35">
        <v>45292</v>
      </c>
      <c r="K28" s="36">
        <f t="shared" si="1"/>
        <v>4429000</v>
      </c>
      <c r="L28" s="35">
        <v>45294</v>
      </c>
      <c r="M28" s="31" t="s">
        <v>40</v>
      </c>
      <c r="N28" s="37">
        <v>45294</v>
      </c>
      <c r="O28" s="31">
        <v>39</v>
      </c>
      <c r="P28" s="30">
        <v>2101010301</v>
      </c>
      <c r="Q28" s="38">
        <f t="shared" si="2"/>
        <v>4429000</v>
      </c>
      <c r="R28" s="35">
        <v>45294</v>
      </c>
      <c r="S28" s="33" t="s">
        <v>156</v>
      </c>
      <c r="T28" s="35">
        <v>45294</v>
      </c>
      <c r="U28" s="31" t="s">
        <v>41</v>
      </c>
      <c r="V28" s="35"/>
      <c r="W28" s="30"/>
      <c r="X28" s="39"/>
      <c r="Y28" s="30"/>
      <c r="Z28" s="40"/>
      <c r="AA28" s="30"/>
      <c r="AB28" s="40"/>
    </row>
    <row r="29" spans="1:28">
      <c r="A29" s="30">
        <v>39</v>
      </c>
      <c r="B29" s="30" t="s">
        <v>35</v>
      </c>
      <c r="C29" s="30" t="s">
        <v>157</v>
      </c>
      <c r="D29" s="55"/>
      <c r="E29" s="32">
        <v>3600000</v>
      </c>
      <c r="F29" s="30" t="s">
        <v>159</v>
      </c>
      <c r="G29" s="33">
        <v>65755709</v>
      </c>
      <c r="H29" s="34">
        <v>1</v>
      </c>
      <c r="I29" s="34">
        <v>52</v>
      </c>
      <c r="J29" s="35">
        <v>45292</v>
      </c>
      <c r="K29" s="36">
        <f t="shared" si="1"/>
        <v>3600000</v>
      </c>
      <c r="L29" s="35">
        <v>45294</v>
      </c>
      <c r="M29" s="31" t="s">
        <v>40</v>
      </c>
      <c r="N29" s="37">
        <v>45294</v>
      </c>
      <c r="O29" s="31">
        <v>40</v>
      </c>
      <c r="P29" s="30">
        <v>2101020301</v>
      </c>
      <c r="Q29" s="38">
        <f t="shared" si="2"/>
        <v>3600000</v>
      </c>
      <c r="R29" s="35">
        <v>45294</v>
      </c>
      <c r="S29" s="33">
        <v>100029363</v>
      </c>
      <c r="T29" s="35">
        <v>45294</v>
      </c>
      <c r="U29" s="31" t="s">
        <v>41</v>
      </c>
      <c r="V29" s="35"/>
      <c r="W29" s="30"/>
      <c r="X29" s="39"/>
      <c r="Y29" s="30"/>
      <c r="Z29" s="40"/>
      <c r="AA29" s="30"/>
      <c r="AB29" s="40"/>
    </row>
    <row r="30" spans="1:28">
      <c r="A30" s="30">
        <v>40</v>
      </c>
      <c r="B30" s="30" t="s">
        <v>35</v>
      </c>
      <c r="C30" s="30" t="s">
        <v>92</v>
      </c>
      <c r="D30" s="55"/>
      <c r="E30" s="32">
        <v>3700000</v>
      </c>
      <c r="F30" s="30" t="s">
        <v>161</v>
      </c>
      <c r="G30" s="33">
        <v>1110530186</v>
      </c>
      <c r="H30" s="34">
        <v>5</v>
      </c>
      <c r="I30" s="34">
        <v>31</v>
      </c>
      <c r="J30" s="35">
        <v>45292</v>
      </c>
      <c r="K30" s="36">
        <f t="shared" si="1"/>
        <v>3700000</v>
      </c>
      <c r="L30" s="35">
        <v>45294</v>
      </c>
      <c r="M30" s="31" t="s">
        <v>40</v>
      </c>
      <c r="N30" s="37">
        <v>45294</v>
      </c>
      <c r="O30" s="31">
        <v>41</v>
      </c>
      <c r="P30" s="30">
        <v>2101020301</v>
      </c>
      <c r="Q30" s="38">
        <f t="shared" si="2"/>
        <v>3700000</v>
      </c>
      <c r="R30" s="35">
        <v>45294</v>
      </c>
      <c r="S30" s="33">
        <v>100029391</v>
      </c>
      <c r="T30" s="35">
        <v>45294</v>
      </c>
      <c r="U30" s="31" t="s">
        <v>41</v>
      </c>
      <c r="V30" s="35"/>
      <c r="W30" s="30"/>
      <c r="X30" s="39"/>
      <c r="Y30" s="30"/>
      <c r="Z30" s="40"/>
      <c r="AA30" s="30"/>
      <c r="AB30" s="40"/>
    </row>
    <row r="31" spans="1:28">
      <c r="A31" s="30">
        <v>41</v>
      </c>
      <c r="B31" s="30" t="s">
        <v>35</v>
      </c>
      <c r="C31" s="30" t="s">
        <v>157</v>
      </c>
      <c r="D31" s="55"/>
      <c r="E31" s="32">
        <v>15000000</v>
      </c>
      <c r="F31" s="30" t="s">
        <v>163</v>
      </c>
      <c r="G31" s="33">
        <v>1110484577</v>
      </c>
      <c r="H31" s="34">
        <v>4</v>
      </c>
      <c r="I31" s="34">
        <v>46</v>
      </c>
      <c r="J31" s="35">
        <v>45292</v>
      </c>
      <c r="K31" s="36">
        <f t="shared" si="1"/>
        <v>15000000</v>
      </c>
      <c r="L31" s="35">
        <v>45294</v>
      </c>
      <c r="M31" s="31" t="s">
        <v>40</v>
      </c>
      <c r="N31" s="37">
        <v>45294</v>
      </c>
      <c r="O31" s="31">
        <v>42</v>
      </c>
      <c r="P31" s="30">
        <v>2101020301</v>
      </c>
      <c r="Q31" s="38">
        <f t="shared" si="2"/>
        <v>15000000</v>
      </c>
      <c r="R31" s="35">
        <v>45295</v>
      </c>
      <c r="S31" s="33" t="s">
        <v>164</v>
      </c>
      <c r="T31" s="35">
        <v>45294</v>
      </c>
      <c r="U31" s="31" t="s">
        <v>88</v>
      </c>
      <c r="V31" s="35"/>
      <c r="W31" s="30"/>
      <c r="X31" s="39"/>
      <c r="Y31" s="30"/>
      <c r="Z31" s="40"/>
      <c r="AA31" s="30"/>
      <c r="AB31" s="40"/>
    </row>
    <row r="32" spans="1:28">
      <c r="A32" s="30">
        <v>42</v>
      </c>
      <c r="B32" s="30" t="s">
        <v>35</v>
      </c>
      <c r="C32" s="30" t="s">
        <v>48</v>
      </c>
      <c r="D32" s="30"/>
      <c r="E32" s="32">
        <v>4738000</v>
      </c>
      <c r="F32" s="30" t="s">
        <v>166</v>
      </c>
      <c r="G32" s="33">
        <v>36559111</v>
      </c>
      <c r="H32" s="34">
        <v>0</v>
      </c>
      <c r="I32" s="34">
        <v>27</v>
      </c>
      <c r="J32" s="35">
        <v>45292</v>
      </c>
      <c r="K32" s="36">
        <f t="shared" si="1"/>
        <v>4738000</v>
      </c>
      <c r="L32" s="35">
        <v>45294</v>
      </c>
      <c r="M32" s="31" t="s">
        <v>40</v>
      </c>
      <c r="N32" s="37">
        <v>45294</v>
      </c>
      <c r="O32" s="31">
        <v>43</v>
      </c>
      <c r="P32" s="30">
        <v>2101020301</v>
      </c>
      <c r="Q32" s="38">
        <f t="shared" si="2"/>
        <v>4738000</v>
      </c>
      <c r="R32" s="35">
        <v>45294</v>
      </c>
      <c r="S32" s="33">
        <v>100029398</v>
      </c>
      <c r="T32" s="35">
        <v>45294</v>
      </c>
      <c r="U32" s="31" t="s">
        <v>41</v>
      </c>
      <c r="V32" s="35"/>
      <c r="W32" s="30"/>
      <c r="X32" s="39"/>
      <c r="Y32" s="30"/>
      <c r="Z32" s="40"/>
      <c r="AA32" s="30"/>
      <c r="AB32" s="40"/>
    </row>
    <row r="33" spans="1:29">
      <c r="A33" s="30">
        <v>43</v>
      </c>
      <c r="B33" s="30" t="s">
        <v>35</v>
      </c>
      <c r="C33" s="30" t="s">
        <v>157</v>
      </c>
      <c r="D33" s="56"/>
      <c r="E33" s="32">
        <v>4300000</v>
      </c>
      <c r="F33" s="30" t="s">
        <v>168</v>
      </c>
      <c r="G33" s="33">
        <v>52274383</v>
      </c>
      <c r="H33" s="34">
        <v>0</v>
      </c>
      <c r="I33" s="34">
        <v>50</v>
      </c>
      <c r="J33" s="35">
        <v>45292</v>
      </c>
      <c r="K33" s="36">
        <f t="shared" si="1"/>
        <v>4300000</v>
      </c>
      <c r="L33" s="35">
        <v>45295</v>
      </c>
      <c r="M33" s="31" t="s">
        <v>40</v>
      </c>
      <c r="N33" s="37">
        <v>45295</v>
      </c>
      <c r="O33" s="31">
        <v>45</v>
      </c>
      <c r="P33" s="30">
        <v>2101020301</v>
      </c>
      <c r="Q33" s="38">
        <f t="shared" si="2"/>
        <v>4300000</v>
      </c>
      <c r="R33" s="35">
        <v>45295</v>
      </c>
      <c r="S33" s="33" t="s">
        <v>169</v>
      </c>
      <c r="T33" s="35">
        <v>45295</v>
      </c>
      <c r="U33" s="31" t="s">
        <v>41</v>
      </c>
      <c r="V33" s="35"/>
      <c r="W33" s="30"/>
      <c r="X33" s="39"/>
      <c r="Y33" s="30"/>
      <c r="Z33" s="40"/>
      <c r="AA33" s="30"/>
      <c r="AB33" s="40"/>
    </row>
    <row r="34" spans="1:29">
      <c r="A34" s="30">
        <v>44</v>
      </c>
      <c r="B34" s="30" t="s">
        <v>35</v>
      </c>
      <c r="C34" s="30" t="s">
        <v>59</v>
      </c>
      <c r="D34" s="30"/>
      <c r="E34" s="32">
        <v>14420000</v>
      </c>
      <c r="F34" s="30" t="s">
        <v>171</v>
      </c>
      <c r="G34" s="33">
        <v>1110522367</v>
      </c>
      <c r="H34" s="34">
        <v>8</v>
      </c>
      <c r="I34" s="34">
        <v>43</v>
      </c>
      <c r="J34" s="35">
        <v>45292</v>
      </c>
      <c r="K34" s="36">
        <f t="shared" si="1"/>
        <v>14420000</v>
      </c>
      <c r="L34" s="35">
        <v>45295</v>
      </c>
      <c r="M34" s="31" t="s">
        <v>40</v>
      </c>
      <c r="N34" s="37">
        <v>45295</v>
      </c>
      <c r="O34" s="31">
        <v>46</v>
      </c>
      <c r="P34" s="30">
        <v>21030202</v>
      </c>
      <c r="Q34" s="38">
        <f t="shared" si="2"/>
        <v>14420000</v>
      </c>
      <c r="R34" s="35">
        <v>45295</v>
      </c>
      <c r="S34" s="33" t="s">
        <v>172</v>
      </c>
      <c r="T34" s="35">
        <v>45295</v>
      </c>
      <c r="U34" s="31" t="s">
        <v>46</v>
      </c>
      <c r="V34" s="35"/>
      <c r="W34" s="30"/>
      <c r="X34" s="39"/>
      <c r="Y34" s="30"/>
      <c r="Z34" s="40"/>
      <c r="AA34" s="30"/>
      <c r="AB34" s="40"/>
    </row>
    <row r="35" spans="1:29">
      <c r="A35" s="30">
        <v>45</v>
      </c>
      <c r="B35" s="30" t="s">
        <v>35</v>
      </c>
      <c r="C35" s="30" t="s">
        <v>53</v>
      </c>
      <c r="D35" s="56" t="s">
        <v>173</v>
      </c>
      <c r="E35" s="32">
        <v>3500000</v>
      </c>
      <c r="F35" s="30" t="s">
        <v>174</v>
      </c>
      <c r="G35" s="33">
        <v>1110528825</v>
      </c>
      <c r="H35" s="34">
        <v>7</v>
      </c>
      <c r="I35" s="34">
        <v>35</v>
      </c>
      <c r="J35" s="35">
        <v>45292</v>
      </c>
      <c r="K35" s="36">
        <f t="shared" si="1"/>
        <v>3500000</v>
      </c>
      <c r="L35" s="35">
        <v>45295</v>
      </c>
      <c r="M35" s="31" t="s">
        <v>40</v>
      </c>
      <c r="N35" s="37">
        <v>45295</v>
      </c>
      <c r="O35" s="31">
        <v>47</v>
      </c>
      <c r="P35" s="30">
        <v>2101020301</v>
      </c>
      <c r="Q35" s="38">
        <f t="shared" si="2"/>
        <v>3500000</v>
      </c>
      <c r="R35" s="35">
        <v>45295</v>
      </c>
      <c r="S35" s="33" t="s">
        <v>175</v>
      </c>
      <c r="T35" s="35">
        <v>45295</v>
      </c>
      <c r="U35" s="31" t="s">
        <v>41</v>
      </c>
      <c r="V35" s="35"/>
      <c r="W35" s="30"/>
      <c r="X35" s="39"/>
      <c r="Y35" s="30"/>
      <c r="Z35" s="40"/>
      <c r="AA35" s="30"/>
      <c r="AB35" s="40"/>
    </row>
    <row r="36" spans="1:29">
      <c r="A36" s="30">
        <v>46</v>
      </c>
      <c r="B36" s="30" t="s">
        <v>35</v>
      </c>
      <c r="C36" s="30" t="s">
        <v>157</v>
      </c>
      <c r="D36" s="30"/>
      <c r="E36" s="32">
        <v>20000000</v>
      </c>
      <c r="F36" s="30" t="s">
        <v>177</v>
      </c>
      <c r="G36" s="33">
        <v>1110503276</v>
      </c>
      <c r="H36" s="34">
        <v>5</v>
      </c>
      <c r="I36" s="34">
        <v>47</v>
      </c>
      <c r="J36" s="35">
        <v>45292</v>
      </c>
      <c r="K36" s="36">
        <f t="shared" si="1"/>
        <v>20000000</v>
      </c>
      <c r="L36" s="35">
        <v>45295</v>
      </c>
      <c r="M36" s="31" t="s">
        <v>40</v>
      </c>
      <c r="N36" s="37">
        <v>45295</v>
      </c>
      <c r="O36" s="31">
        <v>48</v>
      </c>
      <c r="P36" s="30">
        <v>2101020301</v>
      </c>
      <c r="Q36" s="38">
        <f t="shared" si="2"/>
        <v>20000000</v>
      </c>
      <c r="R36" s="35">
        <v>45296</v>
      </c>
      <c r="S36" s="33">
        <v>100029433</v>
      </c>
      <c r="T36" s="35">
        <v>45296</v>
      </c>
      <c r="U36" s="31" t="s">
        <v>46</v>
      </c>
      <c r="V36" s="35"/>
      <c r="W36" s="30"/>
      <c r="X36" s="39"/>
      <c r="Y36" s="30"/>
      <c r="Z36" s="40"/>
      <c r="AA36" s="30"/>
      <c r="AB36" s="40"/>
    </row>
    <row r="37" spans="1:29">
      <c r="A37" s="30">
        <v>47</v>
      </c>
      <c r="B37" s="30" t="s">
        <v>35</v>
      </c>
      <c r="C37" s="30" t="s">
        <v>59</v>
      </c>
      <c r="D37" s="56"/>
      <c r="E37" s="32">
        <v>60729143</v>
      </c>
      <c r="F37" s="30" t="s">
        <v>152</v>
      </c>
      <c r="G37" s="33">
        <v>900415641</v>
      </c>
      <c r="H37" s="34">
        <v>8</v>
      </c>
      <c r="I37" s="34">
        <v>45</v>
      </c>
      <c r="J37" s="35">
        <v>45292</v>
      </c>
      <c r="K37" s="36">
        <f t="shared" si="1"/>
        <v>60729143</v>
      </c>
      <c r="L37" s="35">
        <v>45295</v>
      </c>
      <c r="M37" s="31" t="s">
        <v>40</v>
      </c>
      <c r="N37" s="37">
        <v>45295</v>
      </c>
      <c r="O37" s="31">
        <v>49</v>
      </c>
      <c r="P37" s="30">
        <v>220104</v>
      </c>
      <c r="Q37" s="38">
        <f t="shared" si="2"/>
        <v>60729143</v>
      </c>
      <c r="R37" s="35">
        <v>45295</v>
      </c>
      <c r="S37" s="33" t="s">
        <v>179</v>
      </c>
      <c r="T37" s="35">
        <v>45300</v>
      </c>
      <c r="U37" s="31" t="s">
        <v>52</v>
      </c>
      <c r="V37" s="35"/>
      <c r="W37" s="30"/>
      <c r="X37" s="39"/>
      <c r="Y37" s="30"/>
      <c r="Z37" s="40"/>
      <c r="AA37" s="30"/>
      <c r="AB37" s="40"/>
    </row>
    <row r="38" spans="1:29">
      <c r="A38" s="30">
        <v>48</v>
      </c>
      <c r="B38" s="30" t="s">
        <v>35</v>
      </c>
      <c r="C38" s="30" t="s">
        <v>97</v>
      </c>
      <c r="D38" s="30"/>
      <c r="E38" s="32">
        <v>200000000</v>
      </c>
      <c r="F38" s="30" t="s">
        <v>68</v>
      </c>
      <c r="G38" s="33">
        <v>900504144</v>
      </c>
      <c r="H38" s="34">
        <v>0</v>
      </c>
      <c r="I38" s="34">
        <v>32</v>
      </c>
      <c r="J38" s="35">
        <v>45292</v>
      </c>
      <c r="K38" s="36">
        <f t="shared" si="1"/>
        <v>200000000</v>
      </c>
      <c r="L38" s="35">
        <v>45295</v>
      </c>
      <c r="M38" s="31" t="s">
        <v>40</v>
      </c>
      <c r="N38" s="37">
        <v>45295</v>
      </c>
      <c r="O38" s="31">
        <v>50</v>
      </c>
      <c r="P38" s="30">
        <v>220101</v>
      </c>
      <c r="Q38" s="38">
        <f t="shared" si="2"/>
        <v>200000000</v>
      </c>
      <c r="R38" s="35">
        <v>45295</v>
      </c>
      <c r="S38" s="33" t="s">
        <v>181</v>
      </c>
      <c r="T38" s="35">
        <v>45295</v>
      </c>
      <c r="U38" s="31" t="s">
        <v>52</v>
      </c>
      <c r="V38" s="35"/>
      <c r="W38" s="30"/>
      <c r="X38" s="39"/>
      <c r="Y38" s="30"/>
      <c r="Z38" s="40"/>
      <c r="AA38" s="30"/>
      <c r="AB38" s="40"/>
    </row>
    <row r="39" spans="1:29">
      <c r="A39" s="30">
        <v>49</v>
      </c>
      <c r="B39" s="30" t="s">
        <v>35</v>
      </c>
      <c r="C39" s="30" t="s">
        <v>70</v>
      </c>
      <c r="D39" s="30"/>
      <c r="E39" s="32">
        <v>152545758</v>
      </c>
      <c r="F39" s="30" t="s">
        <v>68</v>
      </c>
      <c r="G39" s="33">
        <v>900504144</v>
      </c>
      <c r="H39" s="34">
        <v>0</v>
      </c>
      <c r="I39" s="34">
        <v>54</v>
      </c>
      <c r="J39" s="35">
        <v>45295</v>
      </c>
      <c r="K39" s="36">
        <f t="shared" si="1"/>
        <v>152545758</v>
      </c>
      <c r="L39" s="35">
        <v>45295</v>
      </c>
      <c r="M39" s="31" t="s">
        <v>40</v>
      </c>
      <c r="N39" s="37">
        <v>45295</v>
      </c>
      <c r="O39" s="31">
        <v>51</v>
      </c>
      <c r="P39" s="30">
        <v>220105</v>
      </c>
      <c r="Q39" s="38">
        <f t="shared" si="2"/>
        <v>152545758</v>
      </c>
      <c r="R39" s="35">
        <v>45295</v>
      </c>
      <c r="S39" s="54">
        <v>45295</v>
      </c>
      <c r="T39" s="35">
        <v>45295</v>
      </c>
      <c r="U39" s="31" t="s">
        <v>52</v>
      </c>
      <c r="V39" s="35"/>
      <c r="W39" s="30"/>
      <c r="X39" s="39"/>
      <c r="Y39" s="30"/>
      <c r="Z39" s="40"/>
      <c r="AA39" s="30"/>
      <c r="AB39" s="40"/>
    </row>
    <row r="40" spans="1:29">
      <c r="A40" s="30">
        <v>50</v>
      </c>
      <c r="B40" s="30" t="s">
        <v>35</v>
      </c>
      <c r="C40" s="30" t="s">
        <v>70</v>
      </c>
      <c r="D40" s="56"/>
      <c r="E40" s="32">
        <v>80000000</v>
      </c>
      <c r="F40" s="30" t="s">
        <v>68</v>
      </c>
      <c r="G40" s="33">
        <v>900504144</v>
      </c>
      <c r="H40" s="34">
        <v>0</v>
      </c>
      <c r="I40" s="34">
        <v>55</v>
      </c>
      <c r="J40" s="35">
        <v>45292</v>
      </c>
      <c r="K40" s="36">
        <f t="shared" si="1"/>
        <v>80000000</v>
      </c>
      <c r="L40" s="35">
        <v>45295</v>
      </c>
      <c r="M40" s="31" t="s">
        <v>40</v>
      </c>
      <c r="N40" s="37">
        <v>45295</v>
      </c>
      <c r="O40" s="31">
        <v>52</v>
      </c>
      <c r="P40" s="30">
        <v>220105</v>
      </c>
      <c r="Q40" s="38">
        <f t="shared" si="2"/>
        <v>80000000</v>
      </c>
      <c r="R40" s="35" t="s">
        <v>184</v>
      </c>
      <c r="S40" s="33">
        <v>100029430</v>
      </c>
      <c r="T40" s="35">
        <v>45295</v>
      </c>
      <c r="U40" s="31" t="s">
        <v>52</v>
      </c>
      <c r="V40" s="35"/>
      <c r="W40" s="30"/>
      <c r="X40" s="39"/>
      <c r="Y40" s="30"/>
      <c r="Z40" s="40"/>
      <c r="AA40" s="30"/>
      <c r="AB40" s="40"/>
    </row>
    <row r="41" spans="1:29">
      <c r="A41" s="43">
        <v>51</v>
      </c>
      <c r="B41" s="43" t="s">
        <v>35</v>
      </c>
      <c r="C41" s="43" t="s">
        <v>59</v>
      </c>
      <c r="D41" s="43"/>
      <c r="E41" s="45">
        <v>35538664</v>
      </c>
      <c r="F41" s="43" t="s">
        <v>187</v>
      </c>
      <c r="G41" s="46">
        <v>65776273</v>
      </c>
      <c r="H41" s="47">
        <v>0</v>
      </c>
      <c r="I41" s="47">
        <v>57</v>
      </c>
      <c r="J41" s="48">
        <v>45292</v>
      </c>
      <c r="K41" s="49">
        <f t="shared" si="1"/>
        <v>35538664</v>
      </c>
      <c r="L41" s="48">
        <v>45295</v>
      </c>
      <c r="M41" s="44" t="s">
        <v>40</v>
      </c>
      <c r="N41" s="50">
        <v>45295</v>
      </c>
      <c r="O41" s="44">
        <v>53</v>
      </c>
      <c r="P41" s="43" t="s">
        <v>188</v>
      </c>
      <c r="Q41" s="51">
        <f t="shared" si="2"/>
        <v>35538664</v>
      </c>
      <c r="R41" s="48">
        <v>45295</v>
      </c>
      <c r="S41" s="46">
        <v>100029424</v>
      </c>
      <c r="T41" s="48">
        <v>45296</v>
      </c>
      <c r="U41" s="44" t="s">
        <v>46</v>
      </c>
      <c r="V41" s="48"/>
      <c r="W41" s="43"/>
      <c r="X41" s="52"/>
      <c r="Y41" s="43"/>
      <c r="Z41" s="53"/>
      <c r="AA41" s="43"/>
      <c r="AB41" s="53"/>
    </row>
    <row r="42" spans="1:29">
      <c r="A42" s="30">
        <v>52</v>
      </c>
      <c r="B42" s="30" t="s">
        <v>35</v>
      </c>
      <c r="C42" s="30" t="s">
        <v>59</v>
      </c>
      <c r="D42" s="30"/>
      <c r="E42" s="32">
        <v>10000000</v>
      </c>
      <c r="F42" s="30" t="s">
        <v>190</v>
      </c>
      <c r="G42" s="33">
        <v>93448754</v>
      </c>
      <c r="H42" s="34">
        <v>1</v>
      </c>
      <c r="I42" s="34">
        <v>58</v>
      </c>
      <c r="J42" s="35">
        <v>45292</v>
      </c>
      <c r="K42" s="36">
        <f t="shared" si="1"/>
        <v>10000000</v>
      </c>
      <c r="L42" s="35">
        <v>45296</v>
      </c>
      <c r="M42" s="31" t="s">
        <v>40</v>
      </c>
      <c r="N42" s="37">
        <v>45296</v>
      </c>
      <c r="O42" s="31">
        <v>54</v>
      </c>
      <c r="P42" s="30">
        <v>2102020211</v>
      </c>
      <c r="Q42" s="38">
        <f t="shared" si="2"/>
        <v>10000000</v>
      </c>
      <c r="R42" s="35">
        <v>45296</v>
      </c>
      <c r="S42" s="33">
        <v>100029491</v>
      </c>
      <c r="T42" s="35">
        <v>45300</v>
      </c>
      <c r="U42" s="31" t="s">
        <v>52</v>
      </c>
      <c r="V42" s="35"/>
      <c r="W42" s="30"/>
      <c r="X42" s="39"/>
      <c r="Y42" s="30"/>
      <c r="Z42" s="40"/>
      <c r="AA42" s="30"/>
      <c r="AB42" s="40"/>
    </row>
    <row r="43" spans="1:29">
      <c r="A43" s="30">
        <v>53</v>
      </c>
      <c r="B43" s="30" t="s">
        <v>35</v>
      </c>
      <c r="C43" s="30" t="s">
        <v>59</v>
      </c>
      <c r="D43" s="30"/>
      <c r="E43" s="32">
        <v>31500000</v>
      </c>
      <c r="F43" s="30" t="s">
        <v>193</v>
      </c>
      <c r="G43" s="33">
        <v>900448985</v>
      </c>
      <c r="H43" s="34">
        <v>8</v>
      </c>
      <c r="I43" s="34">
        <v>59</v>
      </c>
      <c r="J43" s="35">
        <v>45292</v>
      </c>
      <c r="K43" s="36">
        <f t="shared" si="1"/>
        <v>31500000</v>
      </c>
      <c r="L43" s="35">
        <v>45300</v>
      </c>
      <c r="M43" s="31" t="s">
        <v>40</v>
      </c>
      <c r="N43" s="37">
        <v>45300</v>
      </c>
      <c r="O43" s="31">
        <v>56</v>
      </c>
      <c r="P43" s="30">
        <v>2102020212</v>
      </c>
      <c r="Q43" s="38">
        <f t="shared" si="2"/>
        <v>31500000</v>
      </c>
      <c r="R43" s="35">
        <v>45306</v>
      </c>
      <c r="S43" s="33" t="s">
        <v>194</v>
      </c>
      <c r="T43" s="35">
        <v>45300</v>
      </c>
      <c r="U43" s="31" t="s">
        <v>195</v>
      </c>
      <c r="V43" s="35"/>
      <c r="W43" s="30"/>
      <c r="X43" s="39"/>
      <c r="Y43" s="30"/>
      <c r="Z43" s="40"/>
      <c r="AA43" s="30"/>
      <c r="AB43" s="40"/>
    </row>
    <row r="44" spans="1:29">
      <c r="A44" s="30">
        <v>54</v>
      </c>
      <c r="B44" s="30" t="s">
        <v>35</v>
      </c>
      <c r="C44" s="30" t="s">
        <v>48</v>
      </c>
      <c r="D44" s="56"/>
      <c r="E44" s="32">
        <v>3800000</v>
      </c>
      <c r="F44" s="30" t="s">
        <v>197</v>
      </c>
      <c r="G44" s="33">
        <v>30398749</v>
      </c>
      <c r="H44" s="34">
        <v>5</v>
      </c>
      <c r="I44" s="34">
        <v>17</v>
      </c>
      <c r="J44" s="35">
        <v>45292</v>
      </c>
      <c r="K44" s="36">
        <f t="shared" si="1"/>
        <v>3800000</v>
      </c>
      <c r="L44" s="35">
        <v>45300</v>
      </c>
      <c r="M44" s="31" t="s">
        <v>40</v>
      </c>
      <c r="N44" s="37">
        <v>45300</v>
      </c>
      <c r="O44" s="31">
        <v>57</v>
      </c>
      <c r="P44" s="30">
        <v>2101020301</v>
      </c>
      <c r="Q44" s="38">
        <f t="shared" si="2"/>
        <v>3800000</v>
      </c>
      <c r="R44" s="35">
        <v>45300</v>
      </c>
      <c r="S44" s="33" t="s">
        <v>198</v>
      </c>
      <c r="T44" s="35">
        <v>45300</v>
      </c>
      <c r="U44" s="31" t="s">
        <v>41</v>
      </c>
      <c r="V44" s="35"/>
      <c r="W44" s="30"/>
      <c r="X44" s="39"/>
      <c r="Y44" s="30"/>
      <c r="Z44" s="40"/>
      <c r="AA44" s="30"/>
      <c r="AB44" s="40"/>
    </row>
    <row r="45" spans="1:29">
      <c r="A45" s="30">
        <v>55</v>
      </c>
      <c r="B45" s="30" t="s">
        <v>35</v>
      </c>
      <c r="C45" s="30" t="s">
        <v>92</v>
      </c>
      <c r="D45" s="30"/>
      <c r="E45" s="32">
        <v>5000000</v>
      </c>
      <c r="F45" s="30" t="s">
        <v>200</v>
      </c>
      <c r="G45" s="33">
        <v>52213249</v>
      </c>
      <c r="H45" s="34">
        <v>0</v>
      </c>
      <c r="I45" s="34">
        <v>51</v>
      </c>
      <c r="J45" s="35">
        <v>45292</v>
      </c>
      <c r="K45" s="36">
        <f t="shared" si="1"/>
        <v>5000000</v>
      </c>
      <c r="L45" s="35">
        <v>45300</v>
      </c>
      <c r="M45" s="31" t="s">
        <v>40</v>
      </c>
      <c r="N45" s="37">
        <v>45300</v>
      </c>
      <c r="O45" s="31">
        <v>55</v>
      </c>
      <c r="P45" s="30">
        <v>2101010301</v>
      </c>
      <c r="Q45" s="38">
        <f t="shared" si="2"/>
        <v>5000000</v>
      </c>
      <c r="R45" s="35">
        <v>45302</v>
      </c>
      <c r="S45" s="33" t="s">
        <v>201</v>
      </c>
      <c r="T45" s="35">
        <v>45303</v>
      </c>
      <c r="U45" s="31" t="s">
        <v>41</v>
      </c>
      <c r="V45" s="35"/>
      <c r="W45" s="30"/>
      <c r="X45" s="39"/>
      <c r="Y45" s="30"/>
      <c r="Z45" s="40"/>
      <c r="AA45" s="30"/>
      <c r="AB45" s="40"/>
    </row>
    <row r="46" spans="1:29">
      <c r="A46" s="30">
        <v>56</v>
      </c>
      <c r="B46" s="30" t="s">
        <v>35</v>
      </c>
      <c r="C46" s="30" t="s">
        <v>157</v>
      </c>
      <c r="D46" s="30"/>
      <c r="E46" s="32">
        <v>2300000</v>
      </c>
      <c r="F46" s="32" t="s">
        <v>203</v>
      </c>
      <c r="G46" s="33">
        <v>1110530485</v>
      </c>
      <c r="H46" s="34">
        <v>2</v>
      </c>
      <c r="I46" s="34">
        <v>56</v>
      </c>
      <c r="J46" s="35">
        <v>45292</v>
      </c>
      <c r="K46" s="36">
        <f t="shared" si="1"/>
        <v>2300000</v>
      </c>
      <c r="L46" s="35">
        <v>45301</v>
      </c>
      <c r="M46" s="31" t="s">
        <v>40</v>
      </c>
      <c r="N46" s="72" t="s">
        <v>204</v>
      </c>
      <c r="O46" s="71"/>
      <c r="P46" s="73" t="s">
        <v>205</v>
      </c>
      <c r="Q46" s="38">
        <f t="shared" si="2"/>
        <v>2300000</v>
      </c>
      <c r="R46" s="70" t="s">
        <v>206</v>
      </c>
      <c r="S46" s="71" t="s">
        <v>206</v>
      </c>
      <c r="T46" s="35">
        <v>45301</v>
      </c>
      <c r="U46" s="31" t="s">
        <v>41</v>
      </c>
      <c r="V46" s="35"/>
      <c r="W46" s="30"/>
      <c r="X46" s="39"/>
      <c r="Y46" s="30"/>
      <c r="Z46" s="40"/>
      <c r="AA46" s="30">
        <v>1</v>
      </c>
      <c r="AB46" s="40">
        <v>2300000</v>
      </c>
      <c r="AC46" s="74">
        <v>45313</v>
      </c>
    </row>
    <row r="47" spans="1:29">
      <c r="A47" s="30">
        <v>57</v>
      </c>
      <c r="B47" s="30" t="s">
        <v>35</v>
      </c>
      <c r="C47" s="30" t="s">
        <v>59</v>
      </c>
      <c r="D47" s="30"/>
      <c r="E47" s="32">
        <v>10000000</v>
      </c>
      <c r="F47" s="30" t="s">
        <v>208</v>
      </c>
      <c r="G47" s="33">
        <v>809006780</v>
      </c>
      <c r="H47" s="34">
        <v>9</v>
      </c>
      <c r="I47" s="34">
        <v>60</v>
      </c>
      <c r="J47" s="35">
        <v>45292</v>
      </c>
      <c r="K47" s="36">
        <f t="shared" si="1"/>
        <v>10000000</v>
      </c>
      <c r="L47" s="35">
        <v>45302</v>
      </c>
      <c r="M47" s="31" t="s">
        <v>40</v>
      </c>
      <c r="N47" s="37">
        <v>45306</v>
      </c>
      <c r="O47" s="31">
        <v>1099</v>
      </c>
      <c r="P47" s="30">
        <v>21030202</v>
      </c>
      <c r="Q47" s="38">
        <f t="shared" si="2"/>
        <v>10000000</v>
      </c>
      <c r="R47" s="35">
        <v>45306</v>
      </c>
      <c r="S47" s="33" t="s">
        <v>209</v>
      </c>
      <c r="T47" s="35">
        <v>45306</v>
      </c>
      <c r="U47" s="31" t="s">
        <v>52</v>
      </c>
      <c r="V47" s="35"/>
      <c r="W47" s="30"/>
      <c r="X47" s="39"/>
      <c r="Y47" s="30"/>
      <c r="Z47" s="40"/>
      <c r="AA47" s="30"/>
      <c r="AB47" s="40"/>
    </row>
    <row r="48" spans="1:29">
      <c r="A48" s="30">
        <v>58</v>
      </c>
      <c r="B48" s="30" t="s">
        <v>35</v>
      </c>
      <c r="C48" s="30" t="s">
        <v>210</v>
      </c>
      <c r="D48" s="30"/>
      <c r="E48" s="32">
        <v>50237220</v>
      </c>
      <c r="F48" s="30" t="s">
        <v>212</v>
      </c>
      <c r="G48" s="33">
        <v>890702326</v>
      </c>
      <c r="H48" s="34">
        <v>8</v>
      </c>
      <c r="I48" s="34">
        <v>72</v>
      </c>
      <c r="J48" s="35">
        <v>45295</v>
      </c>
      <c r="K48" s="36">
        <f t="shared" si="1"/>
        <v>50237220</v>
      </c>
      <c r="L48" s="35">
        <v>45302</v>
      </c>
      <c r="M48" s="31" t="s">
        <v>40</v>
      </c>
      <c r="N48" s="37">
        <v>45302</v>
      </c>
      <c r="O48" s="31">
        <v>1095</v>
      </c>
      <c r="P48" s="30">
        <v>220203</v>
      </c>
      <c r="Q48" s="38">
        <f t="shared" si="2"/>
        <v>50237220</v>
      </c>
      <c r="R48" s="35">
        <v>45302</v>
      </c>
      <c r="S48" s="33" t="s">
        <v>213</v>
      </c>
      <c r="T48" s="35">
        <v>45302</v>
      </c>
      <c r="U48" s="41">
        <v>45657</v>
      </c>
      <c r="V48" s="35"/>
      <c r="W48" s="30"/>
      <c r="X48" s="39"/>
      <c r="Y48" s="30"/>
      <c r="Z48" s="40"/>
      <c r="AA48" s="30"/>
      <c r="AB48" s="40"/>
    </row>
    <row r="49" spans="1:28">
      <c r="A49" s="30">
        <v>59</v>
      </c>
      <c r="B49" s="30" t="s">
        <v>35</v>
      </c>
      <c r="C49" s="30" t="s">
        <v>92</v>
      </c>
      <c r="D49" s="56"/>
      <c r="E49" s="32">
        <v>20600000</v>
      </c>
      <c r="F49" s="30" t="s">
        <v>215</v>
      </c>
      <c r="G49" s="33">
        <v>14236617</v>
      </c>
      <c r="H49" s="34">
        <v>9</v>
      </c>
      <c r="I49" s="34">
        <v>67</v>
      </c>
      <c r="J49" s="35">
        <v>45295</v>
      </c>
      <c r="K49" s="36">
        <f t="shared" si="1"/>
        <v>20600000</v>
      </c>
      <c r="L49" s="35">
        <v>45302</v>
      </c>
      <c r="M49" s="31" t="s">
        <v>40</v>
      </c>
      <c r="N49" s="37">
        <v>45302</v>
      </c>
      <c r="O49" s="31">
        <v>1096</v>
      </c>
      <c r="P49" s="30">
        <v>2101010301</v>
      </c>
      <c r="Q49" s="38">
        <f t="shared" si="2"/>
        <v>20600000</v>
      </c>
      <c r="R49" s="35">
        <v>45302</v>
      </c>
      <c r="S49" s="33">
        <v>100029574</v>
      </c>
      <c r="T49" s="35">
        <v>45302</v>
      </c>
      <c r="U49" s="31" t="s">
        <v>46</v>
      </c>
      <c r="V49" s="35"/>
      <c r="W49" s="30"/>
      <c r="X49" s="39"/>
      <c r="Y49" s="30"/>
      <c r="Z49" s="40"/>
      <c r="AA49" s="30"/>
      <c r="AB49" s="40"/>
    </row>
    <row r="50" spans="1:28">
      <c r="A50" s="30">
        <v>60</v>
      </c>
      <c r="B50" s="30" t="s">
        <v>35</v>
      </c>
      <c r="C50" s="30" t="s">
        <v>48</v>
      </c>
      <c r="D50" s="30"/>
      <c r="E50" s="32">
        <v>9000000</v>
      </c>
      <c r="F50" s="30" t="s">
        <v>217</v>
      </c>
      <c r="G50" s="33">
        <v>901754975</v>
      </c>
      <c r="H50" s="34">
        <v>1</v>
      </c>
      <c r="I50" s="34">
        <v>26</v>
      </c>
      <c r="J50" s="35">
        <v>45292</v>
      </c>
      <c r="K50" s="36">
        <f t="shared" si="1"/>
        <v>9000000</v>
      </c>
      <c r="L50" s="35">
        <v>45302</v>
      </c>
      <c r="M50" s="31" t="s">
        <v>40</v>
      </c>
      <c r="N50" s="37">
        <v>45302</v>
      </c>
      <c r="O50" s="31">
        <v>1097</v>
      </c>
      <c r="P50" s="30">
        <v>2101020301</v>
      </c>
      <c r="Q50" s="38">
        <f t="shared" si="2"/>
        <v>9000000</v>
      </c>
      <c r="R50" s="35">
        <v>44207</v>
      </c>
      <c r="S50" s="33" t="s">
        <v>218</v>
      </c>
      <c r="T50" s="35">
        <v>45302</v>
      </c>
      <c r="U50" s="31" t="s">
        <v>41</v>
      </c>
      <c r="V50" s="35"/>
      <c r="W50" s="30"/>
      <c r="X50" s="39"/>
      <c r="Y50" s="30"/>
      <c r="Z50" s="40"/>
      <c r="AA50" s="30"/>
      <c r="AB50" s="40"/>
    </row>
    <row r="51" spans="1:28">
      <c r="A51" s="30">
        <v>61</v>
      </c>
      <c r="B51" s="30" t="s">
        <v>35</v>
      </c>
      <c r="C51" s="30" t="s">
        <v>48</v>
      </c>
      <c r="D51" s="30"/>
      <c r="E51" s="32">
        <v>4000000</v>
      </c>
      <c r="F51" s="30" t="s">
        <v>217</v>
      </c>
      <c r="G51" s="33">
        <v>901754975</v>
      </c>
      <c r="H51" s="34">
        <v>1</v>
      </c>
      <c r="I51" s="34">
        <v>16</v>
      </c>
      <c r="J51" s="35">
        <v>45292</v>
      </c>
      <c r="K51" s="36">
        <f t="shared" si="1"/>
        <v>4000000</v>
      </c>
      <c r="L51" s="35">
        <v>45302</v>
      </c>
      <c r="M51" s="31" t="s">
        <v>40</v>
      </c>
      <c r="N51" s="37">
        <v>45302</v>
      </c>
      <c r="O51" s="31">
        <v>1098</v>
      </c>
      <c r="P51" s="30">
        <v>2101020301</v>
      </c>
      <c r="Q51" s="38">
        <f t="shared" si="2"/>
        <v>4000000</v>
      </c>
      <c r="R51" s="35">
        <v>45302</v>
      </c>
      <c r="S51" s="33" t="s">
        <v>220</v>
      </c>
      <c r="T51" s="35">
        <v>45302</v>
      </c>
      <c r="U51" s="31" t="s">
        <v>41</v>
      </c>
      <c r="V51" s="35"/>
      <c r="W51" s="30"/>
      <c r="X51" s="39"/>
      <c r="Y51" s="30"/>
      <c r="Z51" s="40"/>
      <c r="AA51" s="30"/>
      <c r="AB51" s="40"/>
    </row>
    <row r="52" spans="1:28">
      <c r="A52" s="30">
        <v>62</v>
      </c>
      <c r="B52" s="30" t="s">
        <v>35</v>
      </c>
      <c r="C52" s="30" t="s">
        <v>59</v>
      </c>
      <c r="D52" s="56"/>
      <c r="E52" s="32">
        <v>21666666</v>
      </c>
      <c r="F52" s="30" t="s">
        <v>222</v>
      </c>
      <c r="G52" s="33">
        <v>17339066</v>
      </c>
      <c r="H52" s="34">
        <v>4</v>
      </c>
      <c r="I52" s="34">
        <v>62</v>
      </c>
      <c r="J52" s="35">
        <v>45295</v>
      </c>
      <c r="K52" s="36">
        <f t="shared" si="1"/>
        <v>21666666</v>
      </c>
      <c r="L52" s="35">
        <v>45302</v>
      </c>
      <c r="M52" s="31" t="s">
        <v>40</v>
      </c>
      <c r="N52" s="37">
        <v>45306</v>
      </c>
      <c r="O52" s="31">
        <v>1100</v>
      </c>
      <c r="P52" s="30">
        <v>21030202</v>
      </c>
      <c r="Q52" s="38">
        <f t="shared" si="2"/>
        <v>21666666</v>
      </c>
      <c r="R52" s="35">
        <v>45303</v>
      </c>
      <c r="S52" s="33">
        <v>100029586</v>
      </c>
      <c r="T52" s="35">
        <v>45306</v>
      </c>
      <c r="U52" s="31" t="s">
        <v>52</v>
      </c>
      <c r="V52" s="35"/>
      <c r="W52" s="30"/>
      <c r="X52" s="39"/>
      <c r="Y52" s="30"/>
      <c r="Z52" s="40"/>
      <c r="AA52" s="30"/>
      <c r="AB52" s="40"/>
    </row>
    <row r="53" spans="1:28">
      <c r="A53" s="30">
        <v>63</v>
      </c>
      <c r="B53" s="30" t="s">
        <v>35</v>
      </c>
      <c r="C53" s="30" t="s">
        <v>59</v>
      </c>
      <c r="D53" s="30"/>
      <c r="E53" s="32">
        <v>10815000</v>
      </c>
      <c r="F53" s="30" t="s">
        <v>224</v>
      </c>
      <c r="G53" s="33">
        <v>5824170</v>
      </c>
      <c r="H53" s="34">
        <v>9</v>
      </c>
      <c r="I53" s="34">
        <v>64</v>
      </c>
      <c r="J53" s="35">
        <v>45295</v>
      </c>
      <c r="K53" s="36">
        <f t="shared" si="1"/>
        <v>10815000</v>
      </c>
      <c r="L53" s="35">
        <v>45307</v>
      </c>
      <c r="M53" s="31" t="s">
        <v>40</v>
      </c>
      <c r="N53" s="37">
        <v>45307</v>
      </c>
      <c r="O53" s="31">
        <v>1101</v>
      </c>
      <c r="P53" s="30">
        <v>21030202</v>
      </c>
      <c r="Q53" s="38">
        <f t="shared" si="2"/>
        <v>10815000</v>
      </c>
      <c r="R53" s="35">
        <v>45307</v>
      </c>
      <c r="S53" s="33">
        <v>100029663</v>
      </c>
      <c r="T53" s="35">
        <v>45307</v>
      </c>
      <c r="U53" s="31" t="s">
        <v>88</v>
      </c>
      <c r="V53" s="35"/>
      <c r="W53" s="30"/>
      <c r="X53" s="39"/>
      <c r="Y53" s="30"/>
      <c r="Z53" s="40"/>
      <c r="AA53" s="30"/>
      <c r="AB53" s="40"/>
    </row>
    <row r="54" spans="1:28">
      <c r="A54" s="30">
        <v>64</v>
      </c>
      <c r="B54" s="30" t="s">
        <v>35</v>
      </c>
      <c r="C54" s="30" t="s">
        <v>59</v>
      </c>
      <c r="D54" s="30"/>
      <c r="E54" s="32">
        <v>45885000</v>
      </c>
      <c r="F54" s="30" t="s">
        <v>226</v>
      </c>
      <c r="G54" s="33">
        <v>901370428</v>
      </c>
      <c r="H54" s="34">
        <v>3</v>
      </c>
      <c r="I54" s="34">
        <v>61</v>
      </c>
      <c r="J54" s="35">
        <v>45295</v>
      </c>
      <c r="K54" s="36">
        <f t="shared" si="1"/>
        <v>45885000</v>
      </c>
      <c r="L54" s="35">
        <v>44212</v>
      </c>
      <c r="M54" s="31" t="s">
        <v>40</v>
      </c>
      <c r="N54" s="37">
        <v>45308</v>
      </c>
      <c r="O54" s="31">
        <v>1104</v>
      </c>
      <c r="P54" s="30">
        <v>220106</v>
      </c>
      <c r="Q54" s="38">
        <f t="shared" si="2"/>
        <v>45885000</v>
      </c>
      <c r="R54" s="35">
        <v>45308</v>
      </c>
      <c r="S54" s="33">
        <v>100029706</v>
      </c>
      <c r="T54" s="35">
        <v>45308</v>
      </c>
      <c r="U54" s="31" t="s">
        <v>46</v>
      </c>
      <c r="V54" s="35"/>
      <c r="W54" s="30"/>
      <c r="X54" s="39"/>
      <c r="Y54" s="30"/>
      <c r="Z54" s="40"/>
      <c r="AA54" s="30"/>
      <c r="AB54" s="40"/>
    </row>
    <row r="55" spans="1:28">
      <c r="A55" s="30">
        <v>65</v>
      </c>
      <c r="B55" s="30" t="s">
        <v>35</v>
      </c>
      <c r="C55" s="30" t="s">
        <v>97</v>
      </c>
      <c r="D55" s="56" t="s">
        <v>227</v>
      </c>
      <c r="E55" s="32">
        <v>7000000</v>
      </c>
      <c r="F55" s="30" t="s">
        <v>228</v>
      </c>
      <c r="G55" s="33">
        <v>28816294</v>
      </c>
      <c r="H55" s="34"/>
      <c r="I55" s="34">
        <v>73</v>
      </c>
      <c r="J55" s="35">
        <v>45295</v>
      </c>
      <c r="K55" s="36">
        <f t="shared" si="1"/>
        <v>7000000</v>
      </c>
      <c r="L55" s="35">
        <v>44212</v>
      </c>
      <c r="M55" s="31" t="s">
        <v>40</v>
      </c>
      <c r="N55" s="37">
        <v>45307</v>
      </c>
      <c r="O55" s="31">
        <v>1102</v>
      </c>
      <c r="P55" s="30">
        <v>2101020301</v>
      </c>
      <c r="Q55" s="38">
        <f t="shared" si="2"/>
        <v>7000000</v>
      </c>
      <c r="R55" s="35">
        <v>45307</v>
      </c>
      <c r="S55" s="33">
        <v>100029677</v>
      </c>
      <c r="T55" s="35">
        <v>44212</v>
      </c>
      <c r="U55" s="31" t="s">
        <v>52</v>
      </c>
      <c r="V55" s="35"/>
      <c r="W55" s="30"/>
      <c r="X55" s="39"/>
      <c r="Y55" s="30"/>
      <c r="Z55" s="40"/>
      <c r="AA55" s="30"/>
      <c r="AB55" s="40"/>
    </row>
    <row r="56" spans="1:28">
      <c r="A56" s="30">
        <v>66</v>
      </c>
      <c r="B56" s="30" t="s">
        <v>35</v>
      </c>
      <c r="C56" s="30" t="s">
        <v>59</v>
      </c>
      <c r="D56" s="30"/>
      <c r="E56" s="32">
        <v>50000000</v>
      </c>
      <c r="F56" s="30" t="s">
        <v>230</v>
      </c>
      <c r="G56" s="33">
        <v>901300741</v>
      </c>
      <c r="H56" s="34">
        <v>5</v>
      </c>
      <c r="I56" s="34">
        <v>76</v>
      </c>
      <c r="J56" s="35">
        <v>45295</v>
      </c>
      <c r="K56" s="36">
        <f t="shared" si="1"/>
        <v>50000000</v>
      </c>
      <c r="L56" s="35">
        <v>45308</v>
      </c>
      <c r="M56" s="31" t="s">
        <v>40</v>
      </c>
      <c r="N56" s="37">
        <v>45308</v>
      </c>
      <c r="O56" s="31">
        <v>1105</v>
      </c>
      <c r="P56" s="30" t="s">
        <v>231</v>
      </c>
      <c r="Q56" s="38">
        <f t="shared" si="2"/>
        <v>50000000</v>
      </c>
      <c r="R56" s="35">
        <v>45310</v>
      </c>
      <c r="S56" s="33" t="s">
        <v>232</v>
      </c>
      <c r="T56" s="35">
        <v>45310</v>
      </c>
      <c r="U56" s="41">
        <v>45657</v>
      </c>
      <c r="V56" s="35"/>
      <c r="W56" s="30"/>
      <c r="X56" s="39"/>
      <c r="Y56" s="30"/>
      <c r="Z56" s="40"/>
      <c r="AA56" s="30"/>
      <c r="AB56" s="40"/>
    </row>
    <row r="57" spans="1:28">
      <c r="A57" s="43">
        <v>67</v>
      </c>
      <c r="B57" s="43" t="s">
        <v>35</v>
      </c>
      <c r="C57" s="43" t="s">
        <v>48</v>
      </c>
      <c r="D57" s="43"/>
      <c r="E57" s="45">
        <v>3900000</v>
      </c>
      <c r="F57" s="43" t="s">
        <v>234</v>
      </c>
      <c r="G57" s="46">
        <v>93404246</v>
      </c>
      <c r="H57" s="47">
        <v>8</v>
      </c>
      <c r="I57" s="47">
        <v>75</v>
      </c>
      <c r="J57" s="48">
        <v>45295</v>
      </c>
      <c r="K57" s="49">
        <f t="shared" si="1"/>
        <v>3900000</v>
      </c>
      <c r="L57" s="48">
        <v>45309</v>
      </c>
      <c r="M57" s="44" t="s">
        <v>40</v>
      </c>
      <c r="N57" s="50">
        <v>45309</v>
      </c>
      <c r="O57" s="44">
        <v>1106</v>
      </c>
      <c r="P57" s="43">
        <v>2101020301</v>
      </c>
      <c r="Q57" s="51">
        <f t="shared" si="2"/>
        <v>3900000</v>
      </c>
      <c r="R57" s="48">
        <v>45309</v>
      </c>
      <c r="S57" s="46" t="s">
        <v>235</v>
      </c>
      <c r="T57" s="48">
        <v>45309</v>
      </c>
      <c r="U57" s="44" t="s">
        <v>41</v>
      </c>
      <c r="V57" s="48"/>
      <c r="W57" s="43"/>
      <c r="X57" s="52"/>
      <c r="Y57" s="43"/>
      <c r="Z57" s="53"/>
      <c r="AA57" s="43"/>
      <c r="AB57" s="53"/>
    </row>
    <row r="58" spans="1:28">
      <c r="A58" s="30">
        <v>68</v>
      </c>
      <c r="B58" s="30" t="s">
        <v>35</v>
      </c>
      <c r="C58" s="30" t="s">
        <v>59</v>
      </c>
      <c r="D58" s="30"/>
      <c r="E58" s="32">
        <v>100000000</v>
      </c>
      <c r="F58" s="30" t="s">
        <v>68</v>
      </c>
      <c r="G58" s="33">
        <v>900504144</v>
      </c>
      <c r="H58" s="34">
        <v>0</v>
      </c>
      <c r="I58" s="34">
        <v>79</v>
      </c>
      <c r="J58" s="35">
        <v>45296</v>
      </c>
      <c r="K58" s="36">
        <f t="shared" si="1"/>
        <v>100000000</v>
      </c>
      <c r="L58" s="35">
        <v>45315</v>
      </c>
      <c r="M58" s="31" t="s">
        <v>40</v>
      </c>
      <c r="N58" s="37">
        <v>45315</v>
      </c>
      <c r="O58" s="31">
        <v>1107</v>
      </c>
      <c r="P58" s="30">
        <v>21030202</v>
      </c>
      <c r="Q58" s="38">
        <f t="shared" si="2"/>
        <v>100000000</v>
      </c>
      <c r="R58" s="35">
        <v>45315</v>
      </c>
      <c r="S58" s="33" t="s">
        <v>238</v>
      </c>
      <c r="T58" s="35">
        <v>45316</v>
      </c>
      <c r="U58" s="31" t="s">
        <v>88</v>
      </c>
      <c r="V58" s="35"/>
      <c r="W58" s="30"/>
      <c r="X58" s="39"/>
      <c r="Y58" s="30"/>
      <c r="Z58" s="40"/>
      <c r="AA58" s="30"/>
      <c r="AB58" s="40"/>
    </row>
    <row r="59" spans="1:28">
      <c r="A59" s="30">
        <v>69</v>
      </c>
      <c r="B59" s="30" t="s">
        <v>35</v>
      </c>
      <c r="C59" s="30" t="s">
        <v>59</v>
      </c>
      <c r="D59" s="30"/>
      <c r="E59" s="32">
        <v>10815000</v>
      </c>
      <c r="F59" s="30" t="s">
        <v>241</v>
      </c>
      <c r="G59" s="33">
        <v>1110563718</v>
      </c>
      <c r="H59" s="34">
        <v>5</v>
      </c>
      <c r="I59" s="34">
        <v>65</v>
      </c>
      <c r="J59" s="35">
        <v>45295</v>
      </c>
      <c r="K59" s="36">
        <f t="shared" si="1"/>
        <v>10815000</v>
      </c>
      <c r="L59" s="35">
        <v>45316</v>
      </c>
      <c r="M59" s="31" t="s">
        <v>40</v>
      </c>
      <c r="N59" s="37">
        <v>45317</v>
      </c>
      <c r="O59" s="31">
        <v>1114</v>
      </c>
      <c r="P59" s="30">
        <v>21030202</v>
      </c>
      <c r="Q59" s="38">
        <f t="shared" si="2"/>
        <v>10815000</v>
      </c>
      <c r="R59" s="35">
        <v>45317</v>
      </c>
      <c r="S59" s="33">
        <v>100029999</v>
      </c>
      <c r="T59" s="35">
        <v>45316</v>
      </c>
      <c r="U59" s="31" t="s">
        <v>88</v>
      </c>
      <c r="V59" s="35"/>
      <c r="W59" s="30"/>
      <c r="X59" s="39"/>
      <c r="Y59" s="30"/>
      <c r="Z59" s="40"/>
      <c r="AA59" s="30"/>
      <c r="AB59" s="40"/>
    </row>
    <row r="60" spans="1:28">
      <c r="A60" s="30">
        <v>70</v>
      </c>
      <c r="B60" s="30" t="s">
        <v>35</v>
      </c>
      <c r="C60" s="30" t="s">
        <v>59</v>
      </c>
      <c r="D60" s="30"/>
      <c r="E60" s="32">
        <v>10815000</v>
      </c>
      <c r="F60" s="30" t="s">
        <v>242</v>
      </c>
      <c r="G60" s="33">
        <v>1110579160</v>
      </c>
      <c r="H60" s="34">
        <v>6</v>
      </c>
      <c r="I60" s="34">
        <v>63</v>
      </c>
      <c r="J60" s="35">
        <v>45295</v>
      </c>
      <c r="K60" s="36">
        <f t="shared" si="1"/>
        <v>10815000</v>
      </c>
      <c r="L60" s="35">
        <v>45316</v>
      </c>
      <c r="M60" s="31" t="s">
        <v>40</v>
      </c>
      <c r="N60" s="37">
        <v>45317</v>
      </c>
      <c r="O60" s="31">
        <v>1115</v>
      </c>
      <c r="P60" s="30">
        <v>21030202</v>
      </c>
      <c r="Q60" s="38">
        <f t="shared" si="2"/>
        <v>10815000</v>
      </c>
      <c r="R60" s="35">
        <v>45316</v>
      </c>
      <c r="S60" s="33">
        <v>100029972</v>
      </c>
      <c r="T60" s="35">
        <v>45316</v>
      </c>
      <c r="U60" s="31" t="s">
        <v>88</v>
      </c>
      <c r="V60" s="35"/>
      <c r="W60" s="30"/>
      <c r="X60" s="39"/>
      <c r="Y60" s="30"/>
      <c r="Z60" s="40"/>
      <c r="AA60" s="30"/>
      <c r="AB60" s="40"/>
    </row>
    <row r="61" spans="1:28">
      <c r="A61" s="30">
        <v>71</v>
      </c>
      <c r="B61" s="30" t="s">
        <v>35</v>
      </c>
      <c r="C61" s="30" t="s">
        <v>59</v>
      </c>
      <c r="D61" s="30"/>
      <c r="E61" s="32">
        <v>10815000</v>
      </c>
      <c r="F61" s="30" t="s">
        <v>241</v>
      </c>
      <c r="G61" s="33">
        <v>1110563718</v>
      </c>
      <c r="H61" s="34">
        <v>5</v>
      </c>
      <c r="I61" s="34">
        <v>65</v>
      </c>
      <c r="J61" s="35">
        <v>45295</v>
      </c>
      <c r="K61" s="36">
        <f t="shared" si="1"/>
        <v>10815000</v>
      </c>
      <c r="L61" s="35">
        <v>45316</v>
      </c>
      <c r="M61" s="31" t="s">
        <v>40</v>
      </c>
      <c r="N61" s="37">
        <v>45317</v>
      </c>
      <c r="O61" s="31">
        <v>1116</v>
      </c>
      <c r="P61" s="30">
        <v>21030202</v>
      </c>
      <c r="Q61" s="38">
        <f t="shared" si="2"/>
        <v>10815000</v>
      </c>
      <c r="R61" s="35">
        <v>45316</v>
      </c>
      <c r="S61" s="33" t="s">
        <v>243</v>
      </c>
      <c r="T61" s="35">
        <v>45316</v>
      </c>
      <c r="U61" s="31" t="s">
        <v>88</v>
      </c>
      <c r="V61" s="35"/>
      <c r="W61" s="30"/>
      <c r="X61" s="39"/>
      <c r="Y61" s="30"/>
      <c r="Z61" s="40"/>
      <c r="AA61" s="30"/>
      <c r="AB61" s="40"/>
    </row>
    <row r="62" spans="1:28">
      <c r="A62" s="30">
        <v>72</v>
      </c>
      <c r="B62" s="30" t="s">
        <v>35</v>
      </c>
      <c r="C62" s="30" t="s">
        <v>59</v>
      </c>
      <c r="D62" s="30"/>
      <c r="E62" s="32">
        <v>32120000</v>
      </c>
      <c r="F62" s="30" t="s">
        <v>245</v>
      </c>
      <c r="G62" s="33">
        <v>860047163</v>
      </c>
      <c r="H62" s="34">
        <v>5</v>
      </c>
      <c r="I62" s="34">
        <v>80</v>
      </c>
      <c r="J62" s="35">
        <v>45296</v>
      </c>
      <c r="K62" s="36">
        <f t="shared" si="1"/>
        <v>32120000</v>
      </c>
      <c r="L62" s="35">
        <v>45317</v>
      </c>
      <c r="M62" s="31" t="s">
        <v>40</v>
      </c>
      <c r="N62" s="37">
        <v>45321</v>
      </c>
      <c r="O62" s="31">
        <v>1125</v>
      </c>
      <c r="P62" s="30">
        <v>220102</v>
      </c>
      <c r="Q62" s="38">
        <f t="shared" si="2"/>
        <v>32120000</v>
      </c>
      <c r="R62" s="35">
        <v>45320</v>
      </c>
      <c r="S62" s="33" t="s">
        <v>246</v>
      </c>
      <c r="T62" s="35">
        <v>45317</v>
      </c>
      <c r="U62" s="31" t="s">
        <v>46</v>
      </c>
      <c r="V62" s="35"/>
      <c r="W62" s="30"/>
      <c r="X62" s="39"/>
      <c r="Y62" s="30"/>
      <c r="Z62" s="40"/>
      <c r="AA62" s="30"/>
      <c r="AB62" s="40"/>
    </row>
    <row r="63" spans="1:28">
      <c r="A63" s="30">
        <v>73</v>
      </c>
      <c r="B63" s="30" t="s">
        <v>35</v>
      </c>
      <c r="C63" s="30" t="s">
        <v>59</v>
      </c>
      <c r="D63" s="57"/>
      <c r="E63" s="32">
        <v>26585868</v>
      </c>
      <c r="F63" s="30" t="s">
        <v>248</v>
      </c>
      <c r="G63" s="33" t="s">
        <v>249</v>
      </c>
      <c r="H63" s="34">
        <v>3</v>
      </c>
      <c r="I63" s="34">
        <v>68</v>
      </c>
      <c r="J63" s="35">
        <v>45295</v>
      </c>
      <c r="K63" s="36">
        <f t="shared" si="1"/>
        <v>26585868</v>
      </c>
      <c r="L63" s="35">
        <v>45317</v>
      </c>
      <c r="M63" s="31" t="s">
        <v>40</v>
      </c>
      <c r="N63" s="37">
        <v>45321</v>
      </c>
      <c r="O63" s="31">
        <v>1124</v>
      </c>
      <c r="P63" s="30">
        <v>220102</v>
      </c>
      <c r="Q63" s="38">
        <f t="shared" si="2"/>
        <v>26585868</v>
      </c>
      <c r="R63" s="35">
        <v>45322</v>
      </c>
      <c r="S63" s="33" t="s">
        <v>250</v>
      </c>
      <c r="T63" s="35">
        <v>45317</v>
      </c>
      <c r="U63" s="31" t="s">
        <v>46</v>
      </c>
      <c r="V63" s="35"/>
      <c r="W63" s="30"/>
      <c r="X63" s="39"/>
      <c r="Y63" s="30"/>
      <c r="Z63" s="40"/>
      <c r="AA63" s="30"/>
      <c r="AB63" s="40"/>
    </row>
    <row r="64" spans="1:28">
      <c r="A64" s="30">
        <v>74</v>
      </c>
      <c r="B64" s="30" t="s">
        <v>35</v>
      </c>
      <c r="C64" s="30" t="s">
        <v>251</v>
      </c>
      <c r="D64" s="30"/>
      <c r="E64" s="32">
        <v>17716000</v>
      </c>
      <c r="F64" s="30" t="s">
        <v>253</v>
      </c>
      <c r="G64" s="33">
        <v>38290584</v>
      </c>
      <c r="H64" s="34">
        <v>0</v>
      </c>
      <c r="I64" s="34">
        <v>78</v>
      </c>
      <c r="J64" s="35">
        <v>45296</v>
      </c>
      <c r="K64" s="36">
        <f t="shared" si="1"/>
        <v>17716000</v>
      </c>
      <c r="L64" s="35">
        <v>45320</v>
      </c>
      <c r="M64" s="31" t="s">
        <v>40</v>
      </c>
      <c r="N64" s="37">
        <v>45321</v>
      </c>
      <c r="O64" s="31">
        <v>1126</v>
      </c>
      <c r="P64" s="30">
        <v>21030202</v>
      </c>
      <c r="Q64" s="38">
        <f t="shared" si="2"/>
        <v>17716000</v>
      </c>
      <c r="R64" s="35">
        <v>45320</v>
      </c>
      <c r="S64" s="33">
        <v>100015355</v>
      </c>
      <c r="T64" s="35">
        <v>45321</v>
      </c>
      <c r="U64" s="31" t="s">
        <v>46</v>
      </c>
      <c r="V64" s="35"/>
      <c r="W64" s="30"/>
      <c r="X64" s="39"/>
      <c r="Y64" s="30"/>
      <c r="Z64" s="40"/>
      <c r="AA64" s="30"/>
      <c r="AB64" s="40"/>
    </row>
    <row r="65" spans="1:28">
      <c r="A65" s="30">
        <v>75</v>
      </c>
      <c r="B65" s="30" t="s">
        <v>254</v>
      </c>
      <c r="C65" s="30" t="s">
        <v>48</v>
      </c>
      <c r="D65" s="55" t="s">
        <v>145</v>
      </c>
      <c r="E65" s="32">
        <v>29160000</v>
      </c>
      <c r="F65" s="30" t="s">
        <v>146</v>
      </c>
      <c r="G65" s="33">
        <v>14138035</v>
      </c>
      <c r="H65" s="34">
        <v>2</v>
      </c>
      <c r="I65" s="34" t="s">
        <v>255</v>
      </c>
      <c r="J65" s="35">
        <v>45320</v>
      </c>
      <c r="K65" s="36">
        <f t="shared" ref="K65:K128" si="3">E65</f>
        <v>29160000</v>
      </c>
      <c r="L65" s="35">
        <v>44228</v>
      </c>
      <c r="M65" s="31" t="s">
        <v>40</v>
      </c>
      <c r="N65" s="37">
        <v>45323</v>
      </c>
      <c r="O65" s="31">
        <v>1136</v>
      </c>
      <c r="P65" s="30">
        <v>220401</v>
      </c>
      <c r="Q65" s="38">
        <f t="shared" ref="Q65:Q128" si="4">K65</f>
        <v>29160000</v>
      </c>
      <c r="R65" s="35">
        <v>45323</v>
      </c>
      <c r="S65" s="33" t="s">
        <v>256</v>
      </c>
      <c r="T65" s="35">
        <v>45323</v>
      </c>
      <c r="U65" s="31" t="s">
        <v>52</v>
      </c>
      <c r="V65" s="35">
        <v>45373</v>
      </c>
      <c r="W65" s="30" t="s">
        <v>121</v>
      </c>
      <c r="X65" s="39">
        <v>14580000</v>
      </c>
      <c r="Y65" s="30"/>
      <c r="Z65" s="40"/>
      <c r="AA65" s="30"/>
      <c r="AB65" s="40"/>
    </row>
    <row r="66" spans="1:28">
      <c r="A66" s="30">
        <v>76</v>
      </c>
      <c r="B66" s="30" t="s">
        <v>254</v>
      </c>
      <c r="C66" s="30" t="s">
        <v>48</v>
      </c>
      <c r="D66" s="30" t="s">
        <v>115</v>
      </c>
      <c r="E66" s="32">
        <v>11340000</v>
      </c>
      <c r="F66" s="30" t="s">
        <v>116</v>
      </c>
      <c r="G66" s="33">
        <v>38290379</v>
      </c>
      <c r="H66" s="34">
        <v>7</v>
      </c>
      <c r="I66" s="34" t="s">
        <v>257</v>
      </c>
      <c r="J66" s="35">
        <v>45320</v>
      </c>
      <c r="K66" s="36">
        <f t="shared" si="3"/>
        <v>11340000</v>
      </c>
      <c r="L66" s="35">
        <v>44228</v>
      </c>
      <c r="M66" s="31" t="s">
        <v>40</v>
      </c>
      <c r="N66" s="37">
        <v>45323</v>
      </c>
      <c r="O66" s="31">
        <v>1137</v>
      </c>
      <c r="P66" s="30">
        <v>220401</v>
      </c>
      <c r="Q66" s="38">
        <f t="shared" si="4"/>
        <v>11340000</v>
      </c>
      <c r="R66" s="35">
        <v>45327</v>
      </c>
      <c r="S66" s="33" t="s">
        <v>258</v>
      </c>
      <c r="T66" s="35">
        <v>45323</v>
      </c>
      <c r="U66" s="31" t="s">
        <v>52</v>
      </c>
      <c r="V66" s="35">
        <v>45373</v>
      </c>
      <c r="W66" s="30" t="s">
        <v>121</v>
      </c>
      <c r="X66" s="39">
        <v>3240000</v>
      </c>
      <c r="Y66" s="30"/>
      <c r="Z66" s="40"/>
      <c r="AA66" s="30"/>
      <c r="AB66" s="40"/>
    </row>
    <row r="67" spans="1:28">
      <c r="A67" s="30">
        <v>77</v>
      </c>
      <c r="B67" s="30" t="s">
        <v>254</v>
      </c>
      <c r="C67" s="30" t="s">
        <v>48</v>
      </c>
      <c r="D67" s="55" t="s">
        <v>63</v>
      </c>
      <c r="E67" s="32">
        <v>16200000</v>
      </c>
      <c r="F67" s="30" t="s">
        <v>259</v>
      </c>
      <c r="G67" s="33">
        <v>1232391592</v>
      </c>
      <c r="H67" s="34">
        <v>8</v>
      </c>
      <c r="I67" s="34" t="s">
        <v>260</v>
      </c>
      <c r="J67" s="35">
        <v>45320</v>
      </c>
      <c r="K67" s="36">
        <f t="shared" si="3"/>
        <v>16200000</v>
      </c>
      <c r="L67" s="35">
        <v>45323</v>
      </c>
      <c r="M67" s="31" t="s">
        <v>40</v>
      </c>
      <c r="N67" s="37">
        <v>45323</v>
      </c>
      <c r="O67" s="31">
        <v>1138</v>
      </c>
      <c r="P67" s="30">
        <v>220401</v>
      </c>
      <c r="Q67" s="38">
        <f t="shared" si="4"/>
        <v>16200000</v>
      </c>
      <c r="R67" s="35">
        <v>45323</v>
      </c>
      <c r="S67" s="33" t="s">
        <v>261</v>
      </c>
      <c r="T67" s="35">
        <v>45323</v>
      </c>
      <c r="U67" s="31" t="s">
        <v>52</v>
      </c>
      <c r="V67" s="35">
        <v>45373</v>
      </c>
      <c r="W67" s="30" t="s">
        <v>121</v>
      </c>
      <c r="X67" s="39">
        <v>8100000</v>
      </c>
      <c r="Y67" s="30"/>
      <c r="Z67" s="40"/>
      <c r="AA67" s="30"/>
      <c r="AB67" s="40"/>
    </row>
    <row r="68" spans="1:28">
      <c r="A68" s="30">
        <v>78</v>
      </c>
      <c r="B68" s="30" t="s">
        <v>254</v>
      </c>
      <c r="C68" s="30" t="s">
        <v>262</v>
      </c>
      <c r="D68" s="30" t="s">
        <v>263</v>
      </c>
      <c r="E68" s="32">
        <v>11495217</v>
      </c>
      <c r="F68" s="30" t="s">
        <v>264</v>
      </c>
      <c r="G68" s="33">
        <v>65764100</v>
      </c>
      <c r="H68" s="34">
        <v>3</v>
      </c>
      <c r="I68" s="34">
        <v>1131</v>
      </c>
      <c r="J68" s="35">
        <v>45320</v>
      </c>
      <c r="K68" s="36">
        <f t="shared" si="3"/>
        <v>11495217</v>
      </c>
      <c r="L68" s="35">
        <v>45323</v>
      </c>
      <c r="M68" s="31" t="s">
        <v>40</v>
      </c>
      <c r="N68" s="37">
        <v>45323</v>
      </c>
      <c r="O68" s="31">
        <v>1139</v>
      </c>
      <c r="P68" s="30">
        <v>220401</v>
      </c>
      <c r="Q68" s="38">
        <f t="shared" si="4"/>
        <v>11495217</v>
      </c>
      <c r="R68" s="35">
        <v>45324</v>
      </c>
      <c r="S68" s="33" t="s">
        <v>265</v>
      </c>
      <c r="T68" s="35">
        <v>45327</v>
      </c>
      <c r="U68" s="31" t="s">
        <v>88</v>
      </c>
      <c r="V68" s="35">
        <v>45412</v>
      </c>
      <c r="W68" s="30" t="s">
        <v>106</v>
      </c>
      <c r="X68" s="39">
        <v>3831739</v>
      </c>
      <c r="Y68" s="30"/>
      <c r="Z68" s="40"/>
      <c r="AA68" s="30"/>
      <c r="AB68" s="40"/>
    </row>
    <row r="69" spans="1:28">
      <c r="A69" s="30">
        <v>79</v>
      </c>
      <c r="B69" s="30" t="s">
        <v>254</v>
      </c>
      <c r="C69" s="30" t="s">
        <v>48</v>
      </c>
      <c r="D69" s="55" t="s">
        <v>142</v>
      </c>
      <c r="E69" s="32">
        <v>16200000</v>
      </c>
      <c r="F69" s="30" t="s">
        <v>266</v>
      </c>
      <c r="G69" s="33">
        <v>1110501425</v>
      </c>
      <c r="H69" s="34">
        <v>7</v>
      </c>
      <c r="I69" s="34" t="s">
        <v>267</v>
      </c>
      <c r="J69" s="35">
        <v>45320</v>
      </c>
      <c r="K69" s="36">
        <f t="shared" si="3"/>
        <v>16200000</v>
      </c>
      <c r="L69" s="35">
        <v>45323</v>
      </c>
      <c r="M69" s="31" t="s">
        <v>40</v>
      </c>
      <c r="N69" s="37">
        <v>45323</v>
      </c>
      <c r="O69" s="31">
        <v>1140</v>
      </c>
      <c r="P69" s="30">
        <v>220401</v>
      </c>
      <c r="Q69" s="38">
        <f t="shared" si="4"/>
        <v>16200000</v>
      </c>
      <c r="R69" s="35">
        <v>45323</v>
      </c>
      <c r="S69" s="33" t="s">
        <v>268</v>
      </c>
      <c r="T69" s="35">
        <v>44228</v>
      </c>
      <c r="U69" s="31" t="s">
        <v>52</v>
      </c>
      <c r="V69" s="35">
        <v>45373</v>
      </c>
      <c r="W69" s="30" t="s">
        <v>121</v>
      </c>
      <c r="X69" s="39">
        <v>8100000</v>
      </c>
      <c r="Y69" s="30"/>
      <c r="Z69" s="40"/>
      <c r="AA69" s="30"/>
      <c r="AB69" s="40"/>
    </row>
    <row r="70" spans="1:28">
      <c r="A70" s="30">
        <v>80</v>
      </c>
      <c r="B70" s="30" t="s">
        <v>254</v>
      </c>
      <c r="C70" s="30" t="s">
        <v>70</v>
      </c>
      <c r="D70" s="55" t="s">
        <v>71</v>
      </c>
      <c r="E70" s="32">
        <v>12600000</v>
      </c>
      <c r="F70" s="30" t="s">
        <v>72</v>
      </c>
      <c r="G70" s="33">
        <v>65738804</v>
      </c>
      <c r="H70" s="34">
        <v>1</v>
      </c>
      <c r="I70" s="34">
        <v>1135</v>
      </c>
      <c r="J70" s="35">
        <v>45320</v>
      </c>
      <c r="K70" s="36">
        <f t="shared" si="3"/>
        <v>12600000</v>
      </c>
      <c r="L70" s="35">
        <v>45323</v>
      </c>
      <c r="M70" s="31" t="s">
        <v>40</v>
      </c>
      <c r="N70" s="37">
        <v>45323</v>
      </c>
      <c r="O70" s="31">
        <v>1141</v>
      </c>
      <c r="P70" s="30">
        <v>220401</v>
      </c>
      <c r="Q70" s="38">
        <f t="shared" si="4"/>
        <v>12600000</v>
      </c>
      <c r="R70" s="35">
        <v>45323</v>
      </c>
      <c r="S70" s="33" t="s">
        <v>269</v>
      </c>
      <c r="T70" s="35">
        <v>45324</v>
      </c>
      <c r="U70" s="31" t="s">
        <v>88</v>
      </c>
      <c r="V70" s="35">
        <v>45412</v>
      </c>
      <c r="W70" s="30" t="s">
        <v>106</v>
      </c>
      <c r="X70" s="39">
        <v>4200000</v>
      </c>
      <c r="Y70" s="30"/>
      <c r="Z70" s="40"/>
      <c r="AA70" s="30"/>
      <c r="AB70" s="40"/>
    </row>
    <row r="71" spans="1:28">
      <c r="A71" s="30">
        <v>81</v>
      </c>
      <c r="B71" s="30" t="s">
        <v>254</v>
      </c>
      <c r="C71" s="30" t="s">
        <v>70</v>
      </c>
      <c r="D71" s="55" t="s">
        <v>71</v>
      </c>
      <c r="E71" s="32">
        <v>12600000</v>
      </c>
      <c r="F71" s="30" t="s">
        <v>74</v>
      </c>
      <c r="G71" s="33">
        <v>1067864079</v>
      </c>
      <c r="H71" s="34">
        <v>3</v>
      </c>
      <c r="I71" s="34">
        <v>1134</v>
      </c>
      <c r="J71" s="35">
        <v>45320</v>
      </c>
      <c r="K71" s="36">
        <f t="shared" si="3"/>
        <v>12600000</v>
      </c>
      <c r="L71" s="35">
        <v>45323</v>
      </c>
      <c r="M71" s="31" t="s">
        <v>40</v>
      </c>
      <c r="N71" s="37">
        <v>45323</v>
      </c>
      <c r="O71" s="31">
        <v>1142</v>
      </c>
      <c r="P71" s="30">
        <v>220401</v>
      </c>
      <c r="Q71" s="38">
        <f t="shared" si="4"/>
        <v>12600000</v>
      </c>
      <c r="R71" s="35">
        <v>45323</v>
      </c>
      <c r="S71" s="33" t="s">
        <v>270</v>
      </c>
      <c r="T71" s="35">
        <v>45324</v>
      </c>
      <c r="U71" s="31" t="s">
        <v>88</v>
      </c>
      <c r="V71" s="35"/>
      <c r="W71" s="30"/>
      <c r="X71" s="39"/>
      <c r="Y71" s="30"/>
      <c r="Z71" s="40"/>
      <c r="AA71" s="30"/>
      <c r="AB71" s="40"/>
    </row>
    <row r="72" spans="1:28">
      <c r="A72" s="30">
        <v>82</v>
      </c>
      <c r="B72" s="30" t="s">
        <v>254</v>
      </c>
      <c r="C72" s="30" t="s">
        <v>262</v>
      </c>
      <c r="D72" s="30"/>
      <c r="E72" s="32">
        <v>6900000</v>
      </c>
      <c r="F72" s="32" t="s">
        <v>203</v>
      </c>
      <c r="G72" s="33">
        <v>1110530485</v>
      </c>
      <c r="H72" s="34">
        <v>2</v>
      </c>
      <c r="I72" s="34">
        <v>1130</v>
      </c>
      <c r="J72" s="35">
        <v>45320</v>
      </c>
      <c r="K72" s="36">
        <f t="shared" si="3"/>
        <v>6900000</v>
      </c>
      <c r="L72" s="35">
        <v>45323</v>
      </c>
      <c r="M72" s="31" t="s">
        <v>40</v>
      </c>
      <c r="N72" s="37">
        <v>45324</v>
      </c>
      <c r="O72" s="31">
        <v>1147</v>
      </c>
      <c r="P72" s="30">
        <v>220402</v>
      </c>
      <c r="Q72" s="38">
        <f t="shared" si="4"/>
        <v>6900000</v>
      </c>
      <c r="R72" s="35">
        <v>45324</v>
      </c>
      <c r="S72" s="33" t="s">
        <v>271</v>
      </c>
      <c r="T72" s="35">
        <v>45327</v>
      </c>
      <c r="U72" s="31" t="s">
        <v>88</v>
      </c>
      <c r="V72" s="35"/>
      <c r="W72" s="30"/>
      <c r="X72" s="39"/>
      <c r="Y72" s="30"/>
      <c r="Z72" s="40"/>
      <c r="AA72" s="30"/>
      <c r="AB72" s="40"/>
    </row>
    <row r="73" spans="1:28">
      <c r="A73" s="30">
        <v>83</v>
      </c>
      <c r="B73" s="30" t="s">
        <v>254</v>
      </c>
      <c r="C73" s="30" t="s">
        <v>48</v>
      </c>
      <c r="D73" s="55" t="s">
        <v>148</v>
      </c>
      <c r="E73" s="32">
        <v>19440000</v>
      </c>
      <c r="F73" s="30" t="s">
        <v>149</v>
      </c>
      <c r="G73" s="33">
        <v>14878116</v>
      </c>
      <c r="H73" s="34">
        <v>5</v>
      </c>
      <c r="I73" s="34" t="s">
        <v>272</v>
      </c>
      <c r="J73" s="35">
        <v>45320</v>
      </c>
      <c r="K73" s="36">
        <f t="shared" si="3"/>
        <v>19440000</v>
      </c>
      <c r="L73" s="35">
        <v>45323</v>
      </c>
      <c r="M73" s="31" t="s">
        <v>40</v>
      </c>
      <c r="N73" s="37">
        <v>45323</v>
      </c>
      <c r="O73" s="31">
        <v>1143</v>
      </c>
      <c r="P73" s="30">
        <v>220401</v>
      </c>
      <c r="Q73" s="38">
        <f t="shared" si="4"/>
        <v>19440000</v>
      </c>
      <c r="R73" s="35">
        <v>45323</v>
      </c>
      <c r="S73" s="33" t="s">
        <v>273</v>
      </c>
      <c r="T73" s="35">
        <v>45323</v>
      </c>
      <c r="U73" s="31" t="s">
        <v>274</v>
      </c>
      <c r="V73" s="35">
        <v>45373</v>
      </c>
      <c r="W73" s="30" t="s">
        <v>121</v>
      </c>
      <c r="X73" s="39">
        <v>9720000</v>
      </c>
      <c r="Y73" s="30"/>
      <c r="Z73" s="40"/>
      <c r="AA73" s="30"/>
      <c r="AB73" s="40"/>
    </row>
    <row r="74" spans="1:28">
      <c r="A74" s="30">
        <v>84</v>
      </c>
      <c r="B74" s="30" t="s">
        <v>254</v>
      </c>
      <c r="C74" s="30" t="s">
        <v>48</v>
      </c>
      <c r="D74" s="30" t="s">
        <v>126</v>
      </c>
      <c r="E74" s="32">
        <v>19440000</v>
      </c>
      <c r="F74" s="30" t="s">
        <v>127</v>
      </c>
      <c r="G74" s="33">
        <v>14325425</v>
      </c>
      <c r="H74" s="34">
        <v>3</v>
      </c>
      <c r="I74" s="34">
        <v>1142</v>
      </c>
      <c r="J74" s="35">
        <v>45320</v>
      </c>
      <c r="K74" s="36">
        <f t="shared" si="3"/>
        <v>19440000</v>
      </c>
      <c r="L74" s="35">
        <v>45323</v>
      </c>
      <c r="M74" s="31" t="s">
        <v>40</v>
      </c>
      <c r="N74" s="37">
        <v>45323</v>
      </c>
      <c r="O74" s="31">
        <v>1144</v>
      </c>
      <c r="P74" s="30">
        <v>220401</v>
      </c>
      <c r="Q74" s="38">
        <f t="shared" si="4"/>
        <v>19440000</v>
      </c>
      <c r="R74" s="35">
        <v>45323</v>
      </c>
      <c r="S74" s="33" t="s">
        <v>275</v>
      </c>
      <c r="T74" s="35">
        <v>45323</v>
      </c>
      <c r="U74" s="31" t="s">
        <v>52</v>
      </c>
      <c r="V74" s="35">
        <v>45373</v>
      </c>
      <c r="W74" s="30" t="s">
        <v>276</v>
      </c>
      <c r="X74" s="39">
        <v>9720000</v>
      </c>
      <c r="Y74" s="30"/>
      <c r="Z74" s="40"/>
      <c r="AA74" s="30"/>
      <c r="AB74" s="40"/>
    </row>
    <row r="75" spans="1:28">
      <c r="A75" s="30">
        <v>85</v>
      </c>
      <c r="B75" s="30" t="s">
        <v>254</v>
      </c>
      <c r="C75" s="30" t="s">
        <v>277</v>
      </c>
      <c r="D75" s="30"/>
      <c r="E75" s="32">
        <v>6000000</v>
      </c>
      <c r="F75" s="30" t="s">
        <v>279</v>
      </c>
      <c r="G75" s="33">
        <v>1005754502</v>
      </c>
      <c r="H75" s="34">
        <v>0</v>
      </c>
      <c r="I75" s="34">
        <v>1147</v>
      </c>
      <c r="J75" s="35">
        <v>45320</v>
      </c>
      <c r="K75" s="36">
        <f t="shared" si="3"/>
        <v>6000000</v>
      </c>
      <c r="L75" s="35">
        <v>45323</v>
      </c>
      <c r="M75" s="31" t="s">
        <v>40</v>
      </c>
      <c r="N75" s="37">
        <v>45323</v>
      </c>
      <c r="O75" s="31">
        <v>1145</v>
      </c>
      <c r="P75" s="30">
        <v>220401</v>
      </c>
      <c r="Q75" s="38">
        <f t="shared" si="4"/>
        <v>6000000</v>
      </c>
      <c r="R75" s="35">
        <v>45323</v>
      </c>
      <c r="S75" s="33">
        <v>100030183</v>
      </c>
      <c r="T75" s="35">
        <v>45323</v>
      </c>
      <c r="U75" s="31" t="s">
        <v>88</v>
      </c>
      <c r="V75" s="35">
        <v>45412</v>
      </c>
      <c r="W75" s="30" t="s">
        <v>41</v>
      </c>
      <c r="X75" s="39">
        <v>2000000</v>
      </c>
      <c r="Y75" s="30"/>
      <c r="Z75" s="40"/>
      <c r="AA75" s="30"/>
      <c r="AB75" s="40"/>
    </row>
    <row r="76" spans="1:28">
      <c r="A76" s="30">
        <v>86</v>
      </c>
      <c r="B76" s="30" t="s">
        <v>254</v>
      </c>
      <c r="C76" s="30" t="s">
        <v>157</v>
      </c>
      <c r="D76" s="30"/>
      <c r="E76" s="32">
        <v>5850000</v>
      </c>
      <c r="F76" s="30" t="s">
        <v>281</v>
      </c>
      <c r="G76" s="33">
        <v>1110484511</v>
      </c>
      <c r="H76" s="34">
        <v>9</v>
      </c>
      <c r="I76" s="34">
        <v>1153</v>
      </c>
      <c r="J76" s="35">
        <v>45321</v>
      </c>
      <c r="K76" s="36">
        <f t="shared" si="3"/>
        <v>5850000</v>
      </c>
      <c r="L76" s="35">
        <v>45324</v>
      </c>
      <c r="M76" s="31" t="s">
        <v>40</v>
      </c>
      <c r="N76" s="37">
        <v>45324</v>
      </c>
      <c r="O76" s="31">
        <v>1148</v>
      </c>
      <c r="P76" s="30">
        <v>220402</v>
      </c>
      <c r="Q76" s="38">
        <f t="shared" si="4"/>
        <v>5850000</v>
      </c>
      <c r="R76" s="35">
        <v>45324</v>
      </c>
      <c r="S76" s="33">
        <v>100030216</v>
      </c>
      <c r="T76" s="35">
        <v>45324</v>
      </c>
      <c r="U76" s="31" t="s">
        <v>88</v>
      </c>
      <c r="V76" s="35">
        <v>45411</v>
      </c>
      <c r="W76" s="30" t="s">
        <v>106</v>
      </c>
      <c r="X76" s="39">
        <v>1950000</v>
      </c>
      <c r="Y76" s="30"/>
      <c r="Z76" s="40"/>
      <c r="AA76" s="30"/>
      <c r="AB76" s="40"/>
    </row>
    <row r="77" spans="1:28">
      <c r="A77" s="30">
        <v>87</v>
      </c>
      <c r="B77" s="30" t="s">
        <v>254</v>
      </c>
      <c r="C77" s="30" t="s">
        <v>48</v>
      </c>
      <c r="D77" s="55"/>
      <c r="E77" s="32">
        <v>6600000</v>
      </c>
      <c r="F77" s="30" t="s">
        <v>102</v>
      </c>
      <c r="G77" s="33">
        <v>65767290</v>
      </c>
      <c r="H77" s="34">
        <v>8</v>
      </c>
      <c r="I77" s="34">
        <v>1144</v>
      </c>
      <c r="J77" s="35">
        <v>45320</v>
      </c>
      <c r="K77" s="36">
        <f t="shared" si="3"/>
        <v>6600000</v>
      </c>
      <c r="L77" s="35">
        <v>45327</v>
      </c>
      <c r="M77" s="31" t="s">
        <v>40</v>
      </c>
      <c r="N77" s="37">
        <v>45327</v>
      </c>
      <c r="O77" s="31">
        <v>1151</v>
      </c>
      <c r="P77" s="30">
        <v>220402</v>
      </c>
      <c r="Q77" s="38">
        <f t="shared" si="4"/>
        <v>6600000</v>
      </c>
      <c r="R77" s="35">
        <v>45327</v>
      </c>
      <c r="S77" s="33">
        <v>100030277</v>
      </c>
      <c r="T77" s="35">
        <v>45327</v>
      </c>
      <c r="U77" s="31" t="s">
        <v>88</v>
      </c>
      <c r="V77" s="35"/>
      <c r="W77" s="30"/>
      <c r="X77" s="39"/>
      <c r="Y77" s="30"/>
      <c r="Z77" s="40"/>
      <c r="AA77" s="30"/>
      <c r="AB77" s="40"/>
    </row>
    <row r="78" spans="1:28">
      <c r="A78" s="30">
        <v>88</v>
      </c>
      <c r="B78" s="30" t="s">
        <v>254</v>
      </c>
      <c r="C78" s="30" t="s">
        <v>48</v>
      </c>
      <c r="D78" s="55"/>
      <c r="E78" s="32">
        <v>2200000</v>
      </c>
      <c r="F78" s="30" t="s">
        <v>101</v>
      </c>
      <c r="G78" s="33">
        <v>1110518316</v>
      </c>
      <c r="H78" s="34">
        <v>7</v>
      </c>
      <c r="I78" s="34">
        <v>1146</v>
      </c>
      <c r="J78" s="35">
        <v>45320</v>
      </c>
      <c r="K78" s="36">
        <f t="shared" si="3"/>
        <v>2200000</v>
      </c>
      <c r="L78" s="35">
        <v>45327</v>
      </c>
      <c r="M78" s="31" t="s">
        <v>40</v>
      </c>
      <c r="N78" s="37">
        <v>45328</v>
      </c>
      <c r="O78" s="31">
        <v>1153</v>
      </c>
      <c r="P78" s="30">
        <v>220402</v>
      </c>
      <c r="Q78" s="38">
        <f t="shared" si="4"/>
        <v>2200000</v>
      </c>
      <c r="R78" s="35">
        <v>45327</v>
      </c>
      <c r="S78" s="33">
        <v>100030272</v>
      </c>
      <c r="T78" s="35">
        <v>45327</v>
      </c>
      <c r="U78" s="31" t="s">
        <v>88</v>
      </c>
      <c r="V78" s="35"/>
      <c r="W78" s="30"/>
      <c r="X78" s="39"/>
      <c r="Y78" s="30"/>
      <c r="Z78" s="40"/>
      <c r="AA78" s="30"/>
      <c r="AB78" s="40"/>
    </row>
    <row r="79" spans="1:28">
      <c r="A79" s="30">
        <v>89</v>
      </c>
      <c r="B79" s="30" t="s">
        <v>254</v>
      </c>
      <c r="C79" s="30" t="s">
        <v>48</v>
      </c>
      <c r="D79" s="55" t="s">
        <v>136</v>
      </c>
      <c r="E79" s="32">
        <v>7905750</v>
      </c>
      <c r="F79" s="30" t="s">
        <v>137</v>
      </c>
      <c r="G79" s="33">
        <v>51987188</v>
      </c>
      <c r="H79" s="34">
        <v>7</v>
      </c>
      <c r="I79" s="34">
        <v>1154</v>
      </c>
      <c r="J79" s="35">
        <v>45321</v>
      </c>
      <c r="K79" s="36">
        <f t="shared" si="3"/>
        <v>7905750</v>
      </c>
      <c r="L79" s="35">
        <v>45327</v>
      </c>
      <c r="M79" s="31" t="s">
        <v>40</v>
      </c>
      <c r="N79" s="37">
        <v>45327</v>
      </c>
      <c r="O79" s="31">
        <v>1152</v>
      </c>
      <c r="P79" s="30">
        <v>220401</v>
      </c>
      <c r="Q79" s="38">
        <f t="shared" si="4"/>
        <v>7905750</v>
      </c>
      <c r="R79" s="35">
        <v>45327</v>
      </c>
      <c r="S79" s="33" t="s">
        <v>283</v>
      </c>
      <c r="T79" s="35">
        <v>45327</v>
      </c>
      <c r="U79" s="31" t="s">
        <v>88</v>
      </c>
      <c r="V79" s="35">
        <v>45412</v>
      </c>
      <c r="W79" s="30" t="s">
        <v>41</v>
      </c>
      <c r="X79" s="39">
        <v>2635275</v>
      </c>
      <c r="Y79" s="30"/>
      <c r="Z79" s="40"/>
      <c r="AA79" s="30"/>
      <c r="AB79" s="40"/>
    </row>
    <row r="80" spans="1:28">
      <c r="A80" s="30">
        <v>90</v>
      </c>
      <c r="B80" s="30" t="s">
        <v>254</v>
      </c>
      <c r="C80" s="30" t="s">
        <v>48</v>
      </c>
      <c r="D80" s="30"/>
      <c r="E80" s="32">
        <v>4738000</v>
      </c>
      <c r="F80" s="30" t="s">
        <v>166</v>
      </c>
      <c r="G80" s="33">
        <v>36559111</v>
      </c>
      <c r="H80" s="34">
        <v>0</v>
      </c>
      <c r="I80" s="34">
        <v>1167</v>
      </c>
      <c r="J80" s="35">
        <v>45322</v>
      </c>
      <c r="K80" s="36">
        <f t="shared" si="3"/>
        <v>4738000</v>
      </c>
      <c r="L80" s="35">
        <v>45328</v>
      </c>
      <c r="M80" s="31" t="s">
        <v>40</v>
      </c>
      <c r="N80" s="37">
        <v>45328</v>
      </c>
      <c r="O80" s="31">
        <v>1154</v>
      </c>
      <c r="P80" s="30">
        <v>220401</v>
      </c>
      <c r="Q80" s="38">
        <f t="shared" si="4"/>
        <v>4738000</v>
      </c>
      <c r="R80" s="35">
        <v>45328</v>
      </c>
      <c r="S80" s="33">
        <v>100030302</v>
      </c>
      <c r="T80" s="35">
        <v>45328</v>
      </c>
      <c r="U80" s="31" t="s">
        <v>88</v>
      </c>
      <c r="V80" s="35"/>
      <c r="W80" s="30"/>
      <c r="X80" s="39"/>
      <c r="Y80" s="30"/>
      <c r="Z80" s="40"/>
      <c r="AA80" s="30"/>
      <c r="AB80" s="40"/>
    </row>
    <row r="81" spans="1:28">
      <c r="A81" s="30">
        <v>91</v>
      </c>
      <c r="B81" s="30" t="s">
        <v>254</v>
      </c>
      <c r="C81" s="30" t="s">
        <v>284</v>
      </c>
      <c r="D81" s="55"/>
      <c r="E81" s="32">
        <v>3600000</v>
      </c>
      <c r="F81" s="30" t="s">
        <v>159</v>
      </c>
      <c r="G81" s="33">
        <v>65755709</v>
      </c>
      <c r="H81" s="34">
        <v>1</v>
      </c>
      <c r="I81" s="34">
        <v>1156</v>
      </c>
      <c r="J81" s="35">
        <v>45322</v>
      </c>
      <c r="K81" s="36">
        <f t="shared" si="3"/>
        <v>3600000</v>
      </c>
      <c r="L81" s="35">
        <v>45328</v>
      </c>
      <c r="M81" s="31" t="s">
        <v>40</v>
      </c>
      <c r="N81" s="37">
        <v>45328</v>
      </c>
      <c r="O81" s="31">
        <v>1158</v>
      </c>
      <c r="P81" s="30">
        <v>220401</v>
      </c>
      <c r="Q81" s="38">
        <f t="shared" si="4"/>
        <v>3600000</v>
      </c>
      <c r="R81" s="35">
        <v>45328</v>
      </c>
      <c r="S81" s="33">
        <v>100030304</v>
      </c>
      <c r="T81" s="35">
        <v>45329</v>
      </c>
      <c r="U81" s="31" t="s">
        <v>88</v>
      </c>
      <c r="V81" s="35"/>
      <c r="W81" s="30"/>
      <c r="X81" s="39"/>
      <c r="Y81" s="30"/>
      <c r="Z81" s="40"/>
      <c r="AA81" s="30"/>
      <c r="AB81" s="40"/>
    </row>
    <row r="82" spans="1:28">
      <c r="A82" s="30">
        <v>92</v>
      </c>
      <c r="B82" s="30" t="s">
        <v>254</v>
      </c>
      <c r="C82" s="30" t="s">
        <v>53</v>
      </c>
      <c r="D82" s="55" t="s">
        <v>285</v>
      </c>
      <c r="E82" s="32">
        <v>12900000</v>
      </c>
      <c r="F82" s="30" t="s">
        <v>81</v>
      </c>
      <c r="G82" s="33">
        <v>51607730</v>
      </c>
      <c r="H82" s="34">
        <v>0</v>
      </c>
      <c r="I82" s="34">
        <v>1152</v>
      </c>
      <c r="J82" s="35">
        <v>45321</v>
      </c>
      <c r="K82" s="36">
        <f t="shared" si="3"/>
        <v>12900000</v>
      </c>
      <c r="L82" s="35">
        <v>45328</v>
      </c>
      <c r="M82" s="31" t="s">
        <v>40</v>
      </c>
      <c r="N82" s="37">
        <v>45328</v>
      </c>
      <c r="O82" s="31">
        <v>1155</v>
      </c>
      <c r="P82" s="30">
        <v>220401</v>
      </c>
      <c r="Q82" s="38">
        <f t="shared" si="4"/>
        <v>12900000</v>
      </c>
      <c r="R82" s="35"/>
      <c r="S82" s="33" t="s">
        <v>286</v>
      </c>
      <c r="T82" s="35">
        <v>45329</v>
      </c>
      <c r="U82" s="31" t="s">
        <v>88</v>
      </c>
      <c r="V82" s="35"/>
      <c r="W82" s="30"/>
      <c r="X82" s="39"/>
      <c r="Y82" s="30"/>
      <c r="Z82" s="40"/>
      <c r="AA82" s="30"/>
      <c r="AB82" s="40"/>
    </row>
    <row r="83" spans="1:28">
      <c r="A83" s="30">
        <v>93</v>
      </c>
      <c r="B83" s="30" t="s">
        <v>254</v>
      </c>
      <c r="C83" s="30" t="s">
        <v>92</v>
      </c>
      <c r="D83" s="55"/>
      <c r="E83" s="32">
        <v>11100000</v>
      </c>
      <c r="F83" s="30" t="s">
        <v>161</v>
      </c>
      <c r="G83" s="33">
        <v>1110530186</v>
      </c>
      <c r="H83" s="34">
        <v>5</v>
      </c>
      <c r="I83" s="34">
        <v>1166</v>
      </c>
      <c r="J83" s="35">
        <v>45322</v>
      </c>
      <c r="K83" s="36">
        <f t="shared" si="3"/>
        <v>11100000</v>
      </c>
      <c r="L83" s="35">
        <v>45328</v>
      </c>
      <c r="M83" s="31" t="s">
        <v>40</v>
      </c>
      <c r="N83" s="37">
        <v>45328</v>
      </c>
      <c r="O83" s="31">
        <v>1156</v>
      </c>
      <c r="P83" s="30">
        <v>220401</v>
      </c>
      <c r="Q83" s="38">
        <f t="shared" si="4"/>
        <v>11100000</v>
      </c>
      <c r="R83" s="35">
        <v>45328</v>
      </c>
      <c r="S83" s="33">
        <v>100030298</v>
      </c>
      <c r="T83" s="35">
        <v>45328</v>
      </c>
      <c r="U83" s="31" t="s">
        <v>88</v>
      </c>
      <c r="V83" s="35"/>
      <c r="W83" s="30"/>
      <c r="X83" s="39"/>
      <c r="Y83" s="30"/>
      <c r="Z83" s="40"/>
      <c r="AA83" s="30"/>
      <c r="AB83" s="40"/>
    </row>
    <row r="84" spans="1:28">
      <c r="A84" s="30">
        <v>94</v>
      </c>
      <c r="B84" s="30" t="s">
        <v>254</v>
      </c>
      <c r="C84" s="30" t="s">
        <v>157</v>
      </c>
      <c r="D84" s="30"/>
      <c r="E84" s="32">
        <v>12900000</v>
      </c>
      <c r="F84" s="30" t="s">
        <v>288</v>
      </c>
      <c r="G84" s="33">
        <v>1110517268</v>
      </c>
      <c r="H84" s="34">
        <v>7</v>
      </c>
      <c r="I84" s="34">
        <v>1129</v>
      </c>
      <c r="J84" s="35">
        <v>45320</v>
      </c>
      <c r="K84" s="36">
        <f t="shared" si="3"/>
        <v>12900000</v>
      </c>
      <c r="L84" s="35">
        <v>45328</v>
      </c>
      <c r="M84" s="31" t="s">
        <v>40</v>
      </c>
      <c r="N84" s="37">
        <v>45328</v>
      </c>
      <c r="O84" s="31">
        <v>1157</v>
      </c>
      <c r="P84" s="30">
        <v>220401</v>
      </c>
      <c r="Q84" s="38">
        <f t="shared" si="4"/>
        <v>12900000</v>
      </c>
      <c r="R84" s="35">
        <v>45328</v>
      </c>
      <c r="S84" s="33" t="s">
        <v>289</v>
      </c>
      <c r="T84" s="35">
        <v>45328</v>
      </c>
      <c r="U84" s="31" t="s">
        <v>88</v>
      </c>
      <c r="V84" s="35"/>
      <c r="W84" s="30"/>
      <c r="X84" s="39"/>
      <c r="Y84" s="30"/>
      <c r="Z84" s="40"/>
      <c r="AA84" s="30"/>
      <c r="AB84" s="40"/>
    </row>
    <row r="85" spans="1:28">
      <c r="A85" s="30">
        <v>95</v>
      </c>
      <c r="B85" s="30" t="s">
        <v>35</v>
      </c>
      <c r="C85" s="30" t="s">
        <v>251</v>
      </c>
      <c r="D85" s="58"/>
      <c r="E85" s="32">
        <v>60000000</v>
      </c>
      <c r="F85" s="30" t="s">
        <v>291</v>
      </c>
      <c r="G85" s="33">
        <v>901361940</v>
      </c>
      <c r="H85" s="34">
        <v>5</v>
      </c>
      <c r="I85" s="34">
        <v>1168</v>
      </c>
      <c r="J85" s="35">
        <v>45322</v>
      </c>
      <c r="K85" s="36">
        <f t="shared" si="3"/>
        <v>60000000</v>
      </c>
      <c r="L85" s="35">
        <v>45330</v>
      </c>
      <c r="M85" s="31" t="s">
        <v>40</v>
      </c>
      <c r="N85" s="37">
        <v>45330</v>
      </c>
      <c r="O85" s="31">
        <v>1168</v>
      </c>
      <c r="P85" s="30">
        <v>21030203</v>
      </c>
      <c r="Q85" s="38">
        <f t="shared" si="4"/>
        <v>60000000</v>
      </c>
      <c r="R85" s="35">
        <v>45330</v>
      </c>
      <c r="S85" s="33" t="s">
        <v>292</v>
      </c>
      <c r="T85" s="35">
        <v>45336</v>
      </c>
      <c r="U85" s="41">
        <v>45657</v>
      </c>
      <c r="V85" s="35"/>
      <c r="W85" s="30"/>
      <c r="X85" s="39"/>
      <c r="Y85" s="30"/>
      <c r="Z85" s="40"/>
      <c r="AA85" s="30"/>
      <c r="AB85" s="40"/>
    </row>
    <row r="86" spans="1:28">
      <c r="A86" s="30">
        <v>96</v>
      </c>
      <c r="B86" s="30" t="s">
        <v>254</v>
      </c>
      <c r="C86" s="30" t="s">
        <v>53</v>
      </c>
      <c r="D86" s="55" t="s">
        <v>293</v>
      </c>
      <c r="E86" s="32">
        <v>10500000</v>
      </c>
      <c r="F86" s="30" t="s">
        <v>84</v>
      </c>
      <c r="G86" s="33">
        <v>65714127</v>
      </c>
      <c r="H86" s="34">
        <v>8</v>
      </c>
      <c r="I86" s="34">
        <v>1161</v>
      </c>
      <c r="J86" s="35">
        <v>45322</v>
      </c>
      <c r="K86" s="36">
        <f t="shared" si="3"/>
        <v>10500000</v>
      </c>
      <c r="L86" s="35">
        <v>45330</v>
      </c>
      <c r="M86" s="31" t="s">
        <v>40</v>
      </c>
      <c r="N86" s="37">
        <v>45330</v>
      </c>
      <c r="O86" s="31">
        <v>1169</v>
      </c>
      <c r="P86" s="30">
        <v>220401</v>
      </c>
      <c r="Q86" s="38">
        <f t="shared" si="4"/>
        <v>10500000</v>
      </c>
      <c r="R86" s="35">
        <v>45330</v>
      </c>
      <c r="S86" s="33" t="s">
        <v>294</v>
      </c>
      <c r="T86" s="35">
        <v>45330</v>
      </c>
      <c r="U86" s="31" t="s">
        <v>88</v>
      </c>
      <c r="V86" s="35"/>
      <c r="W86" s="30"/>
      <c r="X86" s="39"/>
      <c r="Y86" s="30"/>
      <c r="Z86" s="40"/>
      <c r="AA86" s="30"/>
      <c r="AB86" s="40"/>
    </row>
    <row r="87" spans="1:28">
      <c r="A87" s="30">
        <v>97</v>
      </c>
      <c r="B87" s="30" t="s">
        <v>254</v>
      </c>
      <c r="C87" s="30" t="s">
        <v>53</v>
      </c>
      <c r="D87" s="56" t="s">
        <v>173</v>
      </c>
      <c r="E87" s="32">
        <v>10500000</v>
      </c>
      <c r="F87" s="30" t="s">
        <v>174</v>
      </c>
      <c r="G87" s="33">
        <v>1110528825</v>
      </c>
      <c r="H87" s="34">
        <v>7</v>
      </c>
      <c r="I87" s="34">
        <v>1162</v>
      </c>
      <c r="J87" s="35">
        <v>45322</v>
      </c>
      <c r="K87" s="36">
        <f t="shared" si="3"/>
        <v>10500000</v>
      </c>
      <c r="L87" s="35">
        <v>45330</v>
      </c>
      <c r="M87" s="31" t="s">
        <v>40</v>
      </c>
      <c r="N87" s="37">
        <v>45330</v>
      </c>
      <c r="O87" s="31">
        <v>1170</v>
      </c>
      <c r="P87" s="30">
        <v>220401</v>
      </c>
      <c r="Q87" s="38">
        <f t="shared" si="4"/>
        <v>10500000</v>
      </c>
      <c r="R87" s="35">
        <v>45330</v>
      </c>
      <c r="S87" s="33" t="s">
        <v>295</v>
      </c>
      <c r="T87" s="35">
        <v>45330</v>
      </c>
      <c r="U87" s="31" t="s">
        <v>88</v>
      </c>
      <c r="V87" s="35"/>
      <c r="W87" s="30"/>
      <c r="X87" s="39"/>
      <c r="Y87" s="30"/>
      <c r="Z87" s="40"/>
      <c r="AA87" s="30"/>
      <c r="AB87" s="40"/>
    </row>
    <row r="88" spans="1:28">
      <c r="A88" s="43">
        <v>98</v>
      </c>
      <c r="B88" s="43" t="s">
        <v>254</v>
      </c>
      <c r="C88" s="43" t="s">
        <v>53</v>
      </c>
      <c r="D88" s="60" t="s">
        <v>131</v>
      </c>
      <c r="E88" s="45">
        <v>16500000</v>
      </c>
      <c r="F88" s="43" t="s">
        <v>132</v>
      </c>
      <c r="G88" s="46">
        <v>77182070</v>
      </c>
      <c r="H88" s="47">
        <v>6</v>
      </c>
      <c r="I88" s="47">
        <v>1159</v>
      </c>
      <c r="J88" s="48">
        <v>45322</v>
      </c>
      <c r="K88" s="49">
        <f t="shared" si="3"/>
        <v>16500000</v>
      </c>
      <c r="L88" s="48">
        <v>45330</v>
      </c>
      <c r="M88" s="44" t="s">
        <v>40</v>
      </c>
      <c r="N88" s="50">
        <v>45330</v>
      </c>
      <c r="O88" s="44">
        <v>1171</v>
      </c>
      <c r="P88" s="43">
        <v>220401</v>
      </c>
      <c r="Q88" s="51">
        <f t="shared" si="4"/>
        <v>16500000</v>
      </c>
      <c r="R88" s="48">
        <v>45330</v>
      </c>
      <c r="S88" s="46">
        <v>100007231</v>
      </c>
      <c r="T88" s="48">
        <v>45335</v>
      </c>
      <c r="U88" s="44" t="s">
        <v>88</v>
      </c>
      <c r="V88" s="48"/>
      <c r="W88" s="43"/>
      <c r="X88" s="52"/>
      <c r="Y88" s="43"/>
      <c r="Z88" s="53"/>
      <c r="AA88" s="43"/>
      <c r="AB88" s="53"/>
    </row>
    <row r="89" spans="1:28">
      <c r="A89" s="30">
        <v>99</v>
      </c>
      <c r="B89" s="30" t="s">
        <v>254</v>
      </c>
      <c r="C89" s="30" t="s">
        <v>53</v>
      </c>
      <c r="D89" s="55" t="s">
        <v>54</v>
      </c>
      <c r="E89" s="32">
        <v>16500000</v>
      </c>
      <c r="F89" s="30" t="s">
        <v>55</v>
      </c>
      <c r="G89" s="33">
        <v>93405160</v>
      </c>
      <c r="H89" s="34">
        <v>8</v>
      </c>
      <c r="I89" s="34">
        <v>1165</v>
      </c>
      <c r="J89" s="35">
        <v>45322</v>
      </c>
      <c r="K89" s="36">
        <f t="shared" si="3"/>
        <v>16500000</v>
      </c>
      <c r="L89" s="35">
        <v>45330</v>
      </c>
      <c r="M89" s="31" t="s">
        <v>296</v>
      </c>
      <c r="N89" s="37">
        <v>45330</v>
      </c>
      <c r="O89" s="31">
        <v>1172</v>
      </c>
      <c r="P89" s="30">
        <v>220401</v>
      </c>
      <c r="Q89" s="38">
        <f t="shared" si="4"/>
        <v>16500000</v>
      </c>
      <c r="R89" s="35">
        <v>45334</v>
      </c>
      <c r="S89" s="33" t="s">
        <v>297</v>
      </c>
      <c r="T89" s="35">
        <v>45335</v>
      </c>
      <c r="U89" s="31" t="s">
        <v>88</v>
      </c>
      <c r="V89" s="35"/>
      <c r="W89" s="30"/>
      <c r="X89" s="39"/>
      <c r="Y89" s="30"/>
      <c r="Z89" s="40"/>
      <c r="AA89" s="30"/>
      <c r="AB89" s="40"/>
    </row>
    <row r="90" spans="1:28">
      <c r="A90" s="30">
        <v>100</v>
      </c>
      <c r="B90" s="30" t="s">
        <v>254</v>
      </c>
      <c r="C90" s="30" t="s">
        <v>53</v>
      </c>
      <c r="D90" s="55" t="s">
        <v>83</v>
      </c>
      <c r="E90" s="32">
        <v>10500000</v>
      </c>
      <c r="F90" s="30" t="s">
        <v>124</v>
      </c>
      <c r="G90" s="33">
        <v>1234639176</v>
      </c>
      <c r="H90" s="34">
        <v>1</v>
      </c>
      <c r="I90" s="34">
        <v>1163</v>
      </c>
      <c r="J90" s="35">
        <v>45322</v>
      </c>
      <c r="K90" s="36">
        <f t="shared" si="3"/>
        <v>10500000</v>
      </c>
      <c r="L90" s="35">
        <v>45330</v>
      </c>
      <c r="M90" s="31" t="s">
        <v>40</v>
      </c>
      <c r="N90" s="37">
        <v>45330</v>
      </c>
      <c r="O90" s="31">
        <v>1173</v>
      </c>
      <c r="P90" s="30">
        <v>220401</v>
      </c>
      <c r="Q90" s="38">
        <f t="shared" si="4"/>
        <v>10500000</v>
      </c>
      <c r="R90" s="35">
        <v>45330</v>
      </c>
      <c r="S90" s="33" t="s">
        <v>298</v>
      </c>
      <c r="T90" s="35">
        <v>45330</v>
      </c>
      <c r="U90" s="31" t="s">
        <v>88</v>
      </c>
      <c r="V90" s="35"/>
      <c r="W90" s="30"/>
      <c r="X90" s="39"/>
      <c r="Y90" s="30"/>
      <c r="Z90" s="40"/>
      <c r="AA90" s="30"/>
      <c r="AB90" s="40"/>
    </row>
    <row r="91" spans="1:28">
      <c r="A91" s="30">
        <v>101</v>
      </c>
      <c r="B91" s="30" t="s">
        <v>35</v>
      </c>
      <c r="C91" s="30" t="s">
        <v>42</v>
      </c>
      <c r="D91" s="30"/>
      <c r="E91" s="32">
        <v>15000000</v>
      </c>
      <c r="F91" s="30" t="s">
        <v>300</v>
      </c>
      <c r="G91" s="33">
        <v>1110507270</v>
      </c>
      <c r="H91" s="34">
        <v>1</v>
      </c>
      <c r="I91" s="34">
        <v>1172</v>
      </c>
      <c r="J91" s="35">
        <v>45322</v>
      </c>
      <c r="K91" s="36">
        <f t="shared" si="3"/>
        <v>15000000</v>
      </c>
      <c r="L91" s="35">
        <v>45330</v>
      </c>
      <c r="M91" s="31" t="s">
        <v>40</v>
      </c>
      <c r="N91" s="37">
        <v>45330</v>
      </c>
      <c r="O91" s="31">
        <v>1174</v>
      </c>
      <c r="P91" s="30">
        <v>2101010301</v>
      </c>
      <c r="Q91" s="38">
        <f t="shared" si="4"/>
        <v>15000000</v>
      </c>
      <c r="R91" s="35">
        <v>45330</v>
      </c>
      <c r="S91" s="33" t="s">
        <v>301</v>
      </c>
      <c r="T91" s="35">
        <v>45330</v>
      </c>
      <c r="U91" s="31" t="s">
        <v>88</v>
      </c>
      <c r="V91" s="35"/>
      <c r="W91" s="30"/>
      <c r="X91" s="39"/>
      <c r="Y91" s="30"/>
      <c r="Z91" s="40"/>
      <c r="AA91" s="30"/>
      <c r="AB91" s="40"/>
    </row>
    <row r="92" spans="1:28">
      <c r="A92" s="30">
        <v>102</v>
      </c>
      <c r="B92" s="30" t="s">
        <v>254</v>
      </c>
      <c r="C92" s="30" t="s">
        <v>53</v>
      </c>
      <c r="D92" s="59" t="s">
        <v>302</v>
      </c>
      <c r="E92" s="32">
        <v>10500000</v>
      </c>
      <c r="F92" s="30" t="s">
        <v>303</v>
      </c>
      <c r="G92" s="33">
        <v>1104706658</v>
      </c>
      <c r="H92" s="34">
        <v>5</v>
      </c>
      <c r="I92" s="34">
        <v>1158</v>
      </c>
      <c r="J92" s="35">
        <v>45322</v>
      </c>
      <c r="K92" s="36">
        <f t="shared" si="3"/>
        <v>10500000</v>
      </c>
      <c r="L92" s="35">
        <v>45330</v>
      </c>
      <c r="M92" s="31" t="s">
        <v>40</v>
      </c>
      <c r="N92" s="37">
        <v>45330</v>
      </c>
      <c r="O92" s="31">
        <v>1175</v>
      </c>
      <c r="P92" s="30">
        <v>220401</v>
      </c>
      <c r="Q92" s="38">
        <f t="shared" si="4"/>
        <v>10500000</v>
      </c>
      <c r="R92" s="35">
        <v>45330</v>
      </c>
      <c r="S92" s="33" t="s">
        <v>304</v>
      </c>
      <c r="T92" s="35">
        <v>45330</v>
      </c>
      <c r="U92" s="31" t="s">
        <v>88</v>
      </c>
      <c r="V92" s="35"/>
      <c r="W92" s="30"/>
      <c r="X92" s="39"/>
      <c r="Y92" s="30"/>
      <c r="Z92" s="40"/>
      <c r="AA92" s="30"/>
      <c r="AB92" s="40"/>
    </row>
    <row r="93" spans="1:28">
      <c r="A93" s="43">
        <v>103</v>
      </c>
      <c r="B93" s="43" t="s">
        <v>35</v>
      </c>
      <c r="C93" s="43" t="s">
        <v>59</v>
      </c>
      <c r="D93" s="43"/>
      <c r="E93" s="45">
        <v>11600000</v>
      </c>
      <c r="F93" s="43" t="s">
        <v>306</v>
      </c>
      <c r="G93" s="46">
        <v>14297367</v>
      </c>
      <c r="H93" s="47">
        <v>3</v>
      </c>
      <c r="I93" s="47">
        <v>1132</v>
      </c>
      <c r="J93" s="48">
        <v>45320</v>
      </c>
      <c r="K93" s="49">
        <f t="shared" si="3"/>
        <v>11600000</v>
      </c>
      <c r="L93" s="48">
        <v>45330</v>
      </c>
      <c r="M93" s="44" t="s">
        <v>40</v>
      </c>
      <c r="N93" s="50">
        <v>45330</v>
      </c>
      <c r="O93" s="44">
        <v>1176</v>
      </c>
      <c r="P93" s="43">
        <v>220106</v>
      </c>
      <c r="Q93" s="51">
        <f t="shared" si="4"/>
        <v>11600000</v>
      </c>
      <c r="R93" s="48">
        <v>45330</v>
      </c>
      <c r="S93" s="46">
        <v>100030350</v>
      </c>
      <c r="T93" s="48">
        <v>45330</v>
      </c>
      <c r="U93" s="44" t="s">
        <v>46</v>
      </c>
      <c r="V93" s="48"/>
      <c r="W93" s="43"/>
      <c r="X93" s="52"/>
      <c r="Y93" s="43"/>
      <c r="Z93" s="53"/>
      <c r="AA93" s="43"/>
      <c r="AB93" s="53"/>
    </row>
    <row r="94" spans="1:28">
      <c r="A94" s="30">
        <v>104</v>
      </c>
      <c r="B94" s="30" t="s">
        <v>254</v>
      </c>
      <c r="C94" s="30" t="s">
        <v>48</v>
      </c>
      <c r="D94" s="55"/>
      <c r="E94" s="32">
        <v>11400000</v>
      </c>
      <c r="F94" s="30" t="s">
        <v>197</v>
      </c>
      <c r="G94" s="33">
        <v>30398749</v>
      </c>
      <c r="H94" s="34">
        <v>5</v>
      </c>
      <c r="I94" s="34">
        <v>1155</v>
      </c>
      <c r="J94" s="35">
        <v>45322</v>
      </c>
      <c r="K94" s="36">
        <f t="shared" si="3"/>
        <v>11400000</v>
      </c>
      <c r="L94" s="35">
        <v>45331</v>
      </c>
      <c r="M94" s="31" t="s">
        <v>40</v>
      </c>
      <c r="N94" s="37">
        <v>45331</v>
      </c>
      <c r="O94" s="31">
        <v>1177</v>
      </c>
      <c r="P94" s="30">
        <v>220401</v>
      </c>
      <c r="Q94" s="38">
        <f t="shared" si="4"/>
        <v>11400000</v>
      </c>
      <c r="R94" s="35">
        <v>45331</v>
      </c>
      <c r="S94" s="33" t="s">
        <v>307</v>
      </c>
      <c r="T94" s="35">
        <v>45331</v>
      </c>
      <c r="U94" s="31" t="s">
        <v>88</v>
      </c>
      <c r="V94" s="35"/>
      <c r="W94" s="30"/>
      <c r="X94" s="39"/>
      <c r="Y94" s="30"/>
      <c r="Z94" s="40"/>
      <c r="AA94" s="30"/>
      <c r="AB94" s="40"/>
    </row>
    <row r="95" spans="1:28">
      <c r="A95" s="30">
        <v>105</v>
      </c>
      <c r="B95" s="30" t="s">
        <v>254</v>
      </c>
      <c r="C95" s="30" t="s">
        <v>53</v>
      </c>
      <c r="D95" s="55" t="s">
        <v>83</v>
      </c>
      <c r="E95" s="32">
        <v>10500000</v>
      </c>
      <c r="F95" s="30" t="s">
        <v>309</v>
      </c>
      <c r="G95" s="33">
        <v>1005848875</v>
      </c>
      <c r="H95" s="34">
        <v>7</v>
      </c>
      <c r="I95" s="34">
        <v>1190</v>
      </c>
      <c r="J95" s="35">
        <v>45322</v>
      </c>
      <c r="K95" s="36">
        <f t="shared" si="3"/>
        <v>10500000</v>
      </c>
      <c r="L95" s="35">
        <v>45331</v>
      </c>
      <c r="M95" s="31" t="s">
        <v>40</v>
      </c>
      <c r="N95" s="37">
        <v>45331</v>
      </c>
      <c r="O95" s="31">
        <v>1178</v>
      </c>
      <c r="P95" s="30">
        <v>220401</v>
      </c>
      <c r="Q95" s="38">
        <f t="shared" si="4"/>
        <v>10500000</v>
      </c>
      <c r="R95" s="35">
        <v>45331</v>
      </c>
      <c r="S95" s="33" t="s">
        <v>310</v>
      </c>
      <c r="T95" s="35">
        <v>45334</v>
      </c>
      <c r="U95" s="31" t="s">
        <v>88</v>
      </c>
      <c r="V95" s="35"/>
      <c r="W95" s="30"/>
      <c r="X95" s="39"/>
      <c r="Y95" s="30"/>
      <c r="Z95" s="40"/>
      <c r="AA95" s="30"/>
      <c r="AB95" s="40"/>
    </row>
    <row r="96" spans="1:28">
      <c r="A96" s="30">
        <v>106</v>
      </c>
      <c r="B96" s="30" t="s">
        <v>254</v>
      </c>
      <c r="C96" s="30" t="s">
        <v>97</v>
      </c>
      <c r="D96" s="30"/>
      <c r="E96" s="32">
        <v>6900000</v>
      </c>
      <c r="F96" s="30" t="s">
        <v>99</v>
      </c>
      <c r="G96" s="33">
        <v>1110548224</v>
      </c>
      <c r="H96" s="34"/>
      <c r="I96" s="34">
        <v>1184</v>
      </c>
      <c r="J96" s="35">
        <v>45322</v>
      </c>
      <c r="K96" s="36">
        <f t="shared" si="3"/>
        <v>6900000</v>
      </c>
      <c r="L96" s="35">
        <v>45331</v>
      </c>
      <c r="M96" s="31" t="s">
        <v>40</v>
      </c>
      <c r="N96" s="37">
        <v>45331</v>
      </c>
      <c r="O96" s="31">
        <v>1179</v>
      </c>
      <c r="P96" s="30">
        <v>220402</v>
      </c>
      <c r="Q96" s="38">
        <f t="shared" si="4"/>
        <v>6900000</v>
      </c>
      <c r="R96" s="35">
        <v>45331</v>
      </c>
      <c r="S96" s="33">
        <v>100030361</v>
      </c>
      <c r="T96" s="35">
        <v>45331</v>
      </c>
      <c r="U96" s="31" t="s">
        <v>88</v>
      </c>
      <c r="V96" s="35"/>
      <c r="W96" s="30"/>
      <c r="X96" s="39"/>
      <c r="Y96" s="30"/>
      <c r="Z96" s="40"/>
      <c r="AA96" s="30"/>
      <c r="AB96" s="40"/>
    </row>
    <row r="97" spans="1:29">
      <c r="A97" s="30">
        <v>107</v>
      </c>
      <c r="B97" s="30" t="s">
        <v>35</v>
      </c>
      <c r="C97" s="30" t="s">
        <v>251</v>
      </c>
      <c r="D97" s="57"/>
      <c r="E97" s="32">
        <v>260000000</v>
      </c>
      <c r="F97" s="30" t="s">
        <v>312</v>
      </c>
      <c r="G97" s="33">
        <v>901422831</v>
      </c>
      <c r="H97" s="34">
        <v>3</v>
      </c>
      <c r="I97" s="34">
        <v>1127</v>
      </c>
      <c r="J97" s="35">
        <v>45320</v>
      </c>
      <c r="K97" s="36">
        <f t="shared" si="3"/>
        <v>260000000</v>
      </c>
      <c r="L97" s="35">
        <v>45331</v>
      </c>
      <c r="M97" s="31" t="s">
        <v>40</v>
      </c>
      <c r="N97" s="37">
        <v>45334</v>
      </c>
      <c r="O97" s="31">
        <v>1181</v>
      </c>
      <c r="P97" s="30">
        <v>21030202</v>
      </c>
      <c r="Q97" s="38">
        <f t="shared" si="4"/>
        <v>260000000</v>
      </c>
      <c r="R97" s="35">
        <v>45335</v>
      </c>
      <c r="S97" s="33" t="s">
        <v>313</v>
      </c>
      <c r="T97" s="35">
        <v>45342</v>
      </c>
      <c r="U97" s="31" t="s">
        <v>46</v>
      </c>
      <c r="V97" s="35"/>
      <c r="W97" s="30"/>
      <c r="X97" s="39"/>
      <c r="Y97" s="30"/>
      <c r="Z97" s="40"/>
      <c r="AA97" s="30"/>
      <c r="AB97" s="40"/>
    </row>
    <row r="98" spans="1:29">
      <c r="A98" s="30">
        <v>108</v>
      </c>
      <c r="B98" s="30" t="s">
        <v>254</v>
      </c>
      <c r="C98" s="30" t="s">
        <v>314</v>
      </c>
      <c r="D98" s="30"/>
      <c r="E98" s="32">
        <v>10800000</v>
      </c>
      <c r="F98" s="30" t="s">
        <v>316</v>
      </c>
      <c r="G98" s="33">
        <v>16070364</v>
      </c>
      <c r="H98" s="34">
        <v>3</v>
      </c>
      <c r="I98" s="34">
        <v>1191</v>
      </c>
      <c r="J98" s="37" t="s">
        <v>317</v>
      </c>
      <c r="K98" s="36">
        <f t="shared" si="3"/>
        <v>10800000</v>
      </c>
      <c r="L98" s="35">
        <v>45334</v>
      </c>
      <c r="M98" s="31" t="s">
        <v>40</v>
      </c>
      <c r="N98" s="37">
        <v>45334</v>
      </c>
      <c r="O98" s="31">
        <v>1185</v>
      </c>
      <c r="P98" s="30">
        <v>220401</v>
      </c>
      <c r="Q98" s="38">
        <f t="shared" si="4"/>
        <v>10800000</v>
      </c>
      <c r="R98" s="35">
        <v>45334</v>
      </c>
      <c r="S98" s="33">
        <v>100030388</v>
      </c>
      <c r="T98" s="35">
        <v>45334</v>
      </c>
      <c r="U98" s="31" t="s">
        <v>88</v>
      </c>
      <c r="V98" s="35"/>
      <c r="W98" s="30"/>
      <c r="X98" s="39"/>
      <c r="Y98" s="30"/>
      <c r="Z98" s="40"/>
      <c r="AA98" s="30"/>
      <c r="AB98" s="40"/>
    </row>
    <row r="99" spans="1:29">
      <c r="A99" s="30">
        <v>109</v>
      </c>
      <c r="B99" s="30" t="s">
        <v>254</v>
      </c>
      <c r="C99" s="30" t="s">
        <v>210</v>
      </c>
      <c r="D99" s="30"/>
      <c r="E99" s="32">
        <v>6600000</v>
      </c>
      <c r="F99" s="30" t="s">
        <v>319</v>
      </c>
      <c r="G99" s="33">
        <v>1110597725</v>
      </c>
      <c r="H99" s="34">
        <v>3</v>
      </c>
      <c r="I99" s="34">
        <v>1140</v>
      </c>
      <c r="J99" s="35">
        <v>45351</v>
      </c>
      <c r="K99" s="36">
        <f t="shared" si="3"/>
        <v>6600000</v>
      </c>
      <c r="L99" s="35">
        <v>45334</v>
      </c>
      <c r="M99" s="31" t="s">
        <v>40</v>
      </c>
      <c r="N99" s="37">
        <v>45336</v>
      </c>
      <c r="O99" s="31">
        <v>1190</v>
      </c>
      <c r="P99" s="30">
        <v>220401</v>
      </c>
      <c r="Q99" s="38">
        <f t="shared" si="4"/>
        <v>6600000</v>
      </c>
      <c r="R99" s="35">
        <v>45336</v>
      </c>
      <c r="S99" s="33">
        <v>100030457</v>
      </c>
      <c r="T99" s="35">
        <v>45336</v>
      </c>
      <c r="U99" s="31" t="s">
        <v>88</v>
      </c>
      <c r="V99" s="35"/>
      <c r="W99" s="30"/>
      <c r="X99" s="39"/>
      <c r="Y99" s="30"/>
      <c r="Z99" s="40"/>
      <c r="AA99" s="30"/>
      <c r="AB99" s="40"/>
    </row>
    <row r="100" spans="1:29">
      <c r="A100" s="30">
        <v>110</v>
      </c>
      <c r="B100" s="30" t="s">
        <v>35</v>
      </c>
      <c r="C100" s="30" t="s">
        <v>59</v>
      </c>
      <c r="D100" s="30"/>
      <c r="E100" s="32">
        <v>21666666</v>
      </c>
      <c r="F100" s="30" t="s">
        <v>321</v>
      </c>
      <c r="G100" s="33">
        <v>900493821</v>
      </c>
      <c r="H100" s="34">
        <v>1</v>
      </c>
      <c r="I100" s="34">
        <v>74</v>
      </c>
      <c r="J100" s="35">
        <v>45295</v>
      </c>
      <c r="K100" s="36">
        <f t="shared" si="3"/>
        <v>21666666</v>
      </c>
      <c r="L100" s="35">
        <v>45334</v>
      </c>
      <c r="M100" s="31" t="s">
        <v>40</v>
      </c>
      <c r="N100" s="37">
        <v>45334</v>
      </c>
      <c r="O100" s="31">
        <v>1186</v>
      </c>
      <c r="P100" s="30">
        <v>21030202</v>
      </c>
      <c r="Q100" s="38">
        <f t="shared" si="4"/>
        <v>21666666</v>
      </c>
      <c r="R100" s="35">
        <v>45335</v>
      </c>
      <c r="S100" s="33" t="s">
        <v>322</v>
      </c>
      <c r="T100" s="35">
        <v>45334</v>
      </c>
      <c r="U100" s="31" t="s">
        <v>52</v>
      </c>
      <c r="V100" s="35"/>
      <c r="W100" s="30"/>
      <c r="X100" s="39"/>
      <c r="Y100" s="30"/>
      <c r="Z100" s="40"/>
      <c r="AA100" s="30"/>
      <c r="AB100" s="40"/>
    </row>
    <row r="101" spans="1:29">
      <c r="A101" s="30">
        <v>111</v>
      </c>
      <c r="B101" s="30" t="s">
        <v>254</v>
      </c>
      <c r="C101" s="30" t="s">
        <v>282</v>
      </c>
      <c r="D101" s="55"/>
      <c r="E101" s="32">
        <v>5850000</v>
      </c>
      <c r="F101" s="30" t="s">
        <v>122</v>
      </c>
      <c r="G101" s="33">
        <v>1109380186</v>
      </c>
      <c r="H101" s="34">
        <v>7</v>
      </c>
      <c r="I101" s="34">
        <v>1143</v>
      </c>
      <c r="J101" s="35">
        <v>45320</v>
      </c>
      <c r="K101" s="36">
        <f t="shared" si="3"/>
        <v>5850000</v>
      </c>
      <c r="L101" s="35">
        <v>45334</v>
      </c>
      <c r="M101" s="31" t="s">
        <v>40</v>
      </c>
      <c r="N101" s="37">
        <v>45334</v>
      </c>
      <c r="O101" s="31">
        <v>1187</v>
      </c>
      <c r="P101" s="30">
        <v>220402</v>
      </c>
      <c r="Q101" s="38">
        <f t="shared" si="4"/>
        <v>5850000</v>
      </c>
      <c r="R101" s="35">
        <v>45334</v>
      </c>
      <c r="S101" s="33" t="s">
        <v>323</v>
      </c>
      <c r="T101" s="35">
        <v>45334</v>
      </c>
      <c r="U101" s="31" t="s">
        <v>88</v>
      </c>
      <c r="V101" s="35"/>
      <c r="W101" s="30"/>
      <c r="X101" s="39"/>
      <c r="Y101" s="30"/>
      <c r="Z101" s="40"/>
      <c r="AA101" s="30"/>
      <c r="AB101" s="40"/>
    </row>
    <row r="102" spans="1:29">
      <c r="A102" s="30">
        <v>112</v>
      </c>
      <c r="B102" s="30" t="s">
        <v>254</v>
      </c>
      <c r="C102" s="30" t="s">
        <v>53</v>
      </c>
      <c r="D102" s="55" t="s">
        <v>83</v>
      </c>
      <c r="E102" s="32">
        <v>10500000</v>
      </c>
      <c r="F102" s="30" t="s">
        <v>324</v>
      </c>
      <c r="G102" s="33">
        <v>65828695</v>
      </c>
      <c r="H102" s="34">
        <v>1</v>
      </c>
      <c r="I102" s="34">
        <v>1160</v>
      </c>
      <c r="J102" s="35">
        <v>45322</v>
      </c>
      <c r="K102" s="36">
        <f t="shared" si="3"/>
        <v>10500000</v>
      </c>
      <c r="L102" s="35">
        <v>45335</v>
      </c>
      <c r="M102" s="31" t="s">
        <v>40</v>
      </c>
      <c r="N102" s="37">
        <v>45336</v>
      </c>
      <c r="O102" s="31">
        <v>1191</v>
      </c>
      <c r="P102" s="30">
        <v>220401</v>
      </c>
      <c r="Q102" s="38">
        <f t="shared" si="4"/>
        <v>10500000</v>
      </c>
      <c r="R102" s="35">
        <v>45336</v>
      </c>
      <c r="S102" s="33" t="s">
        <v>325</v>
      </c>
      <c r="T102" s="35">
        <v>45338</v>
      </c>
      <c r="U102" s="31" t="s">
        <v>88</v>
      </c>
      <c r="V102" s="35"/>
      <c r="W102" s="30"/>
      <c r="X102" s="39"/>
      <c r="Y102" s="30"/>
      <c r="Z102" s="40"/>
      <c r="AA102" s="30"/>
      <c r="AB102" s="40"/>
    </row>
    <row r="103" spans="1:29">
      <c r="A103" s="30">
        <v>113</v>
      </c>
      <c r="B103" s="30" t="s">
        <v>254</v>
      </c>
      <c r="C103" s="30" t="s">
        <v>53</v>
      </c>
      <c r="D103" s="55" t="s">
        <v>83</v>
      </c>
      <c r="E103" s="32">
        <v>10500000</v>
      </c>
      <c r="F103" s="30" t="s">
        <v>327</v>
      </c>
      <c r="G103" s="33">
        <v>1018474756</v>
      </c>
      <c r="H103" s="34">
        <v>1</v>
      </c>
      <c r="I103" s="34">
        <v>1164</v>
      </c>
      <c r="J103" s="35">
        <v>45322</v>
      </c>
      <c r="K103" s="36">
        <f t="shared" si="3"/>
        <v>10500000</v>
      </c>
      <c r="L103" s="35">
        <v>45335</v>
      </c>
      <c r="M103" s="31" t="s">
        <v>40</v>
      </c>
      <c r="N103" s="37">
        <v>45336</v>
      </c>
      <c r="O103" s="31">
        <v>1192</v>
      </c>
      <c r="P103" s="30">
        <v>220401</v>
      </c>
      <c r="Q103" s="38">
        <f t="shared" si="4"/>
        <v>10500000</v>
      </c>
      <c r="R103" s="35">
        <v>45335</v>
      </c>
      <c r="S103" s="33" t="s">
        <v>328</v>
      </c>
      <c r="T103" s="35">
        <v>45337</v>
      </c>
      <c r="U103" s="31" t="s">
        <v>88</v>
      </c>
      <c r="V103" s="35"/>
      <c r="W103" s="30"/>
      <c r="X103" s="39"/>
      <c r="Y103" s="30"/>
      <c r="Z103" s="40"/>
      <c r="AA103" s="30"/>
      <c r="AB103" s="40"/>
    </row>
    <row r="104" spans="1:29">
      <c r="A104" s="30">
        <v>114</v>
      </c>
      <c r="B104" s="30" t="s">
        <v>254</v>
      </c>
      <c r="C104" s="30" t="s">
        <v>48</v>
      </c>
      <c r="D104" s="30"/>
      <c r="E104" s="32">
        <v>12000000</v>
      </c>
      <c r="F104" s="30" t="s">
        <v>217</v>
      </c>
      <c r="G104" s="46">
        <v>901754975</v>
      </c>
      <c r="H104" s="34">
        <v>1</v>
      </c>
      <c r="I104" s="34">
        <v>1216</v>
      </c>
      <c r="J104" s="35">
        <v>45331</v>
      </c>
      <c r="K104" s="36">
        <f t="shared" si="3"/>
        <v>12000000</v>
      </c>
      <c r="L104" s="35">
        <v>45335</v>
      </c>
      <c r="M104" s="31" t="s">
        <v>40</v>
      </c>
      <c r="N104" s="37">
        <v>45335</v>
      </c>
      <c r="O104" s="31">
        <v>1188</v>
      </c>
      <c r="P104" s="30">
        <v>2204014</v>
      </c>
      <c r="Q104" s="38">
        <f t="shared" si="4"/>
        <v>12000000</v>
      </c>
      <c r="R104" s="35">
        <v>45335</v>
      </c>
      <c r="S104" s="33" t="s">
        <v>329</v>
      </c>
      <c r="T104" s="35">
        <v>45335</v>
      </c>
      <c r="U104" s="31" t="s">
        <v>88</v>
      </c>
      <c r="V104" s="35"/>
      <c r="W104" s="30"/>
      <c r="X104" s="39"/>
      <c r="Y104" s="30"/>
      <c r="Z104" s="40"/>
      <c r="AA104" s="30"/>
      <c r="AB104" s="40"/>
    </row>
    <row r="105" spans="1:29">
      <c r="A105" s="43">
        <v>115</v>
      </c>
      <c r="B105" s="43" t="s">
        <v>35</v>
      </c>
      <c r="C105" s="43" t="s">
        <v>59</v>
      </c>
      <c r="D105" s="57"/>
      <c r="E105" s="45">
        <v>6000000</v>
      </c>
      <c r="F105" s="57" t="s">
        <v>331</v>
      </c>
      <c r="G105" s="61">
        <v>93378151</v>
      </c>
      <c r="H105" s="62">
        <v>5</v>
      </c>
      <c r="I105" s="47">
        <v>77</v>
      </c>
      <c r="J105" s="48">
        <v>45296</v>
      </c>
      <c r="K105" s="49">
        <f t="shared" si="3"/>
        <v>6000000</v>
      </c>
      <c r="L105" s="48">
        <v>45335</v>
      </c>
      <c r="M105" s="44" t="s">
        <v>40</v>
      </c>
      <c r="N105" s="50">
        <v>45336</v>
      </c>
      <c r="O105" s="44">
        <v>1193</v>
      </c>
      <c r="P105" s="43">
        <v>2102010101</v>
      </c>
      <c r="Q105" s="51">
        <f t="shared" si="4"/>
        <v>6000000</v>
      </c>
      <c r="R105" s="48">
        <v>45335</v>
      </c>
      <c r="S105" s="46" t="s">
        <v>332</v>
      </c>
      <c r="T105" s="48">
        <v>45335</v>
      </c>
      <c r="U105" s="44" t="s">
        <v>52</v>
      </c>
      <c r="V105" s="48"/>
      <c r="W105" s="43"/>
      <c r="X105" s="52"/>
      <c r="Y105" s="43"/>
      <c r="Z105" s="53"/>
      <c r="AA105" s="43"/>
      <c r="AB105" s="53"/>
    </row>
    <row r="106" spans="1:29">
      <c r="A106" s="43">
        <v>116</v>
      </c>
      <c r="B106" s="43" t="s">
        <v>254</v>
      </c>
      <c r="C106" s="43" t="s">
        <v>48</v>
      </c>
      <c r="D106" s="43"/>
      <c r="E106" s="45">
        <v>19440000</v>
      </c>
      <c r="F106" s="43" t="s">
        <v>217</v>
      </c>
      <c r="G106" s="63">
        <v>901754975</v>
      </c>
      <c r="H106" s="47">
        <v>1</v>
      </c>
      <c r="I106" s="47">
        <v>1179</v>
      </c>
      <c r="J106" s="48">
        <v>45322</v>
      </c>
      <c r="K106" s="49">
        <f t="shared" si="3"/>
        <v>19440000</v>
      </c>
      <c r="L106" s="48">
        <v>45335</v>
      </c>
      <c r="M106" s="44" t="s">
        <v>40</v>
      </c>
      <c r="N106" s="50">
        <v>45335</v>
      </c>
      <c r="O106" s="44">
        <v>1189</v>
      </c>
      <c r="P106" s="43">
        <v>220401</v>
      </c>
      <c r="Q106" s="51">
        <f t="shared" si="4"/>
        <v>19440000</v>
      </c>
      <c r="R106" s="48">
        <v>45335</v>
      </c>
      <c r="S106" s="46" t="s">
        <v>333</v>
      </c>
      <c r="T106" s="48">
        <v>45335</v>
      </c>
      <c r="U106" s="44" t="s">
        <v>52</v>
      </c>
      <c r="V106" s="48">
        <v>45412</v>
      </c>
      <c r="W106" s="43" t="s">
        <v>41</v>
      </c>
      <c r="X106" s="52">
        <v>9720000</v>
      </c>
      <c r="Y106" s="43"/>
      <c r="Z106" s="53"/>
      <c r="AA106" s="43"/>
      <c r="AB106" s="53"/>
    </row>
    <row r="107" spans="1:29">
      <c r="A107" s="30">
        <v>117</v>
      </c>
      <c r="B107" s="30" t="s">
        <v>35</v>
      </c>
      <c r="C107" s="30" t="s">
        <v>157</v>
      </c>
      <c r="D107" s="57"/>
      <c r="E107" s="32">
        <v>5871000</v>
      </c>
      <c r="F107" s="30" t="s">
        <v>335</v>
      </c>
      <c r="G107" s="33">
        <v>1110486573</v>
      </c>
      <c r="H107" s="34">
        <v>4</v>
      </c>
      <c r="I107" s="34">
        <v>82</v>
      </c>
      <c r="J107" s="35">
        <v>45296</v>
      </c>
      <c r="K107" s="36">
        <f t="shared" si="3"/>
        <v>5871000</v>
      </c>
      <c r="L107" s="35">
        <v>45337</v>
      </c>
      <c r="M107" s="31" t="s">
        <v>40</v>
      </c>
      <c r="N107" s="37">
        <v>45337</v>
      </c>
      <c r="O107" s="31">
        <v>1199</v>
      </c>
      <c r="P107" s="30">
        <v>21030202</v>
      </c>
      <c r="Q107" s="51">
        <f t="shared" si="4"/>
        <v>5871000</v>
      </c>
      <c r="R107" s="35">
        <v>45337</v>
      </c>
      <c r="S107" s="33">
        <v>100030491</v>
      </c>
      <c r="T107" s="35">
        <v>45337</v>
      </c>
      <c r="U107" s="31" t="s">
        <v>88</v>
      </c>
      <c r="V107" s="35"/>
      <c r="W107" s="30"/>
      <c r="X107" s="39"/>
      <c r="Y107" s="30"/>
      <c r="Z107" s="40"/>
      <c r="AA107" s="30"/>
      <c r="AB107" s="40"/>
    </row>
    <row r="108" spans="1:29">
      <c r="A108" s="30">
        <v>118</v>
      </c>
      <c r="B108" s="30" t="s">
        <v>254</v>
      </c>
      <c r="C108" s="30" t="s">
        <v>336</v>
      </c>
      <c r="D108" s="57"/>
      <c r="E108" s="32">
        <v>15000000</v>
      </c>
      <c r="F108" s="30" t="s">
        <v>338</v>
      </c>
      <c r="G108" s="33">
        <v>1110536440</v>
      </c>
      <c r="H108" s="34">
        <v>9</v>
      </c>
      <c r="I108" s="34">
        <v>1188</v>
      </c>
      <c r="J108" s="35">
        <v>45322</v>
      </c>
      <c r="K108" s="36">
        <f t="shared" si="3"/>
        <v>15000000</v>
      </c>
      <c r="L108" s="35">
        <v>45337</v>
      </c>
      <c r="M108" s="31" t="s">
        <v>40</v>
      </c>
      <c r="N108" s="37" t="s">
        <v>339</v>
      </c>
      <c r="O108" s="31">
        <v>1200</v>
      </c>
      <c r="P108" s="30">
        <v>220401</v>
      </c>
      <c r="Q108" s="51">
        <f t="shared" si="4"/>
        <v>15000000</v>
      </c>
      <c r="R108" s="35">
        <v>45337</v>
      </c>
      <c r="S108" s="33" t="s">
        <v>340</v>
      </c>
      <c r="T108" s="35">
        <v>45338</v>
      </c>
      <c r="U108" s="31" t="s">
        <v>88</v>
      </c>
      <c r="V108" s="35"/>
      <c r="W108" s="30"/>
      <c r="X108" s="39"/>
      <c r="Y108" s="30"/>
      <c r="Z108" s="40"/>
      <c r="AA108" s="30"/>
      <c r="AB108" s="40"/>
    </row>
    <row r="109" spans="1:29">
      <c r="A109" s="30">
        <v>119</v>
      </c>
      <c r="B109" s="30" t="s">
        <v>254</v>
      </c>
      <c r="C109" s="30" t="s">
        <v>336</v>
      </c>
      <c r="D109" s="30"/>
      <c r="E109" s="32">
        <v>8100000</v>
      </c>
      <c r="F109" s="30" t="s">
        <v>342</v>
      </c>
      <c r="G109" s="33">
        <v>1003820148</v>
      </c>
      <c r="H109" s="34">
        <v>1</v>
      </c>
      <c r="I109" s="34">
        <v>1187</v>
      </c>
      <c r="J109" s="35">
        <v>45322</v>
      </c>
      <c r="K109" s="36">
        <f t="shared" si="3"/>
        <v>8100000</v>
      </c>
      <c r="L109" s="35">
        <v>45337</v>
      </c>
      <c r="M109" s="31" t="s">
        <v>40</v>
      </c>
      <c r="N109" s="37">
        <v>45337</v>
      </c>
      <c r="O109" s="31">
        <v>1198</v>
      </c>
      <c r="P109" s="30">
        <v>220402</v>
      </c>
      <c r="Q109" s="51">
        <f t="shared" si="4"/>
        <v>8100000</v>
      </c>
      <c r="R109" s="35">
        <v>45337</v>
      </c>
      <c r="S109" s="33" t="s">
        <v>343</v>
      </c>
      <c r="T109" s="35">
        <v>45337</v>
      </c>
      <c r="U109" s="31" t="s">
        <v>88</v>
      </c>
      <c r="V109" s="35"/>
      <c r="W109" s="30"/>
      <c r="X109" s="39"/>
      <c r="Y109" s="30"/>
      <c r="Z109" s="40"/>
      <c r="AA109" s="30"/>
      <c r="AB109" s="40"/>
    </row>
    <row r="110" spans="1:29">
      <c r="A110" s="30">
        <v>120</v>
      </c>
      <c r="B110" s="30" t="s">
        <v>254</v>
      </c>
      <c r="C110" s="30" t="s">
        <v>336</v>
      </c>
      <c r="D110" s="30"/>
      <c r="E110" s="32">
        <v>6000000</v>
      </c>
      <c r="F110" s="30" t="s">
        <v>345</v>
      </c>
      <c r="G110" s="33">
        <v>1111453139</v>
      </c>
      <c r="H110" s="34">
        <v>2</v>
      </c>
      <c r="I110" s="34">
        <v>1214</v>
      </c>
      <c r="J110" s="35">
        <v>45331</v>
      </c>
      <c r="K110" s="36">
        <f t="shared" si="3"/>
        <v>6000000</v>
      </c>
      <c r="L110" s="35">
        <v>45338</v>
      </c>
      <c r="M110" s="31" t="s">
        <v>40</v>
      </c>
      <c r="N110" s="37">
        <v>45338</v>
      </c>
      <c r="O110" s="31">
        <v>1201</v>
      </c>
      <c r="P110" s="30">
        <v>220401</v>
      </c>
      <c r="Q110" s="51">
        <f t="shared" si="4"/>
        <v>6000000</v>
      </c>
      <c r="R110" s="35">
        <v>45338</v>
      </c>
      <c r="S110" s="33">
        <v>100030529</v>
      </c>
      <c r="T110" s="35">
        <v>45338</v>
      </c>
      <c r="U110" s="31" t="s">
        <v>88</v>
      </c>
      <c r="V110" s="35"/>
      <c r="W110" s="30"/>
      <c r="X110" s="39"/>
      <c r="Y110" s="30"/>
      <c r="Z110" s="40"/>
      <c r="AA110" s="30"/>
      <c r="AB110" s="40"/>
    </row>
    <row r="111" spans="1:29">
      <c r="A111" s="30">
        <v>121</v>
      </c>
      <c r="B111" s="30" t="s">
        <v>254</v>
      </c>
      <c r="C111" s="30" t="s">
        <v>157</v>
      </c>
      <c r="D111" s="57"/>
      <c r="E111" s="32">
        <v>6900000</v>
      </c>
      <c r="F111" s="30" t="s">
        <v>347</v>
      </c>
      <c r="G111" s="33">
        <v>1073250830</v>
      </c>
      <c r="H111" s="34">
        <v>5</v>
      </c>
      <c r="I111" s="34">
        <v>1220</v>
      </c>
      <c r="J111" s="35">
        <v>45331</v>
      </c>
      <c r="K111" s="36">
        <f t="shared" si="3"/>
        <v>6900000</v>
      </c>
      <c r="L111" s="35">
        <v>45338</v>
      </c>
      <c r="M111" s="31" t="s">
        <v>40</v>
      </c>
      <c r="N111" s="72" t="s">
        <v>348</v>
      </c>
      <c r="O111" s="31"/>
      <c r="P111" s="30"/>
      <c r="Q111" s="51">
        <f t="shared" si="4"/>
        <v>6900000</v>
      </c>
      <c r="R111" s="35"/>
      <c r="S111" s="69" t="s">
        <v>348</v>
      </c>
      <c r="T111" s="35"/>
      <c r="U111" s="31" t="s">
        <v>88</v>
      </c>
      <c r="V111" s="35"/>
      <c r="W111" s="30"/>
      <c r="X111" s="39"/>
      <c r="Y111" s="30"/>
      <c r="Z111" s="40"/>
      <c r="AA111" s="30">
        <v>4</v>
      </c>
      <c r="AB111" s="40">
        <v>6900000</v>
      </c>
      <c r="AC111" s="74">
        <v>45342</v>
      </c>
    </row>
    <row r="112" spans="1:29">
      <c r="A112" s="30">
        <v>122</v>
      </c>
      <c r="B112" s="30" t="s">
        <v>254</v>
      </c>
      <c r="C112" s="30" t="s">
        <v>210</v>
      </c>
      <c r="D112" s="30"/>
      <c r="E112" s="32">
        <v>6600000</v>
      </c>
      <c r="F112" s="30" t="s">
        <v>349</v>
      </c>
      <c r="G112" s="33">
        <v>52741227</v>
      </c>
      <c r="H112" s="34">
        <v>3</v>
      </c>
      <c r="I112" s="34">
        <v>1181</v>
      </c>
      <c r="J112" s="35">
        <v>45322</v>
      </c>
      <c r="K112" s="36">
        <f t="shared" si="3"/>
        <v>6600000</v>
      </c>
      <c r="L112" s="35">
        <v>45338</v>
      </c>
      <c r="M112" s="31" t="s">
        <v>40</v>
      </c>
      <c r="N112" s="37">
        <v>45338</v>
      </c>
      <c r="O112" s="31">
        <v>1202</v>
      </c>
      <c r="P112" s="30">
        <v>220402</v>
      </c>
      <c r="Q112" s="51">
        <f t="shared" si="4"/>
        <v>6600000</v>
      </c>
      <c r="R112" s="35">
        <v>45341</v>
      </c>
      <c r="S112" s="33" t="s">
        <v>350</v>
      </c>
      <c r="T112" s="35">
        <v>45341</v>
      </c>
      <c r="U112" s="31" t="s">
        <v>88</v>
      </c>
      <c r="V112" s="35"/>
      <c r="W112" s="30"/>
      <c r="X112" s="39"/>
      <c r="Y112" s="30"/>
      <c r="Z112" s="40"/>
      <c r="AA112" s="30"/>
      <c r="AB112" s="40"/>
    </row>
    <row r="113" spans="1:28">
      <c r="A113" s="30">
        <v>123</v>
      </c>
      <c r="B113" s="30" t="s">
        <v>254</v>
      </c>
      <c r="C113" s="30" t="s">
        <v>157</v>
      </c>
      <c r="D113" s="57"/>
      <c r="E113" s="32">
        <v>6900000</v>
      </c>
      <c r="F113" s="30" t="s">
        <v>351</v>
      </c>
      <c r="G113" s="33">
        <v>1110471181</v>
      </c>
      <c r="H113" s="34">
        <v>5</v>
      </c>
      <c r="I113" s="34">
        <v>1219</v>
      </c>
      <c r="J113" s="35">
        <v>45331</v>
      </c>
      <c r="K113" s="36">
        <f t="shared" si="3"/>
        <v>6900000</v>
      </c>
      <c r="L113" s="35">
        <v>45338</v>
      </c>
      <c r="M113" s="31" t="s">
        <v>40</v>
      </c>
      <c r="N113" s="37">
        <v>45338</v>
      </c>
      <c r="O113" s="31">
        <v>1203</v>
      </c>
      <c r="P113" s="30">
        <v>220402</v>
      </c>
      <c r="Q113" s="51">
        <f t="shared" si="4"/>
        <v>6900000</v>
      </c>
      <c r="R113" s="35">
        <v>45338</v>
      </c>
      <c r="S113" s="33">
        <v>100030516</v>
      </c>
      <c r="T113" s="35">
        <v>45338</v>
      </c>
      <c r="U113" s="31" t="s">
        <v>88</v>
      </c>
      <c r="V113" s="35"/>
      <c r="W113" s="30"/>
      <c r="X113" s="39"/>
      <c r="Y113" s="30"/>
      <c r="Z113" s="40"/>
      <c r="AA113" s="30"/>
      <c r="AB113" s="40"/>
    </row>
    <row r="114" spans="1:28">
      <c r="A114" s="30">
        <v>124</v>
      </c>
      <c r="B114" s="30" t="s">
        <v>254</v>
      </c>
      <c r="C114" s="30" t="s">
        <v>157</v>
      </c>
      <c r="D114" s="57"/>
      <c r="E114" s="32">
        <v>6900000</v>
      </c>
      <c r="F114" s="30" t="s">
        <v>352</v>
      </c>
      <c r="G114" s="33">
        <v>1070607891</v>
      </c>
      <c r="H114" s="34">
        <v>8</v>
      </c>
      <c r="I114" s="34">
        <v>1223</v>
      </c>
      <c r="J114" s="35">
        <v>45331</v>
      </c>
      <c r="K114" s="36">
        <f t="shared" si="3"/>
        <v>6900000</v>
      </c>
      <c r="L114" s="35">
        <v>45338</v>
      </c>
      <c r="M114" s="31" t="s">
        <v>353</v>
      </c>
      <c r="N114" s="37">
        <v>45338</v>
      </c>
      <c r="O114" s="31">
        <v>1204</v>
      </c>
      <c r="P114" s="30">
        <v>220402</v>
      </c>
      <c r="Q114" s="51">
        <f t="shared" si="4"/>
        <v>6900000</v>
      </c>
      <c r="R114" s="35">
        <v>45338</v>
      </c>
      <c r="S114" s="33" t="s">
        <v>354</v>
      </c>
      <c r="T114" s="35">
        <v>45338</v>
      </c>
      <c r="U114" s="31" t="s">
        <v>88</v>
      </c>
      <c r="V114" s="35"/>
      <c r="W114" s="30"/>
      <c r="X114" s="39"/>
      <c r="Y114" s="30"/>
      <c r="Z114" s="40"/>
      <c r="AA114" s="30"/>
      <c r="AB114" s="40"/>
    </row>
    <row r="115" spans="1:28">
      <c r="A115" s="30">
        <v>125</v>
      </c>
      <c r="B115" s="30" t="s">
        <v>254</v>
      </c>
      <c r="C115" s="30" t="s">
        <v>157</v>
      </c>
      <c r="D115" s="57"/>
      <c r="E115" s="32">
        <v>6900000</v>
      </c>
      <c r="F115" s="30" t="s">
        <v>355</v>
      </c>
      <c r="G115" s="33">
        <v>1110472101</v>
      </c>
      <c r="H115" s="34">
        <v>0</v>
      </c>
      <c r="I115" s="34">
        <v>1221</v>
      </c>
      <c r="J115" s="35">
        <v>45331</v>
      </c>
      <c r="K115" s="36">
        <f t="shared" si="3"/>
        <v>6900000</v>
      </c>
      <c r="L115" s="35">
        <v>45338</v>
      </c>
      <c r="M115" s="31" t="s">
        <v>40</v>
      </c>
      <c r="N115" s="37">
        <v>45338</v>
      </c>
      <c r="O115" s="31">
        <v>1205</v>
      </c>
      <c r="P115" s="30">
        <v>220402</v>
      </c>
      <c r="Q115" s="51">
        <f t="shared" si="4"/>
        <v>6900000</v>
      </c>
      <c r="R115" s="35">
        <v>45338</v>
      </c>
      <c r="S115" s="33">
        <v>100030526</v>
      </c>
      <c r="T115" s="35">
        <v>45338</v>
      </c>
      <c r="U115" s="31" t="s">
        <v>88</v>
      </c>
      <c r="V115" s="35"/>
      <c r="W115" s="30"/>
      <c r="X115" s="39"/>
      <c r="Y115" s="30"/>
      <c r="Z115" s="40"/>
      <c r="AA115" s="30"/>
      <c r="AB115" s="40"/>
    </row>
    <row r="116" spans="1:28">
      <c r="A116" s="30">
        <v>126</v>
      </c>
      <c r="B116" s="30" t="s">
        <v>254</v>
      </c>
      <c r="C116" s="30" t="s">
        <v>157</v>
      </c>
      <c r="D116" s="57"/>
      <c r="E116" s="32">
        <v>6900000</v>
      </c>
      <c r="F116" s="30" t="s">
        <v>357</v>
      </c>
      <c r="G116" s="33">
        <v>1110598630</v>
      </c>
      <c r="H116" s="34">
        <v>7</v>
      </c>
      <c r="I116" s="34">
        <v>1222</v>
      </c>
      <c r="J116" s="35">
        <v>45331</v>
      </c>
      <c r="K116" s="36">
        <f t="shared" si="3"/>
        <v>6900000</v>
      </c>
      <c r="L116" s="35">
        <v>45338</v>
      </c>
      <c r="M116" s="31" t="s">
        <v>40</v>
      </c>
      <c r="N116" s="37">
        <v>45341</v>
      </c>
      <c r="O116" s="31">
        <v>1214</v>
      </c>
      <c r="P116" s="30">
        <v>220402</v>
      </c>
      <c r="Q116" s="51">
        <f t="shared" si="4"/>
        <v>6900000</v>
      </c>
      <c r="R116" s="35">
        <v>45341</v>
      </c>
      <c r="S116" s="33">
        <v>100030565</v>
      </c>
      <c r="T116" s="35">
        <v>45341</v>
      </c>
      <c r="U116" s="31" t="s">
        <v>88</v>
      </c>
      <c r="V116" s="35"/>
      <c r="W116" s="30"/>
      <c r="X116" s="39"/>
      <c r="Y116" s="30"/>
      <c r="Z116" s="40"/>
      <c r="AA116" s="30"/>
      <c r="AB116" s="40"/>
    </row>
    <row r="117" spans="1:28">
      <c r="A117" s="30">
        <v>127</v>
      </c>
      <c r="B117" s="30" t="s">
        <v>254</v>
      </c>
      <c r="C117" s="30" t="s">
        <v>157</v>
      </c>
      <c r="D117" s="57"/>
      <c r="E117" s="32">
        <v>6900000</v>
      </c>
      <c r="F117" s="30" t="s">
        <v>359</v>
      </c>
      <c r="G117" s="33">
        <v>1144129908</v>
      </c>
      <c r="H117" s="34">
        <v>1</v>
      </c>
      <c r="I117" s="34">
        <v>1224</v>
      </c>
      <c r="J117" s="35">
        <v>45331</v>
      </c>
      <c r="K117" s="36">
        <f t="shared" si="3"/>
        <v>6900000</v>
      </c>
      <c r="L117" s="35">
        <v>45338</v>
      </c>
      <c r="M117" s="31" t="s">
        <v>40</v>
      </c>
      <c r="N117" s="37">
        <v>45338</v>
      </c>
      <c r="O117" s="31">
        <v>1206</v>
      </c>
      <c r="P117" s="30">
        <v>220402</v>
      </c>
      <c r="Q117" s="51">
        <f t="shared" si="4"/>
        <v>6900000</v>
      </c>
      <c r="R117" s="35">
        <v>45338</v>
      </c>
      <c r="S117" s="33" t="s">
        <v>360</v>
      </c>
      <c r="T117" s="35">
        <v>45338</v>
      </c>
      <c r="U117" s="31" t="s">
        <v>88</v>
      </c>
      <c r="V117" s="35"/>
      <c r="W117" s="30"/>
      <c r="X117" s="39"/>
      <c r="Y117" s="30"/>
      <c r="Z117" s="40"/>
      <c r="AA117" s="30"/>
      <c r="AB117" s="40"/>
    </row>
    <row r="118" spans="1:28">
      <c r="A118" s="30">
        <v>128</v>
      </c>
      <c r="B118" s="30" t="s">
        <v>254</v>
      </c>
      <c r="C118" s="30" t="s">
        <v>210</v>
      </c>
      <c r="D118" s="30"/>
      <c r="E118" s="32">
        <v>6600000</v>
      </c>
      <c r="F118" s="30" t="s">
        <v>361</v>
      </c>
      <c r="G118" s="33">
        <v>1110526239</v>
      </c>
      <c r="H118" s="34">
        <v>1</v>
      </c>
      <c r="I118" s="34">
        <v>1150</v>
      </c>
      <c r="J118" s="35">
        <v>45321</v>
      </c>
      <c r="K118" s="36">
        <f t="shared" si="3"/>
        <v>6600000</v>
      </c>
      <c r="L118" s="35">
        <v>45338</v>
      </c>
      <c r="M118" s="31" t="s">
        <v>40</v>
      </c>
      <c r="N118" s="37">
        <v>45338</v>
      </c>
      <c r="O118" s="31">
        <v>1207</v>
      </c>
      <c r="P118" s="30">
        <v>220402</v>
      </c>
      <c r="Q118" s="51">
        <f t="shared" si="4"/>
        <v>6600000</v>
      </c>
      <c r="R118" s="35">
        <v>45338</v>
      </c>
      <c r="S118" s="33" t="s">
        <v>362</v>
      </c>
      <c r="T118" s="35">
        <v>45338</v>
      </c>
      <c r="U118" s="31" t="s">
        <v>88</v>
      </c>
      <c r="V118" s="35"/>
      <c r="W118" s="30"/>
      <c r="X118" s="39"/>
      <c r="Y118" s="30"/>
      <c r="Z118" s="40"/>
      <c r="AA118" s="30"/>
      <c r="AB118" s="40"/>
    </row>
    <row r="119" spans="1:28">
      <c r="A119" s="30">
        <v>129</v>
      </c>
      <c r="B119" s="30" t="s">
        <v>254</v>
      </c>
      <c r="C119" s="30" t="s">
        <v>157</v>
      </c>
      <c r="D119" s="30"/>
      <c r="E119" s="32">
        <v>15000000</v>
      </c>
      <c r="F119" s="30" t="s">
        <v>364</v>
      </c>
      <c r="G119" s="33">
        <v>28799762</v>
      </c>
      <c r="H119" s="34">
        <v>5</v>
      </c>
      <c r="I119" s="34">
        <v>1128</v>
      </c>
      <c r="J119" s="35">
        <v>45320</v>
      </c>
      <c r="K119" s="36">
        <f t="shared" si="3"/>
        <v>15000000</v>
      </c>
      <c r="L119" s="35">
        <v>45338</v>
      </c>
      <c r="M119" s="31" t="s">
        <v>40</v>
      </c>
      <c r="N119" s="37">
        <v>45338</v>
      </c>
      <c r="O119" s="31">
        <v>1208</v>
      </c>
      <c r="P119" s="30">
        <v>220402</v>
      </c>
      <c r="Q119" s="51">
        <f t="shared" si="4"/>
        <v>15000000</v>
      </c>
      <c r="R119" s="35">
        <v>45338</v>
      </c>
      <c r="S119" s="33" t="s">
        <v>365</v>
      </c>
      <c r="T119" s="35">
        <v>45338</v>
      </c>
      <c r="U119" s="31" t="s">
        <v>88</v>
      </c>
      <c r="V119" s="35"/>
      <c r="W119" s="30"/>
      <c r="X119" s="39"/>
      <c r="Y119" s="30"/>
      <c r="Z119" s="40"/>
      <c r="AA119" s="30"/>
      <c r="AB119" s="40"/>
    </row>
    <row r="120" spans="1:28">
      <c r="A120" s="30">
        <v>130</v>
      </c>
      <c r="B120" s="30" t="s">
        <v>254</v>
      </c>
      <c r="C120" s="30" t="s">
        <v>366</v>
      </c>
      <c r="D120" s="57"/>
      <c r="E120" s="32">
        <v>6900000</v>
      </c>
      <c r="F120" s="30" t="s">
        <v>367</v>
      </c>
      <c r="G120" s="33">
        <v>1109380383</v>
      </c>
      <c r="H120" s="34">
        <v>1</v>
      </c>
      <c r="I120" s="34">
        <v>1218</v>
      </c>
      <c r="J120" s="35">
        <v>45331</v>
      </c>
      <c r="K120" s="36">
        <f t="shared" si="3"/>
        <v>6900000</v>
      </c>
      <c r="L120" s="35">
        <v>45338</v>
      </c>
      <c r="M120" s="31" t="s">
        <v>40</v>
      </c>
      <c r="N120" s="37">
        <v>45338</v>
      </c>
      <c r="O120" s="31">
        <v>1209</v>
      </c>
      <c r="P120" s="30">
        <v>220402</v>
      </c>
      <c r="Q120" s="51">
        <f t="shared" si="4"/>
        <v>6900000</v>
      </c>
      <c r="R120" s="35">
        <v>45338</v>
      </c>
      <c r="S120" s="33">
        <v>100030530</v>
      </c>
      <c r="T120" s="35">
        <v>45338</v>
      </c>
      <c r="U120" s="31" t="s">
        <v>88</v>
      </c>
      <c r="V120" s="35"/>
      <c r="W120" s="30"/>
      <c r="X120" s="39"/>
      <c r="Y120" s="30"/>
      <c r="Z120" s="40"/>
      <c r="AA120" s="30"/>
      <c r="AB120" s="40"/>
    </row>
    <row r="121" spans="1:28">
      <c r="A121" s="30">
        <v>131</v>
      </c>
      <c r="B121" s="30" t="s">
        <v>254</v>
      </c>
      <c r="C121" s="30" t="s">
        <v>262</v>
      </c>
      <c r="D121" s="30" t="s">
        <v>368</v>
      </c>
      <c r="E121" s="32">
        <v>12000000</v>
      </c>
      <c r="F121" s="30" t="s">
        <v>369</v>
      </c>
      <c r="G121" s="33">
        <v>1054562128</v>
      </c>
      <c r="H121" s="34">
        <v>2</v>
      </c>
      <c r="I121" s="34">
        <v>1183</v>
      </c>
      <c r="J121" s="35">
        <v>45322</v>
      </c>
      <c r="K121" s="36">
        <f t="shared" si="3"/>
        <v>12000000</v>
      </c>
      <c r="L121" s="35">
        <v>45342</v>
      </c>
      <c r="M121" s="31" t="s">
        <v>40</v>
      </c>
      <c r="N121" s="37">
        <v>45342</v>
      </c>
      <c r="O121" s="31">
        <v>1218</v>
      </c>
      <c r="P121" s="30">
        <v>220401</v>
      </c>
      <c r="Q121" s="51">
        <f t="shared" si="4"/>
        <v>12000000</v>
      </c>
      <c r="R121" s="35">
        <v>45342</v>
      </c>
      <c r="S121" s="33" t="s">
        <v>370</v>
      </c>
      <c r="T121" s="35">
        <v>45342</v>
      </c>
      <c r="U121" s="31" t="s">
        <v>371</v>
      </c>
      <c r="V121" s="35"/>
      <c r="W121" s="30"/>
      <c r="X121" s="39"/>
      <c r="Y121" s="30"/>
      <c r="Z121" s="40"/>
      <c r="AA121" s="30"/>
      <c r="AB121" s="40"/>
    </row>
    <row r="122" spans="1:28">
      <c r="A122" s="30">
        <v>132</v>
      </c>
      <c r="B122" s="30" t="s">
        <v>35</v>
      </c>
      <c r="C122" s="30" t="s">
        <v>251</v>
      </c>
      <c r="D122" s="57"/>
      <c r="E122" s="32">
        <v>9270000</v>
      </c>
      <c r="F122" s="30" t="s">
        <v>373</v>
      </c>
      <c r="G122" s="33">
        <v>93060622</v>
      </c>
      <c r="H122" s="34">
        <v>6</v>
      </c>
      <c r="I122" s="34">
        <v>1225</v>
      </c>
      <c r="J122" s="35">
        <v>45331</v>
      </c>
      <c r="K122" s="36">
        <f t="shared" si="3"/>
        <v>9270000</v>
      </c>
      <c r="L122" s="35">
        <v>45342</v>
      </c>
      <c r="M122" s="31" t="s">
        <v>40</v>
      </c>
      <c r="N122" s="37">
        <v>45342</v>
      </c>
      <c r="O122" s="31">
        <v>1219</v>
      </c>
      <c r="P122" s="30">
        <v>21030204</v>
      </c>
      <c r="Q122" s="51">
        <f t="shared" si="4"/>
        <v>9270000</v>
      </c>
      <c r="R122" s="35">
        <v>45342</v>
      </c>
      <c r="S122" s="33" t="s">
        <v>374</v>
      </c>
      <c r="T122" s="35">
        <v>45344</v>
      </c>
      <c r="U122" s="31" t="s">
        <v>88</v>
      </c>
      <c r="V122" s="35"/>
      <c r="W122" s="30"/>
      <c r="X122" s="39"/>
      <c r="Y122" s="30"/>
      <c r="Z122" s="40"/>
      <c r="AA122" s="30"/>
      <c r="AB122" s="40"/>
    </row>
    <row r="123" spans="1:28">
      <c r="A123" s="43">
        <v>133</v>
      </c>
      <c r="B123" s="43" t="s">
        <v>254</v>
      </c>
      <c r="C123" s="43" t="s">
        <v>48</v>
      </c>
      <c r="D123" s="43"/>
      <c r="E123" s="45">
        <v>11700000</v>
      </c>
      <c r="F123" s="43" t="s">
        <v>234</v>
      </c>
      <c r="G123" s="46">
        <v>93404246</v>
      </c>
      <c r="H123" s="47">
        <v>8</v>
      </c>
      <c r="I123" s="47">
        <v>1237</v>
      </c>
      <c r="J123" s="48">
        <v>45335</v>
      </c>
      <c r="K123" s="49">
        <f t="shared" si="3"/>
        <v>11700000</v>
      </c>
      <c r="L123" s="48">
        <v>45343</v>
      </c>
      <c r="M123" s="31" t="s">
        <v>40</v>
      </c>
      <c r="N123" s="50">
        <v>45343</v>
      </c>
      <c r="O123" s="44">
        <v>1220</v>
      </c>
      <c r="P123" s="65">
        <v>210401</v>
      </c>
      <c r="Q123" s="51">
        <f t="shared" si="4"/>
        <v>11700000</v>
      </c>
      <c r="R123" s="66">
        <v>45343</v>
      </c>
      <c r="S123" s="46">
        <v>100030623</v>
      </c>
      <c r="T123" s="48">
        <v>45343</v>
      </c>
      <c r="U123" s="44" t="s">
        <v>88</v>
      </c>
      <c r="V123" s="35"/>
      <c r="W123" s="30"/>
      <c r="X123" s="39"/>
      <c r="Y123" s="30"/>
      <c r="Z123" s="40"/>
      <c r="AA123" s="30"/>
      <c r="AB123" s="40"/>
    </row>
    <row r="124" spans="1:28">
      <c r="A124" s="30">
        <v>134</v>
      </c>
      <c r="B124" s="30" t="s">
        <v>35</v>
      </c>
      <c r="C124" s="30" t="s">
        <v>157</v>
      </c>
      <c r="D124" s="59"/>
      <c r="E124" s="32">
        <v>12900000</v>
      </c>
      <c r="F124" s="30" t="s">
        <v>168</v>
      </c>
      <c r="G124" s="33">
        <v>52274383</v>
      </c>
      <c r="H124" s="34">
        <v>0</v>
      </c>
      <c r="I124" s="34">
        <v>1185</v>
      </c>
      <c r="J124" s="35">
        <v>45322</v>
      </c>
      <c r="K124" s="36">
        <f t="shared" si="3"/>
        <v>12900000</v>
      </c>
      <c r="L124" s="35">
        <v>45343</v>
      </c>
      <c r="M124" s="31" t="s">
        <v>40</v>
      </c>
      <c r="N124" s="37">
        <v>45343</v>
      </c>
      <c r="O124" s="31">
        <v>1221</v>
      </c>
      <c r="P124" s="30">
        <v>2101010301</v>
      </c>
      <c r="Q124" s="38">
        <f t="shared" si="4"/>
        <v>12900000</v>
      </c>
      <c r="R124" s="35">
        <v>45343</v>
      </c>
      <c r="S124" s="33" t="s">
        <v>376</v>
      </c>
      <c r="T124" s="35">
        <v>45343</v>
      </c>
      <c r="U124" s="31" t="s">
        <v>88</v>
      </c>
      <c r="V124" s="64"/>
      <c r="W124" s="30"/>
      <c r="X124" s="39"/>
      <c r="Y124" s="30"/>
      <c r="Z124" s="40"/>
      <c r="AA124" s="30"/>
      <c r="AB124" s="40"/>
    </row>
    <row r="125" spans="1:28">
      <c r="A125" s="30">
        <v>135</v>
      </c>
      <c r="B125" s="30" t="s">
        <v>254</v>
      </c>
      <c r="C125" s="30" t="s">
        <v>336</v>
      </c>
      <c r="D125" s="30"/>
      <c r="E125" s="32">
        <v>6600000</v>
      </c>
      <c r="F125" s="30" t="s">
        <v>378</v>
      </c>
      <c r="G125" s="33">
        <v>1110507022</v>
      </c>
      <c r="H125" s="34">
        <v>1</v>
      </c>
      <c r="I125" s="34">
        <v>1211</v>
      </c>
      <c r="J125" s="35">
        <v>45331</v>
      </c>
      <c r="K125" s="36">
        <f t="shared" si="3"/>
        <v>6600000</v>
      </c>
      <c r="L125" s="35">
        <v>45343</v>
      </c>
      <c r="M125" s="31" t="s">
        <v>40</v>
      </c>
      <c r="N125" s="37">
        <v>45343</v>
      </c>
      <c r="O125" s="31">
        <v>1222</v>
      </c>
      <c r="P125" s="30">
        <v>220402</v>
      </c>
      <c r="Q125" s="38">
        <f t="shared" si="4"/>
        <v>6600000</v>
      </c>
      <c r="R125" s="35">
        <v>45343</v>
      </c>
      <c r="S125" s="33">
        <v>100030642</v>
      </c>
      <c r="T125" s="35">
        <v>45343</v>
      </c>
      <c r="U125" s="31" t="s">
        <v>88</v>
      </c>
    </row>
    <row r="126" spans="1:28">
      <c r="A126" s="30">
        <v>136</v>
      </c>
      <c r="B126" s="30" t="s">
        <v>254</v>
      </c>
      <c r="C126" s="30" t="s">
        <v>336</v>
      </c>
      <c r="D126" s="30"/>
      <c r="E126" s="32">
        <v>6600000</v>
      </c>
      <c r="F126" s="30" t="s">
        <v>379</v>
      </c>
      <c r="G126" s="33">
        <v>1110443794</v>
      </c>
      <c r="H126" s="34">
        <v>0</v>
      </c>
      <c r="I126" s="34">
        <v>1213</v>
      </c>
      <c r="J126" s="35">
        <v>45331</v>
      </c>
      <c r="K126" s="36">
        <f t="shared" si="3"/>
        <v>6600000</v>
      </c>
      <c r="L126" s="35">
        <v>45343</v>
      </c>
      <c r="M126" s="31" t="s">
        <v>40</v>
      </c>
      <c r="N126" s="37">
        <v>45343</v>
      </c>
      <c r="O126" s="31">
        <v>1223</v>
      </c>
      <c r="P126" s="30">
        <v>220402</v>
      </c>
      <c r="Q126" s="38">
        <f t="shared" si="4"/>
        <v>6600000</v>
      </c>
      <c r="R126" s="35">
        <v>45343</v>
      </c>
      <c r="S126" s="33" t="s">
        <v>380</v>
      </c>
      <c r="T126" s="35">
        <v>45343</v>
      </c>
      <c r="U126" s="31" t="s">
        <v>88</v>
      </c>
    </row>
    <row r="127" spans="1:28">
      <c r="A127" s="30">
        <v>137</v>
      </c>
      <c r="B127" s="30" t="s">
        <v>254</v>
      </c>
      <c r="C127" s="30" t="s">
        <v>336</v>
      </c>
      <c r="D127" s="30"/>
      <c r="E127" s="32">
        <v>6600000</v>
      </c>
      <c r="F127" s="30" t="s">
        <v>381</v>
      </c>
      <c r="G127" s="33">
        <v>1110498747</v>
      </c>
      <c r="H127" s="34">
        <v>0</v>
      </c>
      <c r="I127" s="34">
        <v>1215</v>
      </c>
      <c r="J127" s="35">
        <v>45331</v>
      </c>
      <c r="K127" s="36">
        <f t="shared" si="3"/>
        <v>6600000</v>
      </c>
      <c r="L127" s="35">
        <v>45343</v>
      </c>
      <c r="M127" s="31" t="s">
        <v>40</v>
      </c>
      <c r="N127" s="37">
        <v>45343</v>
      </c>
      <c r="O127" s="31">
        <v>1224</v>
      </c>
      <c r="P127" s="30">
        <v>220402</v>
      </c>
      <c r="Q127" s="38">
        <f t="shared" si="4"/>
        <v>6600000</v>
      </c>
      <c r="R127" s="35">
        <v>45352</v>
      </c>
      <c r="S127" s="33" t="s">
        <v>382</v>
      </c>
      <c r="T127" s="35">
        <v>45352</v>
      </c>
      <c r="U127" s="31" t="s">
        <v>88</v>
      </c>
    </row>
    <row r="128" spans="1:28">
      <c r="A128" s="30">
        <v>138</v>
      </c>
      <c r="B128" s="30" t="s">
        <v>254</v>
      </c>
      <c r="C128" s="30" t="s">
        <v>336</v>
      </c>
      <c r="D128" s="57"/>
      <c r="E128" s="32">
        <v>8100000</v>
      </c>
      <c r="F128" s="30" t="s">
        <v>384</v>
      </c>
      <c r="G128" s="33">
        <v>1110489791</v>
      </c>
      <c r="H128" s="34"/>
      <c r="I128" s="34">
        <v>1151</v>
      </c>
      <c r="J128" s="35">
        <v>45321</v>
      </c>
      <c r="K128" s="36">
        <f t="shared" si="3"/>
        <v>8100000</v>
      </c>
      <c r="L128" s="35">
        <v>45343</v>
      </c>
      <c r="M128" s="31" t="s">
        <v>40</v>
      </c>
      <c r="N128" s="37">
        <v>45343</v>
      </c>
      <c r="O128" s="31">
        <v>1225</v>
      </c>
      <c r="P128" s="30">
        <v>220402</v>
      </c>
      <c r="Q128" s="38">
        <f t="shared" si="4"/>
        <v>8100000</v>
      </c>
      <c r="R128" s="35">
        <v>45312</v>
      </c>
      <c r="S128" s="33" t="s">
        <v>385</v>
      </c>
      <c r="T128" s="35">
        <v>45343</v>
      </c>
      <c r="U128" s="31" t="s">
        <v>88</v>
      </c>
    </row>
    <row r="129" spans="1:28">
      <c r="A129" s="43">
        <v>139</v>
      </c>
      <c r="B129" s="43" t="s">
        <v>254</v>
      </c>
      <c r="C129" s="43" t="s">
        <v>314</v>
      </c>
      <c r="D129" s="43"/>
      <c r="E129" s="45">
        <v>6600000</v>
      </c>
      <c r="F129" s="43" t="s">
        <v>387</v>
      </c>
      <c r="G129" s="46">
        <v>1005720298</v>
      </c>
      <c r="H129" s="47">
        <v>6</v>
      </c>
      <c r="I129" s="47">
        <v>1268</v>
      </c>
      <c r="J129" s="48">
        <v>45341</v>
      </c>
      <c r="K129" s="49">
        <f t="shared" ref="K129:K192" si="5">E129</f>
        <v>6600000</v>
      </c>
      <c r="L129" s="48">
        <v>45344</v>
      </c>
      <c r="M129" s="31" t="s">
        <v>40</v>
      </c>
      <c r="N129" s="50">
        <v>45344</v>
      </c>
      <c r="O129" s="44">
        <v>1226</v>
      </c>
      <c r="P129" s="43">
        <v>220402</v>
      </c>
      <c r="Q129" s="51">
        <f t="shared" ref="Q129:Q192" si="6">K129</f>
        <v>6600000</v>
      </c>
      <c r="R129" s="48">
        <v>45344</v>
      </c>
      <c r="S129" s="46">
        <v>100030663</v>
      </c>
      <c r="T129" s="48">
        <v>45344</v>
      </c>
      <c r="U129" s="44" t="s">
        <v>88</v>
      </c>
    </row>
    <row r="130" spans="1:28">
      <c r="A130" s="30">
        <v>140</v>
      </c>
      <c r="B130" s="30" t="s">
        <v>254</v>
      </c>
      <c r="C130" s="30" t="s">
        <v>314</v>
      </c>
      <c r="D130" s="30"/>
      <c r="E130" s="32">
        <v>6600000</v>
      </c>
      <c r="F130" s="30" t="s">
        <v>388</v>
      </c>
      <c r="G130" s="33">
        <v>37724534</v>
      </c>
      <c r="H130" s="34">
        <v>3</v>
      </c>
      <c r="I130" s="34">
        <v>1266</v>
      </c>
      <c r="J130" s="35">
        <v>45341</v>
      </c>
      <c r="K130" s="36">
        <f t="shared" si="5"/>
        <v>6600000</v>
      </c>
      <c r="L130" s="35">
        <v>45344</v>
      </c>
      <c r="M130" s="31" t="s">
        <v>40</v>
      </c>
      <c r="N130" s="37">
        <v>45344</v>
      </c>
      <c r="O130" s="31">
        <v>1227</v>
      </c>
      <c r="P130" s="30">
        <v>220402</v>
      </c>
      <c r="Q130" s="38">
        <f t="shared" si="6"/>
        <v>6600000</v>
      </c>
      <c r="R130" s="35">
        <v>45344</v>
      </c>
      <c r="S130" s="33">
        <v>100030665</v>
      </c>
      <c r="T130" s="35">
        <v>45344</v>
      </c>
      <c r="U130" s="31" t="s">
        <v>88</v>
      </c>
    </row>
    <row r="131" spans="1:28">
      <c r="A131" s="30">
        <v>141</v>
      </c>
      <c r="B131" s="30" t="s">
        <v>254</v>
      </c>
      <c r="C131" s="30" t="s">
        <v>157</v>
      </c>
      <c r="D131" s="30"/>
      <c r="E131" s="32">
        <v>5850000</v>
      </c>
      <c r="F131" s="30" t="s">
        <v>390</v>
      </c>
      <c r="G131" s="33">
        <v>1001577478</v>
      </c>
      <c r="H131" s="34">
        <v>8</v>
      </c>
      <c r="I131" s="34">
        <v>1256</v>
      </c>
      <c r="J131" s="35">
        <v>45335</v>
      </c>
      <c r="K131" s="36">
        <f t="shared" si="5"/>
        <v>5850000</v>
      </c>
      <c r="L131" s="35">
        <v>45344</v>
      </c>
      <c r="M131" s="31" t="s">
        <v>40</v>
      </c>
      <c r="N131" s="37">
        <v>45344</v>
      </c>
      <c r="O131" s="31">
        <v>1228</v>
      </c>
      <c r="P131" s="30">
        <v>220402</v>
      </c>
      <c r="Q131" s="38">
        <f t="shared" si="6"/>
        <v>5850000</v>
      </c>
      <c r="R131" s="35">
        <v>45346</v>
      </c>
      <c r="S131" s="33">
        <v>100030685</v>
      </c>
      <c r="T131" s="35" t="s">
        <v>391</v>
      </c>
      <c r="U131" s="31" t="s">
        <v>88</v>
      </c>
    </row>
    <row r="132" spans="1:28">
      <c r="A132" s="30">
        <v>142</v>
      </c>
      <c r="B132" s="30" t="s">
        <v>254</v>
      </c>
      <c r="C132" s="30" t="s">
        <v>157</v>
      </c>
      <c r="D132" s="59"/>
      <c r="E132" s="32">
        <v>6900000</v>
      </c>
      <c r="F132" s="30" t="s">
        <v>393</v>
      </c>
      <c r="G132" s="33">
        <v>65777854</v>
      </c>
      <c r="H132" s="34">
        <v>4</v>
      </c>
      <c r="I132" s="34">
        <v>1272</v>
      </c>
      <c r="J132" s="35">
        <v>45341</v>
      </c>
      <c r="K132" s="36">
        <f t="shared" si="5"/>
        <v>6900000</v>
      </c>
      <c r="L132" s="35">
        <v>45344</v>
      </c>
      <c r="M132" s="31" t="s">
        <v>40</v>
      </c>
      <c r="N132" s="37">
        <v>45344</v>
      </c>
      <c r="O132" s="31">
        <v>1229</v>
      </c>
      <c r="P132" s="30">
        <v>220402</v>
      </c>
      <c r="Q132" s="38">
        <f t="shared" si="6"/>
        <v>6900000</v>
      </c>
      <c r="R132" s="35">
        <v>44614</v>
      </c>
      <c r="S132" s="33">
        <v>100030666</v>
      </c>
      <c r="T132" s="35">
        <v>45344</v>
      </c>
      <c r="U132" s="31" t="s">
        <v>88</v>
      </c>
    </row>
    <row r="133" spans="1:28">
      <c r="A133" s="30">
        <v>143</v>
      </c>
      <c r="B133" s="30" t="s">
        <v>254</v>
      </c>
      <c r="C133" s="30" t="s">
        <v>157</v>
      </c>
      <c r="D133" s="59"/>
      <c r="E133" s="32">
        <v>6900000</v>
      </c>
      <c r="F133" s="30" t="s">
        <v>394</v>
      </c>
      <c r="G133" s="33">
        <v>1234643097</v>
      </c>
      <c r="H133" s="34">
        <v>3</v>
      </c>
      <c r="I133" s="34">
        <v>1253</v>
      </c>
      <c r="J133" s="35">
        <v>45341</v>
      </c>
      <c r="K133" s="36">
        <f t="shared" si="5"/>
        <v>6900000</v>
      </c>
      <c r="L133" s="35">
        <v>45344</v>
      </c>
      <c r="M133" s="31" t="s">
        <v>40</v>
      </c>
      <c r="N133" s="37">
        <v>45344</v>
      </c>
      <c r="O133" s="31">
        <v>1230</v>
      </c>
      <c r="P133" s="30">
        <v>220402</v>
      </c>
      <c r="Q133" s="38">
        <f t="shared" si="6"/>
        <v>6900000</v>
      </c>
      <c r="R133" s="35">
        <v>45344</v>
      </c>
      <c r="S133" s="33">
        <v>100030667</v>
      </c>
      <c r="T133" s="35">
        <v>45344</v>
      </c>
      <c r="U133" s="31" t="s">
        <v>88</v>
      </c>
    </row>
    <row r="134" spans="1:28">
      <c r="A134" s="30">
        <v>144</v>
      </c>
      <c r="B134" s="30" t="s">
        <v>254</v>
      </c>
      <c r="C134" s="30" t="s">
        <v>157</v>
      </c>
      <c r="D134" s="59"/>
      <c r="E134" s="32">
        <v>6900000</v>
      </c>
      <c r="F134" s="30" t="s">
        <v>395</v>
      </c>
      <c r="G134" s="33">
        <v>1008308527</v>
      </c>
      <c r="H134" s="34">
        <v>4</v>
      </c>
      <c r="I134" s="34">
        <v>1252</v>
      </c>
      <c r="J134" s="35">
        <v>45341</v>
      </c>
      <c r="K134" s="36">
        <f t="shared" si="5"/>
        <v>6900000</v>
      </c>
      <c r="L134" s="35">
        <v>45344</v>
      </c>
      <c r="M134" s="31" t="s">
        <v>40</v>
      </c>
      <c r="N134" s="37">
        <v>45344</v>
      </c>
      <c r="O134" s="31">
        <v>1231</v>
      </c>
      <c r="P134" s="30">
        <v>220402</v>
      </c>
      <c r="Q134" s="38">
        <f t="shared" si="6"/>
        <v>6900000</v>
      </c>
      <c r="R134" s="35">
        <v>45344</v>
      </c>
      <c r="S134" s="33">
        <v>100030669</v>
      </c>
      <c r="T134" s="35">
        <v>45344</v>
      </c>
      <c r="U134" s="31" t="s">
        <v>88</v>
      </c>
    </row>
    <row r="135" spans="1:28">
      <c r="A135" s="30">
        <v>145</v>
      </c>
      <c r="B135" s="30" t="s">
        <v>254</v>
      </c>
      <c r="C135" s="30" t="s">
        <v>157</v>
      </c>
      <c r="D135" s="59"/>
      <c r="E135" s="32">
        <v>6900000</v>
      </c>
      <c r="F135" s="30" t="s">
        <v>396</v>
      </c>
      <c r="G135" s="33">
        <v>1110060962</v>
      </c>
      <c r="H135" s="34">
        <v>7</v>
      </c>
      <c r="I135" s="34">
        <v>1254</v>
      </c>
      <c r="J135" s="35">
        <v>45341</v>
      </c>
      <c r="K135" s="36">
        <f t="shared" si="5"/>
        <v>6900000</v>
      </c>
      <c r="L135" s="35">
        <v>45344</v>
      </c>
      <c r="M135" s="31" t="s">
        <v>40</v>
      </c>
      <c r="N135" s="37">
        <v>45344</v>
      </c>
      <c r="O135" s="31">
        <v>1232</v>
      </c>
      <c r="P135" s="30">
        <v>220402</v>
      </c>
      <c r="Q135" s="38">
        <f t="shared" si="6"/>
        <v>6900000</v>
      </c>
      <c r="R135" s="35">
        <v>45344</v>
      </c>
      <c r="S135" s="33">
        <v>100030673</v>
      </c>
      <c r="T135" s="35">
        <v>45344</v>
      </c>
      <c r="U135" s="31" t="s">
        <v>88</v>
      </c>
    </row>
    <row r="136" spans="1:28">
      <c r="A136" s="30">
        <v>146</v>
      </c>
      <c r="B136" s="30" t="s">
        <v>254</v>
      </c>
      <c r="C136" s="30" t="s">
        <v>157</v>
      </c>
      <c r="D136" s="59"/>
      <c r="E136" s="32">
        <v>6900000</v>
      </c>
      <c r="F136" s="30" t="s">
        <v>397</v>
      </c>
      <c r="G136" s="33">
        <v>33994070</v>
      </c>
      <c r="H136" s="34">
        <v>0</v>
      </c>
      <c r="I136" s="34">
        <v>1247</v>
      </c>
      <c r="J136" s="35">
        <v>45341</v>
      </c>
      <c r="K136" s="36">
        <f t="shared" si="5"/>
        <v>6900000</v>
      </c>
      <c r="L136" s="35">
        <v>45344</v>
      </c>
      <c r="M136" s="31" t="s">
        <v>40</v>
      </c>
      <c r="N136" s="37">
        <v>45344</v>
      </c>
      <c r="O136" s="31">
        <v>1233</v>
      </c>
      <c r="P136" s="30">
        <v>220402</v>
      </c>
      <c r="Q136" s="38">
        <f t="shared" si="6"/>
        <v>6900000</v>
      </c>
      <c r="R136" s="35">
        <v>45345</v>
      </c>
      <c r="S136" s="33" t="s">
        <v>398</v>
      </c>
      <c r="T136" s="35">
        <v>45345</v>
      </c>
      <c r="U136" s="31" t="s">
        <v>88</v>
      </c>
    </row>
    <row r="137" spans="1:28">
      <c r="A137" s="43">
        <v>147</v>
      </c>
      <c r="B137" s="43" t="s">
        <v>254</v>
      </c>
      <c r="C137" s="43" t="s">
        <v>157</v>
      </c>
      <c r="D137" s="67"/>
      <c r="E137" s="45">
        <v>6900000</v>
      </c>
      <c r="F137" s="43" t="s">
        <v>399</v>
      </c>
      <c r="G137" s="46">
        <v>28914677</v>
      </c>
      <c r="H137" s="47">
        <v>0</v>
      </c>
      <c r="I137" s="47">
        <v>1235</v>
      </c>
      <c r="J137" s="48">
        <v>45341</v>
      </c>
      <c r="K137" s="49">
        <f t="shared" si="5"/>
        <v>6900000</v>
      </c>
      <c r="L137" s="48">
        <v>45344</v>
      </c>
      <c r="M137" s="31" t="s">
        <v>40</v>
      </c>
      <c r="N137" s="50">
        <v>45344</v>
      </c>
      <c r="O137" s="44">
        <v>1234</v>
      </c>
      <c r="P137" s="43">
        <v>220402</v>
      </c>
      <c r="Q137" s="51">
        <f t="shared" si="6"/>
        <v>6900000</v>
      </c>
      <c r="R137" s="48">
        <v>45344</v>
      </c>
      <c r="S137" s="46" t="s">
        <v>400</v>
      </c>
      <c r="T137" s="48">
        <v>45344</v>
      </c>
      <c r="U137" s="44" t="s">
        <v>88</v>
      </c>
    </row>
    <row r="138" spans="1:28">
      <c r="A138" s="30">
        <v>148</v>
      </c>
      <c r="B138" s="30" t="s">
        <v>254</v>
      </c>
      <c r="C138" s="30" t="s">
        <v>157</v>
      </c>
      <c r="D138" s="59" t="s">
        <v>401</v>
      </c>
      <c r="E138" s="32">
        <v>12900000</v>
      </c>
      <c r="F138" s="30" t="s">
        <v>402</v>
      </c>
      <c r="G138" s="33">
        <v>1109385778</v>
      </c>
      <c r="H138" s="34">
        <v>1</v>
      </c>
      <c r="I138" s="34">
        <v>1236</v>
      </c>
      <c r="J138" s="35">
        <v>45335</v>
      </c>
      <c r="K138" s="36">
        <f t="shared" si="5"/>
        <v>12900000</v>
      </c>
      <c r="L138" s="35">
        <v>45344</v>
      </c>
      <c r="M138" s="31" t="s">
        <v>40</v>
      </c>
      <c r="N138" s="37">
        <v>45344</v>
      </c>
      <c r="O138" s="31">
        <v>1235</v>
      </c>
      <c r="P138" s="30">
        <v>220401</v>
      </c>
      <c r="Q138" s="38">
        <f t="shared" si="6"/>
        <v>12900000</v>
      </c>
      <c r="R138" s="35">
        <v>45346</v>
      </c>
      <c r="S138" s="33" t="s">
        <v>403</v>
      </c>
      <c r="T138" s="35">
        <v>45344</v>
      </c>
      <c r="U138" s="31" t="s">
        <v>88</v>
      </c>
      <c r="V138" s="35"/>
      <c r="W138" s="30"/>
      <c r="X138" s="39"/>
      <c r="Y138" s="30"/>
      <c r="Z138" s="40"/>
      <c r="AA138" s="30"/>
      <c r="AB138" s="40"/>
    </row>
    <row r="139" spans="1:28">
      <c r="A139" s="30">
        <v>149</v>
      </c>
      <c r="B139" s="30" t="s">
        <v>254</v>
      </c>
      <c r="C139" s="30" t="s">
        <v>157</v>
      </c>
      <c r="D139" s="59" t="s">
        <v>401</v>
      </c>
      <c r="E139" s="32">
        <v>12900000</v>
      </c>
      <c r="F139" s="30" t="s">
        <v>404</v>
      </c>
      <c r="G139" s="33">
        <v>52871768</v>
      </c>
      <c r="H139" s="34">
        <v>3</v>
      </c>
      <c r="I139" s="34">
        <v>1241</v>
      </c>
      <c r="J139" s="35">
        <v>45335</v>
      </c>
      <c r="K139" s="36">
        <f t="shared" si="5"/>
        <v>12900000</v>
      </c>
      <c r="L139" s="35">
        <v>45344</v>
      </c>
      <c r="M139" s="31" t="s">
        <v>40</v>
      </c>
      <c r="N139" s="37">
        <v>45344</v>
      </c>
      <c r="O139" s="31">
        <v>1236</v>
      </c>
      <c r="P139" s="30">
        <v>220401</v>
      </c>
      <c r="Q139" s="38">
        <f t="shared" si="6"/>
        <v>12900000</v>
      </c>
      <c r="R139" s="35" t="s">
        <v>405</v>
      </c>
      <c r="S139" s="33" t="s">
        <v>406</v>
      </c>
      <c r="T139" s="35">
        <v>45344</v>
      </c>
      <c r="U139" s="31" t="s">
        <v>88</v>
      </c>
      <c r="V139" s="35"/>
      <c r="W139" s="30"/>
      <c r="X139" s="39"/>
      <c r="Y139" s="30"/>
      <c r="Z139" s="40"/>
      <c r="AA139" s="30"/>
      <c r="AB139" s="40"/>
    </row>
    <row r="140" spans="1:28">
      <c r="A140" s="30">
        <v>150</v>
      </c>
      <c r="B140" s="30" t="s">
        <v>254</v>
      </c>
      <c r="C140" s="30" t="s">
        <v>157</v>
      </c>
      <c r="D140" s="59" t="s">
        <v>401</v>
      </c>
      <c r="E140" s="32">
        <v>12900000</v>
      </c>
      <c r="F140" s="30" t="s">
        <v>407</v>
      </c>
      <c r="G140" s="33">
        <v>1110524922</v>
      </c>
      <c r="H140" s="34">
        <v>5</v>
      </c>
      <c r="I140" s="34">
        <v>1239</v>
      </c>
      <c r="J140" s="35">
        <v>45335</v>
      </c>
      <c r="K140" s="36">
        <f t="shared" si="5"/>
        <v>12900000</v>
      </c>
      <c r="L140" s="35">
        <v>45344</v>
      </c>
      <c r="M140" s="31" t="s">
        <v>40</v>
      </c>
      <c r="N140" s="37">
        <v>45344</v>
      </c>
      <c r="O140" s="31">
        <v>1237</v>
      </c>
      <c r="P140" s="30">
        <v>220401</v>
      </c>
      <c r="Q140" s="38">
        <f t="shared" si="6"/>
        <v>12900000</v>
      </c>
      <c r="R140" s="35">
        <v>45344</v>
      </c>
      <c r="S140" s="33" t="s">
        <v>408</v>
      </c>
      <c r="T140" s="35">
        <v>45344</v>
      </c>
      <c r="U140" s="31" t="s">
        <v>88</v>
      </c>
      <c r="V140" s="35"/>
      <c r="W140" s="30"/>
      <c r="X140" s="39"/>
      <c r="Y140" s="30"/>
      <c r="Z140" s="40"/>
      <c r="AA140" s="30"/>
      <c r="AB140" s="40"/>
    </row>
    <row r="141" spans="1:28">
      <c r="A141" s="30">
        <v>151</v>
      </c>
      <c r="B141" s="30" t="s">
        <v>254</v>
      </c>
      <c r="C141" s="30" t="s">
        <v>409</v>
      </c>
      <c r="D141" s="59" t="s">
        <v>410</v>
      </c>
      <c r="E141" s="32">
        <v>21000000</v>
      </c>
      <c r="F141" s="30" t="s">
        <v>411</v>
      </c>
      <c r="G141" s="33">
        <v>2231353</v>
      </c>
      <c r="H141" s="34">
        <v>3</v>
      </c>
      <c r="I141" s="34">
        <v>1234</v>
      </c>
      <c r="J141" s="35">
        <v>45335</v>
      </c>
      <c r="K141" s="36">
        <f t="shared" si="5"/>
        <v>21000000</v>
      </c>
      <c r="L141" s="35">
        <v>45344</v>
      </c>
      <c r="M141" s="31" t="s">
        <v>40</v>
      </c>
      <c r="N141" s="37">
        <v>45344</v>
      </c>
      <c r="O141" s="31">
        <v>1238</v>
      </c>
      <c r="P141" s="30">
        <v>220401</v>
      </c>
      <c r="Q141" s="38">
        <f t="shared" si="6"/>
        <v>21000000</v>
      </c>
      <c r="R141" s="35">
        <v>45344</v>
      </c>
      <c r="S141" s="33" t="s">
        <v>412</v>
      </c>
      <c r="T141" s="35">
        <v>45348</v>
      </c>
      <c r="U141" s="31" t="s">
        <v>88</v>
      </c>
      <c r="V141" s="35"/>
      <c r="W141" s="30"/>
      <c r="X141" s="39"/>
      <c r="Y141" s="30"/>
      <c r="Z141" s="40"/>
      <c r="AA141" s="30"/>
      <c r="AB141" s="40"/>
    </row>
    <row r="142" spans="1:28">
      <c r="A142" s="30">
        <v>152</v>
      </c>
      <c r="B142" s="30" t="s">
        <v>254</v>
      </c>
      <c r="C142" s="30" t="s">
        <v>409</v>
      </c>
      <c r="D142" s="59" t="s">
        <v>410</v>
      </c>
      <c r="E142" s="32">
        <v>21000000</v>
      </c>
      <c r="F142" s="30" t="s">
        <v>413</v>
      </c>
      <c r="G142" s="33">
        <v>80821939</v>
      </c>
      <c r="H142" s="34">
        <v>4</v>
      </c>
      <c r="I142" s="34">
        <v>1231</v>
      </c>
      <c r="J142" s="35">
        <v>45335</v>
      </c>
      <c r="K142" s="36">
        <f t="shared" si="5"/>
        <v>21000000</v>
      </c>
      <c r="L142" s="35">
        <v>45344</v>
      </c>
      <c r="M142" s="31" t="s">
        <v>40</v>
      </c>
      <c r="N142" s="37">
        <v>45344</v>
      </c>
      <c r="O142" s="31">
        <v>1239</v>
      </c>
      <c r="P142" s="30">
        <v>220401</v>
      </c>
      <c r="Q142" s="38">
        <f t="shared" si="6"/>
        <v>21000000</v>
      </c>
      <c r="R142" s="35">
        <v>45344</v>
      </c>
      <c r="S142" s="33" t="s">
        <v>414</v>
      </c>
      <c r="T142" s="35">
        <v>45348</v>
      </c>
      <c r="U142" s="31" t="s">
        <v>88</v>
      </c>
      <c r="V142" s="35"/>
      <c r="W142" s="30"/>
      <c r="X142" s="39"/>
      <c r="Y142" s="30"/>
      <c r="Z142" s="40"/>
      <c r="AA142" s="30"/>
      <c r="AB142" s="40"/>
    </row>
    <row r="143" spans="1:28">
      <c r="A143" s="30">
        <v>153</v>
      </c>
      <c r="B143" s="30" t="s">
        <v>254</v>
      </c>
      <c r="C143" s="30" t="s">
        <v>409</v>
      </c>
      <c r="D143" s="59" t="s">
        <v>410</v>
      </c>
      <c r="E143" s="32">
        <v>21000000</v>
      </c>
      <c r="F143" s="30" t="s">
        <v>415</v>
      </c>
      <c r="G143" s="33">
        <v>1110551813</v>
      </c>
      <c r="H143" s="34">
        <v>5</v>
      </c>
      <c r="I143" s="34">
        <v>1232</v>
      </c>
      <c r="J143" s="35">
        <v>45335</v>
      </c>
      <c r="K143" s="36">
        <f t="shared" si="5"/>
        <v>21000000</v>
      </c>
      <c r="L143" s="35">
        <v>45344</v>
      </c>
      <c r="M143" s="31" t="s">
        <v>40</v>
      </c>
      <c r="N143" s="37">
        <v>45344</v>
      </c>
      <c r="O143" s="31">
        <v>1240</v>
      </c>
      <c r="P143" s="30">
        <v>220401</v>
      </c>
      <c r="Q143" s="38">
        <f t="shared" si="6"/>
        <v>21000000</v>
      </c>
      <c r="R143" s="35"/>
      <c r="S143" s="33" t="s">
        <v>416</v>
      </c>
      <c r="T143" s="35">
        <v>45348</v>
      </c>
      <c r="U143" s="31" t="s">
        <v>88</v>
      </c>
      <c r="V143" s="35"/>
      <c r="W143" s="30"/>
      <c r="X143" s="39"/>
      <c r="Y143" s="30"/>
      <c r="Z143" s="40"/>
      <c r="AA143" s="30"/>
      <c r="AB143" s="40"/>
    </row>
    <row r="144" spans="1:28">
      <c r="A144" s="30">
        <v>154</v>
      </c>
      <c r="B144" s="30" t="s">
        <v>254</v>
      </c>
      <c r="C144" s="30" t="s">
        <v>409</v>
      </c>
      <c r="D144" s="59" t="s">
        <v>417</v>
      </c>
      <c r="E144" s="32">
        <v>10500000</v>
      </c>
      <c r="F144" s="30" t="s">
        <v>418</v>
      </c>
      <c r="G144" s="33">
        <v>1053849833</v>
      </c>
      <c r="H144" s="34">
        <v>7</v>
      </c>
      <c r="I144" s="34">
        <v>1246</v>
      </c>
      <c r="J144" s="35">
        <v>45335</v>
      </c>
      <c r="K144" s="36">
        <f t="shared" si="5"/>
        <v>10500000</v>
      </c>
      <c r="L144" s="35">
        <v>45344</v>
      </c>
      <c r="M144" s="31" t="s">
        <v>40</v>
      </c>
      <c r="N144" s="37">
        <v>45344</v>
      </c>
      <c r="O144" s="31">
        <v>1241</v>
      </c>
      <c r="P144" s="30">
        <v>220401</v>
      </c>
      <c r="Q144" s="38">
        <f t="shared" si="6"/>
        <v>10500000</v>
      </c>
      <c r="R144" s="35">
        <v>45344</v>
      </c>
      <c r="S144" s="33" t="s">
        <v>419</v>
      </c>
      <c r="T144" s="35">
        <v>44615</v>
      </c>
      <c r="U144" s="31" t="s">
        <v>88</v>
      </c>
      <c r="V144" s="35"/>
      <c r="W144" s="30"/>
      <c r="X144" s="39"/>
      <c r="Y144" s="30"/>
      <c r="Z144" s="40"/>
      <c r="AA144" s="30"/>
      <c r="AB144" s="40"/>
    </row>
    <row r="145" spans="1:28">
      <c r="A145" s="30">
        <v>155</v>
      </c>
      <c r="B145" s="30" t="s">
        <v>254</v>
      </c>
      <c r="C145" s="30" t="s">
        <v>409</v>
      </c>
      <c r="D145" s="59" t="s">
        <v>420</v>
      </c>
      <c r="E145" s="32">
        <v>11400000</v>
      </c>
      <c r="F145" s="30" t="s">
        <v>421</v>
      </c>
      <c r="G145" s="33">
        <v>1005773776</v>
      </c>
      <c r="H145" s="34">
        <v>2</v>
      </c>
      <c r="I145" s="34">
        <v>1250</v>
      </c>
      <c r="J145" s="35">
        <v>45335</v>
      </c>
      <c r="K145" s="36">
        <f t="shared" si="5"/>
        <v>11400000</v>
      </c>
      <c r="L145" s="35">
        <v>45344</v>
      </c>
      <c r="M145" s="31" t="s">
        <v>40</v>
      </c>
      <c r="N145" s="37">
        <v>45344</v>
      </c>
      <c r="O145" s="31">
        <v>1242</v>
      </c>
      <c r="P145" s="30">
        <v>220401</v>
      </c>
      <c r="Q145" s="38">
        <f t="shared" si="6"/>
        <v>11400000</v>
      </c>
      <c r="R145" s="35">
        <v>45344</v>
      </c>
      <c r="S145" s="33" t="s">
        <v>422</v>
      </c>
      <c r="T145" s="35">
        <v>45348</v>
      </c>
      <c r="U145" s="31" t="s">
        <v>88</v>
      </c>
      <c r="V145" s="35"/>
      <c r="W145" s="30"/>
      <c r="X145" s="39"/>
      <c r="Y145" s="30"/>
      <c r="Z145" s="40"/>
      <c r="AA145" s="30"/>
      <c r="AB145" s="40"/>
    </row>
    <row r="146" spans="1:28">
      <c r="A146" s="30">
        <v>156</v>
      </c>
      <c r="B146" s="30" t="s">
        <v>254</v>
      </c>
      <c r="C146" s="30" t="s">
        <v>157</v>
      </c>
      <c r="D146" s="59"/>
      <c r="E146" s="32">
        <v>6900000</v>
      </c>
      <c r="F146" s="30" t="s">
        <v>423</v>
      </c>
      <c r="G146" s="33">
        <v>1001300540</v>
      </c>
      <c r="H146" s="34">
        <v>8</v>
      </c>
      <c r="I146" s="34">
        <v>1242</v>
      </c>
      <c r="J146" s="35">
        <v>45335</v>
      </c>
      <c r="K146" s="36">
        <f t="shared" si="5"/>
        <v>6900000</v>
      </c>
      <c r="L146" s="35">
        <v>45345</v>
      </c>
      <c r="M146" s="31" t="s">
        <v>40</v>
      </c>
      <c r="N146" s="37">
        <v>45348</v>
      </c>
      <c r="O146" s="31">
        <v>1247</v>
      </c>
      <c r="P146" s="30">
        <v>220402</v>
      </c>
      <c r="Q146" s="38">
        <f t="shared" si="6"/>
        <v>6900000</v>
      </c>
      <c r="R146" s="35">
        <v>45345</v>
      </c>
      <c r="S146" s="33" t="s">
        <v>424</v>
      </c>
      <c r="T146" s="35">
        <v>45348</v>
      </c>
      <c r="U146" s="31" t="s">
        <v>88</v>
      </c>
      <c r="V146" s="35"/>
      <c r="W146" s="30"/>
      <c r="X146" s="39"/>
      <c r="Y146" s="30"/>
      <c r="Z146" s="40"/>
      <c r="AA146" s="30"/>
      <c r="AB146" s="40"/>
    </row>
    <row r="147" spans="1:28">
      <c r="A147" s="30">
        <v>157</v>
      </c>
      <c r="B147" s="30" t="s">
        <v>254</v>
      </c>
      <c r="C147" s="30" t="s">
        <v>409</v>
      </c>
      <c r="D147" s="59" t="s">
        <v>420</v>
      </c>
      <c r="E147" s="32">
        <v>11400000</v>
      </c>
      <c r="F147" s="30" t="s">
        <v>425</v>
      </c>
      <c r="G147" s="33">
        <v>1110556682</v>
      </c>
      <c r="H147" s="34">
        <v>1</v>
      </c>
      <c r="I147" s="34">
        <v>1251</v>
      </c>
      <c r="J147" s="35">
        <v>45335</v>
      </c>
      <c r="K147" s="36">
        <f t="shared" si="5"/>
        <v>11400000</v>
      </c>
      <c r="L147" s="35">
        <v>45345</v>
      </c>
      <c r="M147" s="31" t="s">
        <v>40</v>
      </c>
      <c r="N147" s="37">
        <v>45348</v>
      </c>
      <c r="O147" s="31">
        <v>1248</v>
      </c>
      <c r="P147" s="30">
        <v>220401</v>
      </c>
      <c r="Q147" s="38">
        <f t="shared" si="6"/>
        <v>11400000</v>
      </c>
      <c r="R147" s="35">
        <v>45348</v>
      </c>
      <c r="S147" s="33" t="s">
        <v>426</v>
      </c>
      <c r="T147" s="35">
        <v>45351</v>
      </c>
      <c r="U147" s="31" t="s">
        <v>88</v>
      </c>
      <c r="V147" s="35"/>
      <c r="W147" s="30"/>
      <c r="X147" s="39"/>
      <c r="Y147" s="30"/>
      <c r="Z147" s="40"/>
      <c r="AA147" s="30"/>
      <c r="AB147" s="40"/>
    </row>
    <row r="148" spans="1:28">
      <c r="A148" s="30">
        <v>158</v>
      </c>
      <c r="B148" s="30" t="s">
        <v>254</v>
      </c>
      <c r="C148" s="30" t="s">
        <v>157</v>
      </c>
      <c r="D148" s="59"/>
      <c r="E148" s="32">
        <v>6900000</v>
      </c>
      <c r="F148" s="30" t="s">
        <v>427</v>
      </c>
      <c r="G148" s="33">
        <v>1110487620</v>
      </c>
      <c r="H148" s="34">
        <v>7</v>
      </c>
      <c r="I148" s="34">
        <v>1257</v>
      </c>
      <c r="J148" s="35">
        <v>45335</v>
      </c>
      <c r="K148" s="36">
        <f t="shared" si="5"/>
        <v>6900000</v>
      </c>
      <c r="L148" s="35">
        <v>45345</v>
      </c>
      <c r="M148" s="31" t="s">
        <v>40</v>
      </c>
      <c r="N148" s="37">
        <v>45345</v>
      </c>
      <c r="O148" s="31">
        <v>1246</v>
      </c>
      <c r="P148" s="30">
        <v>220402</v>
      </c>
      <c r="Q148" s="38">
        <f t="shared" si="6"/>
        <v>6900000</v>
      </c>
      <c r="R148" s="35">
        <v>45348</v>
      </c>
      <c r="S148" s="33">
        <v>100030736</v>
      </c>
      <c r="T148" s="35">
        <v>45348</v>
      </c>
      <c r="U148" s="31" t="s">
        <v>88</v>
      </c>
      <c r="V148" s="35"/>
      <c r="W148" s="30"/>
      <c r="X148" s="39"/>
      <c r="Y148" s="30"/>
      <c r="Z148" s="40"/>
      <c r="AA148" s="30"/>
      <c r="AB148" s="40"/>
    </row>
    <row r="149" spans="1:28">
      <c r="A149" s="30">
        <v>159</v>
      </c>
      <c r="B149" s="30" t="s">
        <v>254</v>
      </c>
      <c r="C149" s="30" t="s">
        <v>409</v>
      </c>
      <c r="D149" s="59" t="s">
        <v>428</v>
      </c>
      <c r="E149" s="32">
        <v>16500000</v>
      </c>
      <c r="F149" s="30" t="s">
        <v>57</v>
      </c>
      <c r="G149" s="33">
        <v>72224422</v>
      </c>
      <c r="H149" s="34">
        <v>9</v>
      </c>
      <c r="I149" s="34">
        <v>1238</v>
      </c>
      <c r="J149" s="35">
        <v>45335</v>
      </c>
      <c r="K149" s="36">
        <f t="shared" si="5"/>
        <v>16500000</v>
      </c>
      <c r="L149" s="35">
        <v>45345</v>
      </c>
      <c r="M149" s="31" t="s">
        <v>40</v>
      </c>
      <c r="N149" s="37">
        <v>45348</v>
      </c>
      <c r="O149" s="31">
        <v>1249</v>
      </c>
      <c r="P149" s="30">
        <v>220401</v>
      </c>
      <c r="Q149" s="38">
        <f t="shared" si="6"/>
        <v>16500000</v>
      </c>
      <c r="R149" s="35">
        <v>45349</v>
      </c>
      <c r="S149" s="33" t="s">
        <v>429</v>
      </c>
      <c r="T149" s="35">
        <v>45352</v>
      </c>
      <c r="U149" s="31" t="s">
        <v>88</v>
      </c>
      <c r="V149" s="35"/>
      <c r="W149" s="30"/>
      <c r="X149" s="39"/>
      <c r="Y149" s="30"/>
      <c r="Z149" s="40"/>
      <c r="AA149" s="30"/>
      <c r="AB149" s="40"/>
    </row>
    <row r="150" spans="1:28">
      <c r="A150" s="30">
        <v>160</v>
      </c>
      <c r="B150" s="30" t="s">
        <v>254</v>
      </c>
      <c r="C150" s="30" t="s">
        <v>157</v>
      </c>
      <c r="D150" s="59"/>
      <c r="E150" s="32">
        <v>6900000</v>
      </c>
      <c r="F150" s="30" t="s">
        <v>430</v>
      </c>
      <c r="G150" s="33">
        <v>1110453084</v>
      </c>
      <c r="H150" s="34">
        <v>2</v>
      </c>
      <c r="I150" s="34">
        <v>1283</v>
      </c>
      <c r="J150" s="35">
        <v>45341</v>
      </c>
      <c r="K150" s="36">
        <f t="shared" si="5"/>
        <v>6900000</v>
      </c>
      <c r="L150" s="35">
        <v>45345</v>
      </c>
      <c r="M150" s="31" t="s">
        <v>40</v>
      </c>
      <c r="N150" s="37">
        <v>45348</v>
      </c>
      <c r="O150" s="31">
        <v>1250</v>
      </c>
      <c r="P150" s="30">
        <v>220402</v>
      </c>
      <c r="Q150" s="38">
        <f t="shared" si="6"/>
        <v>6900000</v>
      </c>
      <c r="R150" s="35">
        <v>45348</v>
      </c>
      <c r="S150" s="33">
        <v>100030737</v>
      </c>
      <c r="T150" s="35">
        <v>45348</v>
      </c>
      <c r="U150" s="31" t="s">
        <v>88</v>
      </c>
      <c r="V150" s="35"/>
      <c r="W150" s="30"/>
      <c r="X150" s="39"/>
      <c r="Y150" s="30"/>
      <c r="Z150" s="40"/>
      <c r="AA150" s="30"/>
      <c r="AB150" s="40"/>
    </row>
    <row r="151" spans="1:28">
      <c r="A151" s="30">
        <v>161</v>
      </c>
      <c r="B151" s="30" t="s">
        <v>254</v>
      </c>
      <c r="C151" s="30" t="s">
        <v>431</v>
      </c>
      <c r="D151" s="59"/>
      <c r="E151" s="32">
        <v>6300000</v>
      </c>
      <c r="F151" s="30" t="s">
        <v>433</v>
      </c>
      <c r="G151" s="33">
        <v>1007884109</v>
      </c>
      <c r="H151" s="34">
        <v>3</v>
      </c>
      <c r="I151" s="34">
        <v>1277</v>
      </c>
      <c r="J151" s="35">
        <v>45341</v>
      </c>
      <c r="K151" s="36">
        <f t="shared" si="5"/>
        <v>6300000</v>
      </c>
      <c r="L151" s="35">
        <v>45349</v>
      </c>
      <c r="M151" s="31" t="s">
        <v>40</v>
      </c>
      <c r="N151" s="37">
        <v>45349</v>
      </c>
      <c r="O151" s="31">
        <v>1255</v>
      </c>
      <c r="P151" s="30">
        <v>220402</v>
      </c>
      <c r="Q151" s="38">
        <f t="shared" si="6"/>
        <v>6300000</v>
      </c>
      <c r="R151" s="35">
        <v>45350</v>
      </c>
      <c r="S151" s="33" t="s">
        <v>434</v>
      </c>
      <c r="T151" s="35">
        <v>45350</v>
      </c>
      <c r="U151" s="31" t="s">
        <v>88</v>
      </c>
      <c r="V151" s="35"/>
      <c r="W151" s="30"/>
      <c r="X151" s="39"/>
      <c r="Y151" s="30"/>
      <c r="Z151" s="40"/>
      <c r="AA151" s="30"/>
      <c r="AB151" s="40"/>
    </row>
    <row r="152" spans="1:28">
      <c r="A152" s="30">
        <v>162</v>
      </c>
      <c r="B152" s="30" t="s">
        <v>254</v>
      </c>
      <c r="C152" s="30" t="s">
        <v>262</v>
      </c>
      <c r="D152" s="30" t="s">
        <v>368</v>
      </c>
      <c r="E152" s="32">
        <v>12000000</v>
      </c>
      <c r="F152" s="30" t="s">
        <v>435</v>
      </c>
      <c r="G152" s="33">
        <v>1110536114</v>
      </c>
      <c r="H152" s="34">
        <v>2</v>
      </c>
      <c r="I152" s="34">
        <v>1267</v>
      </c>
      <c r="J152" s="35">
        <v>45341</v>
      </c>
      <c r="K152" s="36">
        <f t="shared" si="5"/>
        <v>12000000</v>
      </c>
      <c r="L152" s="35">
        <v>45349</v>
      </c>
      <c r="M152" s="31" t="s">
        <v>40</v>
      </c>
      <c r="N152" s="37">
        <v>45349</v>
      </c>
      <c r="O152" s="31">
        <v>1256</v>
      </c>
      <c r="P152" s="30">
        <v>220401</v>
      </c>
      <c r="Q152" s="38">
        <f t="shared" si="6"/>
        <v>12000000</v>
      </c>
      <c r="R152" s="35">
        <v>45349</v>
      </c>
      <c r="S152" s="33" t="s">
        <v>436</v>
      </c>
      <c r="T152" s="35">
        <v>45349</v>
      </c>
      <c r="U152" s="31" t="s">
        <v>88</v>
      </c>
      <c r="V152" s="35"/>
      <c r="W152" s="30"/>
      <c r="X152" s="39"/>
      <c r="Y152" s="30"/>
      <c r="Z152" s="40"/>
      <c r="AA152" s="30"/>
      <c r="AB152" s="40"/>
    </row>
    <row r="153" spans="1:28">
      <c r="A153" s="30">
        <v>163</v>
      </c>
      <c r="B153" s="30" t="s">
        <v>254</v>
      </c>
      <c r="C153" s="30" t="s">
        <v>262</v>
      </c>
      <c r="D153" s="30" t="s">
        <v>368</v>
      </c>
      <c r="E153" s="32">
        <v>12000000</v>
      </c>
      <c r="F153" s="30" t="s">
        <v>437</v>
      </c>
      <c r="G153" s="33">
        <v>28559183</v>
      </c>
      <c r="H153" s="34">
        <v>1</v>
      </c>
      <c r="I153" s="34">
        <v>1276</v>
      </c>
      <c r="J153" s="35">
        <v>45341</v>
      </c>
      <c r="K153" s="36">
        <f t="shared" si="5"/>
        <v>12000000</v>
      </c>
      <c r="L153" s="35">
        <v>45349</v>
      </c>
      <c r="M153" s="31" t="s">
        <v>40</v>
      </c>
      <c r="N153" s="37">
        <v>45349</v>
      </c>
      <c r="O153" s="31">
        <v>1257</v>
      </c>
      <c r="P153" s="30">
        <v>220401</v>
      </c>
      <c r="Q153" s="38">
        <f t="shared" si="6"/>
        <v>12000000</v>
      </c>
      <c r="R153" s="35">
        <v>45349</v>
      </c>
      <c r="S153" s="33" t="s">
        <v>438</v>
      </c>
      <c r="T153" s="35">
        <v>45349</v>
      </c>
      <c r="U153" s="31" t="s">
        <v>88</v>
      </c>
      <c r="V153" s="35"/>
      <c r="W153" s="30"/>
      <c r="X153" s="39"/>
      <c r="Y153" s="30"/>
      <c r="Z153" s="40"/>
      <c r="AA153" s="30"/>
      <c r="AB153" s="40"/>
    </row>
    <row r="154" spans="1:28">
      <c r="A154" s="30">
        <v>164</v>
      </c>
      <c r="B154" s="30" t="s">
        <v>254</v>
      </c>
      <c r="C154" s="30" t="s">
        <v>157</v>
      </c>
      <c r="D154" s="59"/>
      <c r="E154" s="32">
        <v>6900000</v>
      </c>
      <c r="F154" s="30" t="s">
        <v>440</v>
      </c>
      <c r="G154" s="33">
        <v>28548840</v>
      </c>
      <c r="H154" s="34">
        <v>5</v>
      </c>
      <c r="I154" s="34">
        <v>1248</v>
      </c>
      <c r="J154" s="35">
        <v>45335</v>
      </c>
      <c r="K154" s="36">
        <f t="shared" si="5"/>
        <v>6900000</v>
      </c>
      <c r="L154" s="35">
        <v>45349</v>
      </c>
      <c r="M154" s="31" t="s">
        <v>40</v>
      </c>
      <c r="N154" s="37">
        <v>45349</v>
      </c>
      <c r="O154" s="31">
        <v>1258</v>
      </c>
      <c r="P154" s="30">
        <v>220402</v>
      </c>
      <c r="Q154" s="38">
        <f t="shared" si="6"/>
        <v>6900000</v>
      </c>
      <c r="R154" s="35">
        <v>45349</v>
      </c>
      <c r="S154" s="33" t="s">
        <v>441</v>
      </c>
      <c r="T154" s="35">
        <v>45349</v>
      </c>
      <c r="U154" s="31" t="s">
        <v>88</v>
      </c>
      <c r="V154" s="35"/>
      <c r="W154" s="30"/>
      <c r="X154" s="39"/>
      <c r="Y154" s="30"/>
      <c r="Z154" s="40"/>
      <c r="AA154" s="30"/>
      <c r="AB154" s="40"/>
    </row>
    <row r="155" spans="1:28">
      <c r="A155" s="30">
        <v>165</v>
      </c>
      <c r="B155" s="30" t="s">
        <v>254</v>
      </c>
      <c r="C155" s="30" t="s">
        <v>157</v>
      </c>
      <c r="D155" s="59"/>
      <c r="E155" s="32">
        <v>6900000</v>
      </c>
      <c r="F155" s="30" t="s">
        <v>442</v>
      </c>
      <c r="G155" s="33">
        <v>1234645968</v>
      </c>
      <c r="H155" s="34">
        <v>2</v>
      </c>
      <c r="I155" s="34">
        <v>1245</v>
      </c>
      <c r="J155" s="35">
        <v>45335</v>
      </c>
      <c r="K155" s="36">
        <f t="shared" si="5"/>
        <v>6900000</v>
      </c>
      <c r="L155" s="35">
        <v>45349</v>
      </c>
      <c r="M155" s="31" t="s">
        <v>40</v>
      </c>
      <c r="N155" s="37">
        <v>45349</v>
      </c>
      <c r="O155" s="31">
        <v>1259</v>
      </c>
      <c r="P155" s="30">
        <v>220402</v>
      </c>
      <c r="Q155" s="38">
        <f t="shared" si="6"/>
        <v>6900000</v>
      </c>
      <c r="R155" s="35">
        <v>45349</v>
      </c>
      <c r="S155" s="33" t="s">
        <v>443</v>
      </c>
      <c r="T155" s="35">
        <v>45350</v>
      </c>
      <c r="U155" s="31" t="s">
        <v>88</v>
      </c>
      <c r="V155" s="35"/>
      <c r="W155" s="30"/>
      <c r="X155" s="39"/>
      <c r="Y155" s="30"/>
      <c r="Z155" s="40"/>
      <c r="AA155" s="30"/>
      <c r="AB155" s="40"/>
    </row>
    <row r="156" spans="1:28">
      <c r="A156" s="30">
        <v>166</v>
      </c>
      <c r="B156" s="30" t="s">
        <v>254</v>
      </c>
      <c r="C156" s="30" t="s">
        <v>157</v>
      </c>
      <c r="D156" s="59"/>
      <c r="E156" s="32">
        <v>6900000</v>
      </c>
      <c r="F156" s="30" t="s">
        <v>444</v>
      </c>
      <c r="G156" s="33">
        <v>520492545</v>
      </c>
      <c r="H156" s="34">
        <v>5</v>
      </c>
      <c r="I156" s="34">
        <v>1274</v>
      </c>
      <c r="J156" s="35">
        <v>45341</v>
      </c>
      <c r="K156" s="36">
        <f t="shared" si="5"/>
        <v>6900000</v>
      </c>
      <c r="L156" s="35">
        <v>45349</v>
      </c>
      <c r="M156" s="31" t="s">
        <v>40</v>
      </c>
      <c r="N156" s="37">
        <v>45349</v>
      </c>
      <c r="O156" s="31">
        <v>1260</v>
      </c>
      <c r="P156" s="30">
        <v>220402</v>
      </c>
      <c r="Q156" s="38">
        <f t="shared" si="6"/>
        <v>6900000</v>
      </c>
      <c r="R156" s="35">
        <v>45349</v>
      </c>
      <c r="S156" s="33" t="s">
        <v>445</v>
      </c>
      <c r="T156" s="35">
        <v>45349</v>
      </c>
      <c r="U156" s="31" t="s">
        <v>88</v>
      </c>
      <c r="V156" s="35"/>
      <c r="W156" s="30"/>
      <c r="X156" s="39"/>
      <c r="Y156" s="30"/>
      <c r="Z156" s="40"/>
      <c r="AA156" s="30"/>
      <c r="AB156" s="40"/>
    </row>
    <row r="157" spans="1:28">
      <c r="A157" s="30">
        <v>167</v>
      </c>
      <c r="B157" s="30" t="s">
        <v>254</v>
      </c>
      <c r="C157" s="30" t="s">
        <v>336</v>
      </c>
      <c r="D157" s="57"/>
      <c r="E157" s="32">
        <v>8100000</v>
      </c>
      <c r="F157" s="30" t="s">
        <v>446</v>
      </c>
      <c r="G157" s="33">
        <v>1004417147</v>
      </c>
      <c r="H157" s="34">
        <v>0</v>
      </c>
      <c r="I157" s="34">
        <v>1186</v>
      </c>
      <c r="J157" s="35" t="s">
        <v>317</v>
      </c>
      <c r="K157" s="36">
        <f t="shared" si="5"/>
        <v>8100000</v>
      </c>
      <c r="L157" s="35">
        <v>45349</v>
      </c>
      <c r="M157" s="31" t="s">
        <v>40</v>
      </c>
      <c r="N157" s="37">
        <v>45349</v>
      </c>
      <c r="O157" s="31">
        <v>1261</v>
      </c>
      <c r="P157" s="30">
        <v>220402</v>
      </c>
      <c r="Q157" s="38">
        <f t="shared" si="6"/>
        <v>8100000</v>
      </c>
      <c r="R157" s="35">
        <v>45349</v>
      </c>
      <c r="S157" s="33" t="s">
        <v>447</v>
      </c>
      <c r="T157" s="35">
        <v>45352</v>
      </c>
      <c r="U157" s="31" t="s">
        <v>88</v>
      </c>
    </row>
    <row r="158" spans="1:28">
      <c r="A158" s="43">
        <v>168</v>
      </c>
      <c r="B158" s="43" t="s">
        <v>254</v>
      </c>
      <c r="C158" s="43" t="s">
        <v>262</v>
      </c>
      <c r="D158" s="57"/>
      <c r="E158" s="45">
        <v>6000000</v>
      </c>
      <c r="F158" s="43" t="s">
        <v>449</v>
      </c>
      <c r="G158" s="46">
        <v>1110448973</v>
      </c>
      <c r="H158" s="47">
        <v>5</v>
      </c>
      <c r="I158" s="47">
        <v>1189</v>
      </c>
      <c r="J158" s="48" t="s">
        <v>317</v>
      </c>
      <c r="K158" s="49">
        <f t="shared" si="5"/>
        <v>6000000</v>
      </c>
      <c r="L158" s="48">
        <v>45349</v>
      </c>
      <c r="M158" s="31" t="s">
        <v>40</v>
      </c>
      <c r="N158" s="50">
        <v>45349</v>
      </c>
      <c r="O158" s="44">
        <v>1262</v>
      </c>
      <c r="P158" s="43">
        <v>220402</v>
      </c>
      <c r="Q158" s="51">
        <f t="shared" si="6"/>
        <v>6000000</v>
      </c>
      <c r="R158" s="48">
        <v>45349</v>
      </c>
      <c r="S158" s="46" t="s">
        <v>450</v>
      </c>
      <c r="T158" s="48">
        <v>45349</v>
      </c>
      <c r="U158" s="44" t="s">
        <v>88</v>
      </c>
      <c r="V158" s="48"/>
      <c r="W158" s="43"/>
      <c r="X158" s="52"/>
      <c r="Y158" s="43"/>
      <c r="Z158" s="53"/>
      <c r="AA158" s="43"/>
      <c r="AB158" s="53"/>
    </row>
    <row r="159" spans="1:28">
      <c r="A159" s="30">
        <v>169</v>
      </c>
      <c r="B159" s="30" t="s">
        <v>254</v>
      </c>
      <c r="C159" s="30" t="s">
        <v>431</v>
      </c>
      <c r="D159" s="59"/>
      <c r="E159" s="32">
        <v>6300000</v>
      </c>
      <c r="F159" s="30" t="s">
        <v>451</v>
      </c>
      <c r="G159" s="33">
        <v>1110487432</v>
      </c>
      <c r="H159" s="34">
        <v>9</v>
      </c>
      <c r="I159" s="34">
        <v>1279</v>
      </c>
      <c r="J159" s="35">
        <v>45341</v>
      </c>
      <c r="K159" s="36">
        <f t="shared" si="5"/>
        <v>6300000</v>
      </c>
      <c r="L159" s="35">
        <v>45349</v>
      </c>
      <c r="M159" s="31" t="s">
        <v>40</v>
      </c>
      <c r="N159" s="37">
        <v>45349</v>
      </c>
      <c r="O159" s="31">
        <v>1263</v>
      </c>
      <c r="P159" s="30">
        <v>220402</v>
      </c>
      <c r="Q159" s="38">
        <f t="shared" si="6"/>
        <v>6300000</v>
      </c>
      <c r="R159" s="35">
        <v>45349</v>
      </c>
      <c r="S159" s="33">
        <v>100030795</v>
      </c>
      <c r="T159" s="35">
        <v>45350</v>
      </c>
      <c r="U159" s="31" t="s">
        <v>88</v>
      </c>
      <c r="V159" s="35"/>
      <c r="W159" s="30"/>
      <c r="X159" s="39"/>
      <c r="Y159" s="30"/>
      <c r="Z159" s="40"/>
      <c r="AA159" s="30"/>
      <c r="AB159" s="40"/>
    </row>
    <row r="160" spans="1:28">
      <c r="A160" s="30">
        <v>170</v>
      </c>
      <c r="B160" s="30" t="s">
        <v>254</v>
      </c>
      <c r="C160" s="30" t="s">
        <v>431</v>
      </c>
      <c r="D160" s="59"/>
      <c r="E160" s="32">
        <v>6300000</v>
      </c>
      <c r="F160" s="30" t="s">
        <v>453</v>
      </c>
      <c r="G160" s="33">
        <v>110530798</v>
      </c>
      <c r="H160" s="34">
        <v>2</v>
      </c>
      <c r="I160" s="34">
        <v>1278</v>
      </c>
      <c r="J160" s="35">
        <v>45341</v>
      </c>
      <c r="K160" s="36">
        <f t="shared" si="5"/>
        <v>6300000</v>
      </c>
      <c r="L160" s="35">
        <v>45349</v>
      </c>
      <c r="M160" s="31" t="s">
        <v>40</v>
      </c>
      <c r="N160" s="37">
        <v>45349</v>
      </c>
      <c r="O160" s="31">
        <v>1264</v>
      </c>
      <c r="P160" s="30">
        <v>220402</v>
      </c>
      <c r="Q160" s="38">
        <f t="shared" si="6"/>
        <v>6300000</v>
      </c>
      <c r="R160" s="35">
        <v>45349</v>
      </c>
      <c r="S160" s="33">
        <v>100030797</v>
      </c>
      <c r="T160" s="35">
        <v>45350</v>
      </c>
      <c r="U160" s="31" t="s">
        <v>88</v>
      </c>
      <c r="V160" s="35"/>
      <c r="W160" s="30"/>
      <c r="X160" s="39"/>
      <c r="Y160" s="30"/>
      <c r="Z160" s="40"/>
      <c r="AA160" s="30"/>
      <c r="AB160" s="40"/>
    </row>
    <row r="161" spans="1:28">
      <c r="A161" s="30">
        <v>171</v>
      </c>
      <c r="B161" s="30" t="s">
        <v>35</v>
      </c>
      <c r="C161" s="30" t="s">
        <v>157</v>
      </c>
      <c r="D161" s="59"/>
      <c r="E161" s="32">
        <v>16440000</v>
      </c>
      <c r="F161" s="30" t="s">
        <v>455</v>
      </c>
      <c r="G161" s="33">
        <v>1110493913</v>
      </c>
      <c r="H161" s="34">
        <v>4</v>
      </c>
      <c r="I161" s="34">
        <v>1270</v>
      </c>
      <c r="J161" s="35">
        <v>45341</v>
      </c>
      <c r="K161" s="36">
        <f t="shared" si="5"/>
        <v>16440000</v>
      </c>
      <c r="L161" s="35">
        <v>45349</v>
      </c>
      <c r="M161" s="31" t="s">
        <v>40</v>
      </c>
      <c r="N161" s="37">
        <v>45349</v>
      </c>
      <c r="O161" s="31">
        <v>1265</v>
      </c>
      <c r="P161" s="30">
        <v>2101020302</v>
      </c>
      <c r="Q161" s="38">
        <f t="shared" si="6"/>
        <v>16440000</v>
      </c>
      <c r="R161" s="35">
        <v>45350</v>
      </c>
      <c r="S161" s="33" t="s">
        <v>456</v>
      </c>
      <c r="T161" s="35">
        <v>45350</v>
      </c>
      <c r="U161" s="31" t="s">
        <v>457</v>
      </c>
      <c r="V161" s="35"/>
      <c r="W161" s="30"/>
      <c r="X161" s="39"/>
      <c r="Y161" s="30"/>
      <c r="Z161" s="40"/>
      <c r="AA161" s="30"/>
      <c r="AB161" s="40"/>
    </row>
    <row r="162" spans="1:28">
      <c r="A162" s="30">
        <v>172</v>
      </c>
      <c r="B162" s="30" t="s">
        <v>254</v>
      </c>
      <c r="C162" s="30" t="s">
        <v>157</v>
      </c>
      <c r="D162" s="59" t="s">
        <v>458</v>
      </c>
      <c r="E162" s="32">
        <v>6300000</v>
      </c>
      <c r="F162" s="30" t="s">
        <v>459</v>
      </c>
      <c r="G162" s="33">
        <v>38143501</v>
      </c>
      <c r="H162" s="34">
        <v>0</v>
      </c>
      <c r="I162" s="34">
        <v>1284</v>
      </c>
      <c r="J162" s="35">
        <v>45341</v>
      </c>
      <c r="K162" s="36">
        <f t="shared" si="5"/>
        <v>6300000</v>
      </c>
      <c r="L162" s="35">
        <v>45349</v>
      </c>
      <c r="M162" s="31" t="s">
        <v>353</v>
      </c>
      <c r="N162" s="37">
        <v>45351</v>
      </c>
      <c r="O162" s="31">
        <v>1277</v>
      </c>
      <c r="P162" s="30">
        <v>220402</v>
      </c>
      <c r="Q162" s="38">
        <f t="shared" si="6"/>
        <v>6300000</v>
      </c>
      <c r="R162" s="35">
        <v>45352</v>
      </c>
      <c r="S162" s="33" t="s">
        <v>460</v>
      </c>
      <c r="T162" s="35">
        <v>45352</v>
      </c>
      <c r="U162" s="31" t="s">
        <v>88</v>
      </c>
      <c r="V162" s="35"/>
      <c r="W162" s="30"/>
      <c r="X162" s="39"/>
      <c r="Y162" s="30"/>
      <c r="Z162" s="40"/>
      <c r="AA162" s="30"/>
      <c r="AB162" s="40"/>
    </row>
    <row r="163" spans="1:28">
      <c r="A163" s="30">
        <v>173</v>
      </c>
      <c r="B163" s="30" t="s">
        <v>254</v>
      </c>
      <c r="C163" s="30" t="s">
        <v>409</v>
      </c>
      <c r="D163" s="59" t="s">
        <v>410</v>
      </c>
      <c r="E163" s="32">
        <v>21000000</v>
      </c>
      <c r="F163" s="30" t="s">
        <v>461</v>
      </c>
      <c r="G163" s="33">
        <v>1110528669</v>
      </c>
      <c r="H163" s="34">
        <v>4</v>
      </c>
      <c r="I163" s="34">
        <v>1281</v>
      </c>
      <c r="J163" s="35">
        <v>45341</v>
      </c>
      <c r="K163" s="36">
        <f t="shared" si="5"/>
        <v>21000000</v>
      </c>
      <c r="L163" s="35">
        <v>45349</v>
      </c>
      <c r="M163" s="31" t="s">
        <v>40</v>
      </c>
      <c r="N163" s="37">
        <v>45350</v>
      </c>
      <c r="O163" s="31">
        <v>1269</v>
      </c>
      <c r="P163" s="30">
        <v>220401</v>
      </c>
      <c r="Q163" s="38">
        <f t="shared" si="6"/>
        <v>21000000</v>
      </c>
      <c r="R163" s="35">
        <v>45349</v>
      </c>
      <c r="S163" s="33" t="s">
        <v>462</v>
      </c>
      <c r="T163" s="35">
        <v>45351</v>
      </c>
      <c r="U163" s="31" t="s">
        <v>88</v>
      </c>
      <c r="V163" s="35"/>
      <c r="W163" s="30"/>
      <c r="X163" s="39"/>
      <c r="Y163" s="30"/>
      <c r="Z163" s="40"/>
      <c r="AA163" s="30"/>
      <c r="AB163" s="40"/>
    </row>
    <row r="164" spans="1:28">
      <c r="A164" s="30">
        <v>174</v>
      </c>
      <c r="B164" s="30" t="s">
        <v>35</v>
      </c>
      <c r="C164" s="30" t="s">
        <v>157</v>
      </c>
      <c r="D164" s="59" t="s">
        <v>463</v>
      </c>
      <c r="E164" s="32">
        <v>43200000</v>
      </c>
      <c r="F164" s="30" t="s">
        <v>464</v>
      </c>
      <c r="G164" s="33">
        <v>1110478445</v>
      </c>
      <c r="H164" s="34">
        <v>6</v>
      </c>
      <c r="I164" s="34">
        <v>1271</v>
      </c>
      <c r="J164" s="35">
        <v>45341</v>
      </c>
      <c r="K164" s="36">
        <f t="shared" si="5"/>
        <v>43200000</v>
      </c>
      <c r="L164" s="35">
        <v>45349</v>
      </c>
      <c r="M164" s="31" t="s">
        <v>40</v>
      </c>
      <c r="N164" s="37">
        <v>45349</v>
      </c>
      <c r="O164" s="31">
        <v>1266</v>
      </c>
      <c r="P164" s="30">
        <v>2101020301</v>
      </c>
      <c r="Q164" s="38">
        <f t="shared" si="6"/>
        <v>43200000</v>
      </c>
      <c r="R164" s="35" t="s">
        <v>465</v>
      </c>
      <c r="S164" s="33" t="s">
        <v>465</v>
      </c>
      <c r="T164" s="35">
        <v>45349</v>
      </c>
      <c r="U164" s="31" t="s">
        <v>466</v>
      </c>
      <c r="V164" s="35"/>
      <c r="W164" s="30"/>
      <c r="X164" s="39"/>
      <c r="Y164" s="30"/>
      <c r="Z164" s="40"/>
      <c r="AA164" s="30"/>
      <c r="AB164" s="40"/>
    </row>
    <row r="165" spans="1:28">
      <c r="A165" s="30">
        <v>175</v>
      </c>
      <c r="B165" s="30" t="s">
        <v>254</v>
      </c>
      <c r="C165" s="30" t="s">
        <v>157</v>
      </c>
      <c r="D165" s="59" t="s">
        <v>401</v>
      </c>
      <c r="E165" s="32">
        <v>12900000</v>
      </c>
      <c r="F165" s="30" t="s">
        <v>467</v>
      </c>
      <c r="G165" s="33">
        <v>1110531277</v>
      </c>
      <c r="H165" s="34">
        <v>1</v>
      </c>
      <c r="I165" s="34">
        <v>1240</v>
      </c>
      <c r="J165" s="35">
        <v>45335</v>
      </c>
      <c r="K165" s="36">
        <f t="shared" si="5"/>
        <v>12900000</v>
      </c>
      <c r="L165" s="35">
        <v>45349</v>
      </c>
      <c r="M165" s="31" t="s">
        <v>40</v>
      </c>
      <c r="N165" s="37">
        <v>45349</v>
      </c>
      <c r="O165" s="31">
        <v>1267</v>
      </c>
      <c r="P165" s="30">
        <v>220401</v>
      </c>
      <c r="Q165" s="38">
        <f t="shared" si="6"/>
        <v>12900000</v>
      </c>
      <c r="R165" s="35">
        <v>45349</v>
      </c>
      <c r="S165" s="33" t="s">
        <v>468</v>
      </c>
      <c r="T165" s="35">
        <v>45349</v>
      </c>
      <c r="U165" s="31" t="s">
        <v>88</v>
      </c>
      <c r="V165" s="35"/>
      <c r="W165" s="30"/>
      <c r="X165" s="39"/>
      <c r="Y165" s="30"/>
      <c r="Z165" s="40"/>
      <c r="AA165" s="30"/>
      <c r="AB165" s="40"/>
    </row>
    <row r="166" spans="1:28">
      <c r="A166" s="30">
        <v>176</v>
      </c>
      <c r="B166" s="30" t="s">
        <v>254</v>
      </c>
      <c r="C166" s="30" t="s">
        <v>157</v>
      </c>
      <c r="D166" s="59" t="s">
        <v>469</v>
      </c>
      <c r="E166" s="32">
        <v>6900000</v>
      </c>
      <c r="F166" s="30" t="s">
        <v>470</v>
      </c>
      <c r="G166" s="33">
        <v>1105780237</v>
      </c>
      <c r="H166" s="34">
        <v>6</v>
      </c>
      <c r="I166" s="34">
        <v>1255</v>
      </c>
      <c r="J166" s="35">
        <v>45335</v>
      </c>
      <c r="K166" s="36">
        <f t="shared" si="5"/>
        <v>6900000</v>
      </c>
      <c r="L166" s="35">
        <v>45349</v>
      </c>
      <c r="M166" s="31" t="s">
        <v>40</v>
      </c>
      <c r="N166" s="37">
        <v>45349</v>
      </c>
      <c r="O166" s="31">
        <v>1268</v>
      </c>
      <c r="P166" s="30">
        <v>220402</v>
      </c>
      <c r="Q166" s="38">
        <f t="shared" si="6"/>
        <v>6900000</v>
      </c>
      <c r="R166" s="35">
        <v>45349</v>
      </c>
      <c r="S166" s="33" t="s">
        <v>471</v>
      </c>
      <c r="T166" s="35">
        <v>45350</v>
      </c>
      <c r="U166" s="31" t="s">
        <v>88</v>
      </c>
      <c r="V166" s="35"/>
      <c r="W166" s="30"/>
      <c r="X166" s="39"/>
      <c r="Y166" s="30"/>
      <c r="Z166" s="40"/>
      <c r="AA166" s="30"/>
      <c r="AB166" s="40"/>
    </row>
    <row r="167" spans="1:28">
      <c r="A167" s="30">
        <v>177</v>
      </c>
      <c r="B167" s="30" t="s">
        <v>254</v>
      </c>
      <c r="C167" s="30" t="s">
        <v>282</v>
      </c>
      <c r="D167" s="55" t="s">
        <v>100</v>
      </c>
      <c r="E167" s="32">
        <v>5850000</v>
      </c>
      <c r="F167" s="30" t="s">
        <v>472</v>
      </c>
      <c r="G167" s="33">
        <v>1006130203</v>
      </c>
      <c r="H167" s="34">
        <v>9</v>
      </c>
      <c r="I167" s="34">
        <v>1280</v>
      </c>
      <c r="J167" s="35">
        <v>45341</v>
      </c>
      <c r="K167" s="36">
        <f t="shared" si="5"/>
        <v>5850000</v>
      </c>
      <c r="L167" s="35">
        <v>45349</v>
      </c>
      <c r="M167" s="31" t="s">
        <v>40</v>
      </c>
      <c r="N167" s="37">
        <v>45350</v>
      </c>
      <c r="O167" s="31">
        <v>1270</v>
      </c>
      <c r="P167" s="30">
        <v>220402</v>
      </c>
      <c r="Q167" s="38">
        <f t="shared" si="6"/>
        <v>5850000</v>
      </c>
      <c r="R167" s="35">
        <v>45349</v>
      </c>
      <c r="S167" s="33">
        <v>100030808</v>
      </c>
      <c r="T167" s="35">
        <v>45351</v>
      </c>
      <c r="U167" s="31" t="s">
        <v>371</v>
      </c>
      <c r="V167" s="35"/>
      <c r="W167" s="30"/>
      <c r="X167" s="39"/>
      <c r="Y167" s="30"/>
      <c r="Z167" s="40"/>
      <c r="AA167" s="30"/>
      <c r="AB167" s="40"/>
    </row>
    <row r="168" spans="1:28">
      <c r="A168" s="30">
        <v>178</v>
      </c>
      <c r="B168" s="30" t="s">
        <v>254</v>
      </c>
      <c r="C168" s="30" t="s">
        <v>262</v>
      </c>
      <c r="D168" s="30" t="s">
        <v>368</v>
      </c>
      <c r="E168" s="32">
        <v>12000000</v>
      </c>
      <c r="F168" s="30" t="s">
        <v>473</v>
      </c>
      <c r="G168" s="33">
        <v>19483464</v>
      </c>
      <c r="H168" s="34">
        <v>5</v>
      </c>
      <c r="I168" s="34">
        <v>1275</v>
      </c>
      <c r="J168" s="35">
        <v>45341</v>
      </c>
      <c r="K168" s="36">
        <f t="shared" si="5"/>
        <v>12000000</v>
      </c>
      <c r="L168" s="35">
        <v>45349</v>
      </c>
      <c r="M168" s="31" t="s">
        <v>40</v>
      </c>
      <c r="N168" s="37">
        <v>45350</v>
      </c>
      <c r="O168" s="31">
        <v>1271</v>
      </c>
      <c r="P168" s="30">
        <v>200401</v>
      </c>
      <c r="Q168" s="38">
        <f t="shared" si="6"/>
        <v>12000000</v>
      </c>
      <c r="R168" s="35">
        <v>45349</v>
      </c>
      <c r="S168" s="33" t="s">
        <v>474</v>
      </c>
      <c r="T168" s="35">
        <v>45351</v>
      </c>
      <c r="U168" s="31" t="s">
        <v>88</v>
      </c>
      <c r="V168" s="35"/>
      <c r="W168" s="30"/>
      <c r="X168" s="39"/>
      <c r="Y168" s="30"/>
      <c r="Z168" s="40"/>
      <c r="AA168" s="30"/>
      <c r="AB168" s="40"/>
    </row>
    <row r="169" spans="1:28">
      <c r="A169" s="30">
        <v>179</v>
      </c>
      <c r="B169" s="30" t="s">
        <v>254</v>
      </c>
      <c r="C169" s="30" t="s">
        <v>53</v>
      </c>
      <c r="D169" s="55" t="s">
        <v>83</v>
      </c>
      <c r="E169" s="32">
        <v>10500000</v>
      </c>
      <c r="F169" s="30" t="s">
        <v>475</v>
      </c>
      <c r="G169" s="33">
        <v>1234640609</v>
      </c>
      <c r="H169" s="34">
        <v>0</v>
      </c>
      <c r="I169" s="34">
        <v>1273</v>
      </c>
      <c r="J169" s="35">
        <v>45341</v>
      </c>
      <c r="K169" s="36">
        <f t="shared" si="5"/>
        <v>10500000</v>
      </c>
      <c r="L169" s="35">
        <v>45349</v>
      </c>
      <c r="M169" s="31" t="s">
        <v>40</v>
      </c>
      <c r="N169" s="37">
        <v>45350</v>
      </c>
      <c r="O169" s="31">
        <v>1272</v>
      </c>
      <c r="P169" s="30">
        <v>220401</v>
      </c>
      <c r="Q169" s="38">
        <f t="shared" si="6"/>
        <v>10500000</v>
      </c>
      <c r="R169" s="35">
        <v>45350</v>
      </c>
      <c r="S169" s="33" t="s">
        <v>476</v>
      </c>
      <c r="T169" s="35">
        <v>45351</v>
      </c>
      <c r="U169" s="31" t="s">
        <v>88</v>
      </c>
      <c r="V169" s="35"/>
      <c r="W169" s="30"/>
      <c r="X169" s="39"/>
      <c r="Y169" s="30"/>
      <c r="Z169" s="40"/>
      <c r="AA169" s="30"/>
      <c r="AB169" s="40"/>
    </row>
    <row r="170" spans="1:28">
      <c r="A170" s="30">
        <v>180</v>
      </c>
      <c r="B170" s="30" t="s">
        <v>254</v>
      </c>
      <c r="C170" s="30" t="s">
        <v>409</v>
      </c>
      <c r="D170" s="59" t="s">
        <v>420</v>
      </c>
      <c r="E170" s="32">
        <v>11400000</v>
      </c>
      <c r="F170" s="30" t="s">
        <v>477</v>
      </c>
      <c r="G170" s="33">
        <v>1110548516</v>
      </c>
      <c r="H170" s="34">
        <v>1</v>
      </c>
      <c r="I170" s="34">
        <v>1249</v>
      </c>
      <c r="J170" s="35">
        <v>45335</v>
      </c>
      <c r="K170" s="36">
        <f t="shared" si="5"/>
        <v>11400000</v>
      </c>
      <c r="L170" s="35">
        <v>45349</v>
      </c>
      <c r="M170" s="31" t="s">
        <v>40</v>
      </c>
      <c r="N170" s="37">
        <v>45350</v>
      </c>
      <c r="O170" s="31">
        <v>1273</v>
      </c>
      <c r="P170" s="30">
        <v>220401</v>
      </c>
      <c r="Q170" s="38">
        <f t="shared" si="6"/>
        <v>11400000</v>
      </c>
      <c r="R170" s="35">
        <v>45350</v>
      </c>
      <c r="S170" s="33" t="s">
        <v>478</v>
      </c>
      <c r="T170" s="35">
        <v>45351</v>
      </c>
      <c r="U170" s="31" t="s">
        <v>88</v>
      </c>
      <c r="V170" s="35"/>
      <c r="W170" s="30"/>
      <c r="X170" s="39"/>
      <c r="Y170" s="30"/>
      <c r="Z170" s="40"/>
      <c r="AA170" s="30"/>
      <c r="AB170" s="40"/>
    </row>
    <row r="171" spans="1:28">
      <c r="A171" s="30">
        <v>181</v>
      </c>
      <c r="B171" s="30" t="s">
        <v>254</v>
      </c>
      <c r="C171" s="30" t="s">
        <v>409</v>
      </c>
      <c r="D171" s="59" t="s">
        <v>410</v>
      </c>
      <c r="E171" s="32">
        <v>21000000</v>
      </c>
      <c r="F171" s="30" t="s">
        <v>479</v>
      </c>
      <c r="G171" s="33">
        <v>11301761</v>
      </c>
      <c r="H171" s="34">
        <v>9</v>
      </c>
      <c r="I171" s="34">
        <v>1233</v>
      </c>
      <c r="J171" s="35">
        <v>45335</v>
      </c>
      <c r="K171" s="36">
        <f t="shared" si="5"/>
        <v>21000000</v>
      </c>
      <c r="L171" s="35">
        <v>45349</v>
      </c>
      <c r="M171" s="31" t="s">
        <v>40</v>
      </c>
      <c r="N171" s="37">
        <v>45350</v>
      </c>
      <c r="O171" s="31">
        <v>1274</v>
      </c>
      <c r="P171" s="30">
        <v>220401</v>
      </c>
      <c r="Q171" s="38">
        <f t="shared" si="6"/>
        <v>21000000</v>
      </c>
      <c r="R171" s="35">
        <v>45350</v>
      </c>
      <c r="S171" s="33" t="s">
        <v>480</v>
      </c>
      <c r="T171" s="35">
        <v>45351</v>
      </c>
      <c r="U171" s="31" t="s">
        <v>88</v>
      </c>
      <c r="V171" s="35"/>
      <c r="W171" s="30"/>
      <c r="X171" s="39"/>
      <c r="Y171" s="30"/>
      <c r="Z171" s="40"/>
      <c r="AA171" s="30"/>
      <c r="AB171" s="40"/>
    </row>
    <row r="172" spans="1:28">
      <c r="A172" s="30">
        <v>182</v>
      </c>
      <c r="B172" s="30" t="s">
        <v>254</v>
      </c>
      <c r="C172" s="30" t="s">
        <v>431</v>
      </c>
      <c r="D172" s="59" t="s">
        <v>432</v>
      </c>
      <c r="E172" s="32">
        <v>6300000</v>
      </c>
      <c r="F172" s="30" t="s">
        <v>481</v>
      </c>
      <c r="G172" s="33">
        <v>1109386295</v>
      </c>
      <c r="H172" s="34">
        <v>9</v>
      </c>
      <c r="I172" s="34">
        <v>1269</v>
      </c>
      <c r="J172" s="35">
        <v>45341</v>
      </c>
      <c r="K172" s="36">
        <f t="shared" si="5"/>
        <v>6300000</v>
      </c>
      <c r="L172" s="35">
        <v>45349</v>
      </c>
      <c r="M172" s="31" t="s">
        <v>40</v>
      </c>
      <c r="N172" s="37">
        <v>45350</v>
      </c>
      <c r="O172" s="31">
        <v>1275</v>
      </c>
      <c r="P172" s="30">
        <v>220402</v>
      </c>
      <c r="Q172" s="38">
        <f t="shared" si="6"/>
        <v>6300000</v>
      </c>
      <c r="R172" s="35">
        <v>45349</v>
      </c>
      <c r="S172" s="33" t="s">
        <v>482</v>
      </c>
      <c r="T172" s="35">
        <v>45350</v>
      </c>
      <c r="U172" s="31" t="s">
        <v>88</v>
      </c>
      <c r="V172" s="35"/>
      <c r="W172" s="30"/>
      <c r="X172" s="39"/>
      <c r="Y172" s="30"/>
      <c r="Z172" s="40"/>
      <c r="AA172" s="30"/>
      <c r="AB172" s="40"/>
    </row>
    <row r="173" spans="1:28">
      <c r="A173" s="30">
        <v>183</v>
      </c>
      <c r="B173" s="30" t="s">
        <v>35</v>
      </c>
      <c r="C173" s="30" t="s">
        <v>48</v>
      </c>
      <c r="D173" s="55" t="s">
        <v>67</v>
      </c>
      <c r="E173" s="32">
        <v>480245000</v>
      </c>
      <c r="F173" s="30" t="s">
        <v>68</v>
      </c>
      <c r="G173" s="33">
        <v>900504144</v>
      </c>
      <c r="H173" s="34">
        <v>0</v>
      </c>
      <c r="I173" s="34">
        <v>1180</v>
      </c>
      <c r="J173" s="35">
        <v>45322</v>
      </c>
      <c r="K173" s="36">
        <f t="shared" si="5"/>
        <v>480245000</v>
      </c>
      <c r="L173" s="35">
        <v>45351</v>
      </c>
      <c r="M173" s="31" t="s">
        <v>40</v>
      </c>
      <c r="N173" s="37">
        <v>45351</v>
      </c>
      <c r="O173" s="31">
        <v>1278</v>
      </c>
      <c r="P173" s="30">
        <v>220101</v>
      </c>
      <c r="Q173" s="38">
        <f t="shared" si="6"/>
        <v>480245000</v>
      </c>
      <c r="R173" s="35">
        <v>45351</v>
      </c>
      <c r="S173" s="33" t="s">
        <v>483</v>
      </c>
      <c r="T173" s="35">
        <v>45351</v>
      </c>
      <c r="U173" s="31" t="s">
        <v>457</v>
      </c>
      <c r="V173" s="35"/>
      <c r="W173" s="30"/>
      <c r="X173" s="39"/>
      <c r="Y173" s="30"/>
      <c r="Z173" s="40"/>
      <c r="AA173" s="30"/>
      <c r="AB173" s="40"/>
    </row>
    <row r="174" spans="1:28">
      <c r="A174" s="43">
        <v>184</v>
      </c>
      <c r="B174" s="43" t="s">
        <v>35</v>
      </c>
      <c r="C174" s="43" t="s">
        <v>48</v>
      </c>
      <c r="D174" s="60" t="s">
        <v>49</v>
      </c>
      <c r="E174" s="45">
        <v>173921718</v>
      </c>
      <c r="F174" s="43" t="s">
        <v>50</v>
      </c>
      <c r="G174" s="46">
        <v>901252497</v>
      </c>
      <c r="H174" s="47">
        <v>6</v>
      </c>
      <c r="I174" s="47">
        <v>1290</v>
      </c>
      <c r="J174" s="48">
        <v>45343</v>
      </c>
      <c r="K174" s="49">
        <f t="shared" si="5"/>
        <v>173921718</v>
      </c>
      <c r="L174" s="48">
        <v>45351</v>
      </c>
      <c r="M174" s="31" t="s">
        <v>40</v>
      </c>
      <c r="N174" s="50">
        <v>45351</v>
      </c>
      <c r="O174" s="44">
        <v>1279</v>
      </c>
      <c r="P174" s="43">
        <v>220202</v>
      </c>
      <c r="Q174" s="51">
        <f t="shared" si="6"/>
        <v>173921718</v>
      </c>
      <c r="R174" s="48">
        <v>45351</v>
      </c>
      <c r="S174" s="46" t="s">
        <v>484</v>
      </c>
      <c r="T174" s="48">
        <v>45351</v>
      </c>
      <c r="U174" s="44" t="s">
        <v>457</v>
      </c>
      <c r="V174" s="48"/>
      <c r="W174" s="43"/>
      <c r="X174" s="52"/>
      <c r="Y174" s="43"/>
      <c r="Z174" s="53"/>
      <c r="AA174" s="43"/>
      <c r="AB174" s="53"/>
    </row>
    <row r="175" spans="1:28">
      <c r="A175" s="30">
        <v>185</v>
      </c>
      <c r="B175" s="30" t="s">
        <v>35</v>
      </c>
      <c r="C175" s="30" t="s">
        <v>485</v>
      </c>
      <c r="D175" s="68" t="s">
        <v>486</v>
      </c>
      <c r="E175" s="32">
        <v>211635582</v>
      </c>
      <c r="F175" s="30" t="s">
        <v>108</v>
      </c>
      <c r="G175" s="33">
        <v>800185215</v>
      </c>
      <c r="H175" s="34">
        <v>2</v>
      </c>
      <c r="I175" s="34">
        <v>1227</v>
      </c>
      <c r="J175" s="35">
        <v>45334</v>
      </c>
      <c r="K175" s="36">
        <f t="shared" si="5"/>
        <v>211635582</v>
      </c>
      <c r="L175" s="35">
        <v>45351</v>
      </c>
      <c r="M175" s="31" t="s">
        <v>40</v>
      </c>
      <c r="N175" s="37">
        <v>45351</v>
      </c>
      <c r="O175" s="31">
        <v>1280</v>
      </c>
      <c r="P175" s="30">
        <v>2102020210</v>
      </c>
      <c r="Q175" s="38">
        <f t="shared" si="6"/>
        <v>211635582</v>
      </c>
      <c r="R175" s="35">
        <v>45351</v>
      </c>
      <c r="S175" s="33" t="s">
        <v>487</v>
      </c>
      <c r="T175" s="35">
        <v>45352</v>
      </c>
      <c r="U175" s="31" t="s">
        <v>46</v>
      </c>
      <c r="V175" s="35"/>
      <c r="W175" s="30"/>
      <c r="X175" s="39"/>
      <c r="Y175" s="30"/>
      <c r="Z175" s="40"/>
      <c r="AA175" s="30"/>
      <c r="AB175" s="40"/>
    </row>
    <row r="176" spans="1:28">
      <c r="A176" s="30">
        <v>186</v>
      </c>
      <c r="B176" s="30" t="s">
        <v>35</v>
      </c>
      <c r="C176" s="30" t="s">
        <v>488</v>
      </c>
      <c r="D176" s="59" t="s">
        <v>648</v>
      </c>
      <c r="E176" s="32">
        <v>5300000</v>
      </c>
      <c r="F176" s="30" t="s">
        <v>490</v>
      </c>
      <c r="G176" s="33">
        <v>900062917</v>
      </c>
      <c r="H176" s="34">
        <v>9</v>
      </c>
      <c r="I176" s="34">
        <v>1297</v>
      </c>
      <c r="J176" s="35">
        <v>45345</v>
      </c>
      <c r="K176" s="36">
        <f t="shared" si="5"/>
        <v>5300000</v>
      </c>
      <c r="L176" s="35">
        <v>45352</v>
      </c>
      <c r="M176" s="31" t="s">
        <v>40</v>
      </c>
      <c r="N176" s="37"/>
      <c r="O176" s="31"/>
      <c r="P176" s="30"/>
      <c r="Q176" s="38">
        <f t="shared" si="6"/>
        <v>5300000</v>
      </c>
      <c r="R176" s="35"/>
      <c r="S176" s="69" t="s">
        <v>348</v>
      </c>
      <c r="T176" s="35"/>
      <c r="U176" s="41">
        <v>45657</v>
      </c>
      <c r="V176" s="35"/>
      <c r="W176" s="30"/>
      <c r="X176" s="39"/>
      <c r="Y176" s="30"/>
      <c r="Z176" s="40"/>
      <c r="AA176" s="30"/>
      <c r="AB176" s="40"/>
    </row>
    <row r="177" spans="1:28">
      <c r="A177" s="30">
        <v>187</v>
      </c>
      <c r="B177" s="30" t="s">
        <v>35</v>
      </c>
      <c r="C177" s="30" t="s">
        <v>284</v>
      </c>
      <c r="D177" s="59" t="s">
        <v>491</v>
      </c>
      <c r="E177" s="32">
        <v>18190000</v>
      </c>
      <c r="F177" s="59" t="s">
        <v>492</v>
      </c>
      <c r="G177" s="33">
        <v>900864249</v>
      </c>
      <c r="H177" s="34">
        <v>9</v>
      </c>
      <c r="I177" s="34">
        <v>1289</v>
      </c>
      <c r="J177" s="35">
        <v>45342</v>
      </c>
      <c r="K177" s="36">
        <f t="shared" si="5"/>
        <v>18190000</v>
      </c>
      <c r="L177" s="35">
        <v>45352</v>
      </c>
      <c r="M177" s="31" t="s">
        <v>40</v>
      </c>
      <c r="N177" s="37">
        <v>45355</v>
      </c>
      <c r="O177" s="31">
        <v>1290</v>
      </c>
      <c r="P177" s="30">
        <v>2101020301</v>
      </c>
      <c r="Q177" s="38">
        <f t="shared" si="6"/>
        <v>18190000</v>
      </c>
      <c r="R177" s="35">
        <v>45355</v>
      </c>
      <c r="S177" s="33" t="s">
        <v>493</v>
      </c>
      <c r="T177" s="35">
        <v>45358</v>
      </c>
      <c r="U177" s="41">
        <v>45657</v>
      </c>
      <c r="V177" s="35"/>
      <c r="W177" s="30"/>
      <c r="X177" s="39"/>
      <c r="Y177" s="30"/>
      <c r="Z177" s="40"/>
      <c r="AA177" s="30"/>
      <c r="AB177" s="40"/>
    </row>
    <row r="178" spans="1:28">
      <c r="A178" s="30">
        <v>188</v>
      </c>
      <c r="B178" s="30" t="s">
        <v>254</v>
      </c>
      <c r="C178" s="30" t="s">
        <v>157</v>
      </c>
      <c r="D178" s="68" t="s">
        <v>494</v>
      </c>
      <c r="E178" s="32">
        <v>6900000</v>
      </c>
      <c r="F178" s="59" t="s">
        <v>495</v>
      </c>
      <c r="G178" s="33">
        <v>1110536322</v>
      </c>
      <c r="H178" s="34">
        <v>8</v>
      </c>
      <c r="I178" s="34">
        <v>1282</v>
      </c>
      <c r="J178" s="35">
        <v>45341</v>
      </c>
      <c r="K178" s="36">
        <f t="shared" si="5"/>
        <v>6900000</v>
      </c>
      <c r="L178" s="35">
        <v>45352</v>
      </c>
      <c r="M178" s="31" t="s">
        <v>40</v>
      </c>
      <c r="N178" s="37">
        <v>45352</v>
      </c>
      <c r="O178" s="31">
        <v>1285</v>
      </c>
      <c r="P178" s="30">
        <v>220402</v>
      </c>
      <c r="Q178" s="38">
        <f t="shared" si="6"/>
        <v>6900000</v>
      </c>
      <c r="R178" s="35">
        <v>45352</v>
      </c>
      <c r="S178" s="33" t="s">
        <v>496</v>
      </c>
      <c r="T178" s="35">
        <v>45352</v>
      </c>
      <c r="U178" s="31" t="s">
        <v>88</v>
      </c>
      <c r="V178" s="35"/>
      <c r="W178" s="30"/>
      <c r="X178" s="39"/>
      <c r="Y178" s="30"/>
      <c r="Z178" s="40"/>
      <c r="AA178" s="30"/>
      <c r="AB178" s="40"/>
    </row>
    <row r="179" spans="1:28">
      <c r="A179" s="30">
        <v>189</v>
      </c>
      <c r="B179" s="30" t="s">
        <v>254</v>
      </c>
      <c r="C179" s="30" t="s">
        <v>157</v>
      </c>
      <c r="D179" s="68" t="s">
        <v>494</v>
      </c>
      <c r="E179" s="32">
        <v>6900000</v>
      </c>
      <c r="F179" s="32" t="s">
        <v>497</v>
      </c>
      <c r="G179" s="33">
        <v>1234640999</v>
      </c>
      <c r="H179" s="34">
        <v>8</v>
      </c>
      <c r="I179" s="34">
        <v>1298</v>
      </c>
      <c r="J179" s="35">
        <v>45345</v>
      </c>
      <c r="K179" s="36">
        <f t="shared" si="5"/>
        <v>6900000</v>
      </c>
      <c r="L179" s="35">
        <v>45352</v>
      </c>
      <c r="M179" s="31" t="s">
        <v>40</v>
      </c>
      <c r="N179" s="37">
        <v>45355</v>
      </c>
      <c r="O179" s="31">
        <v>1291</v>
      </c>
      <c r="P179" s="30">
        <v>220402</v>
      </c>
      <c r="Q179" s="38">
        <f t="shared" si="6"/>
        <v>6900000</v>
      </c>
      <c r="R179" s="35">
        <v>45355</v>
      </c>
      <c r="S179" s="33" t="s">
        <v>498</v>
      </c>
      <c r="T179" s="35">
        <v>45355</v>
      </c>
      <c r="U179" s="31" t="s">
        <v>88</v>
      </c>
      <c r="V179" s="35"/>
      <c r="W179" s="30"/>
      <c r="X179" s="39"/>
      <c r="Y179" s="30"/>
      <c r="Z179" s="40"/>
      <c r="AA179" s="30"/>
      <c r="AB179" s="40"/>
    </row>
    <row r="180" spans="1:28">
      <c r="A180" s="30">
        <v>190</v>
      </c>
      <c r="B180" s="30" t="s">
        <v>254</v>
      </c>
      <c r="C180" s="30" t="s">
        <v>157</v>
      </c>
      <c r="D180" s="68" t="s">
        <v>494</v>
      </c>
      <c r="E180" s="32">
        <v>6900000</v>
      </c>
      <c r="F180" s="59" t="s">
        <v>499</v>
      </c>
      <c r="G180" s="33">
        <v>1006127761</v>
      </c>
      <c r="H180" s="34">
        <v>8</v>
      </c>
      <c r="I180" s="34">
        <v>1299</v>
      </c>
      <c r="J180" s="35">
        <v>45345</v>
      </c>
      <c r="K180" s="36">
        <f t="shared" si="5"/>
        <v>6900000</v>
      </c>
      <c r="L180" s="35">
        <v>45352</v>
      </c>
      <c r="M180" s="31" t="s">
        <v>40</v>
      </c>
      <c r="N180" s="72" t="s">
        <v>500</v>
      </c>
      <c r="O180" s="31"/>
      <c r="P180" s="30"/>
      <c r="Q180" s="38">
        <f t="shared" si="6"/>
        <v>6900000</v>
      </c>
      <c r="R180" s="35"/>
      <c r="S180" s="69" t="s">
        <v>501</v>
      </c>
      <c r="T180" s="35"/>
      <c r="U180" s="31" t="s">
        <v>88</v>
      </c>
      <c r="V180" s="35"/>
      <c r="W180" s="30"/>
      <c r="X180" s="39"/>
      <c r="Y180" s="30"/>
      <c r="Z180" s="40"/>
      <c r="AA180" s="30"/>
      <c r="AB180" s="40"/>
    </row>
    <row r="181" spans="1:28">
      <c r="A181" s="30">
        <v>191</v>
      </c>
      <c r="B181" s="30" t="s">
        <v>254</v>
      </c>
      <c r="C181" s="30" t="s">
        <v>157</v>
      </c>
      <c r="D181" s="68" t="s">
        <v>494</v>
      </c>
      <c r="E181" s="32">
        <v>6900000</v>
      </c>
      <c r="F181" s="59" t="s">
        <v>502</v>
      </c>
      <c r="G181" s="33">
        <v>1109004088</v>
      </c>
      <c r="H181" s="34"/>
      <c r="I181" s="34">
        <v>1244</v>
      </c>
      <c r="J181" s="35">
        <v>45335</v>
      </c>
      <c r="K181" s="36">
        <f t="shared" si="5"/>
        <v>6900000</v>
      </c>
      <c r="L181" s="35">
        <v>45352</v>
      </c>
      <c r="M181" s="31" t="s">
        <v>40</v>
      </c>
      <c r="N181" s="37">
        <v>45352</v>
      </c>
      <c r="O181" s="31">
        <v>1286</v>
      </c>
      <c r="P181" s="30">
        <v>220402</v>
      </c>
      <c r="Q181" s="38">
        <f t="shared" si="6"/>
        <v>6900000</v>
      </c>
      <c r="R181" s="35">
        <v>45352</v>
      </c>
      <c r="S181" s="33" t="s">
        <v>503</v>
      </c>
      <c r="T181" s="35">
        <v>45352</v>
      </c>
      <c r="U181" s="31" t="s">
        <v>88</v>
      </c>
      <c r="V181" s="35"/>
      <c r="W181" s="30"/>
      <c r="X181" s="39"/>
      <c r="Y181" s="30"/>
      <c r="Z181" s="40"/>
      <c r="AA181" s="30"/>
      <c r="AB181" s="40"/>
    </row>
    <row r="182" spans="1:28">
      <c r="A182" s="30">
        <v>192</v>
      </c>
      <c r="B182" s="30" t="s">
        <v>254</v>
      </c>
      <c r="C182" s="30" t="s">
        <v>157</v>
      </c>
      <c r="D182" s="68" t="s">
        <v>494</v>
      </c>
      <c r="E182" s="32">
        <v>6900000</v>
      </c>
      <c r="F182" s="59" t="s">
        <v>504</v>
      </c>
      <c r="G182" s="33">
        <v>1110552026</v>
      </c>
      <c r="H182" s="34">
        <v>1</v>
      </c>
      <c r="I182" s="34">
        <v>1243</v>
      </c>
      <c r="J182" s="35">
        <v>45345</v>
      </c>
      <c r="K182" s="36">
        <f t="shared" si="5"/>
        <v>6900000</v>
      </c>
      <c r="L182" s="35">
        <v>45352</v>
      </c>
      <c r="M182" s="31" t="s">
        <v>40</v>
      </c>
      <c r="N182" s="37">
        <v>45355</v>
      </c>
      <c r="O182" s="31">
        <v>1292</v>
      </c>
      <c r="P182" s="30">
        <v>220402</v>
      </c>
      <c r="Q182" s="38">
        <f t="shared" si="6"/>
        <v>6900000</v>
      </c>
      <c r="R182" s="35">
        <v>45323</v>
      </c>
      <c r="S182" s="33" t="s">
        <v>505</v>
      </c>
      <c r="T182" s="35">
        <v>45355</v>
      </c>
      <c r="U182" s="31" t="s">
        <v>88</v>
      </c>
      <c r="V182" s="35"/>
      <c r="W182" s="30"/>
      <c r="X182" s="39"/>
      <c r="Y182" s="30"/>
      <c r="Z182" s="40"/>
      <c r="AA182" s="30"/>
      <c r="AB182" s="40"/>
    </row>
    <row r="183" spans="1:28">
      <c r="A183" s="30">
        <v>193</v>
      </c>
      <c r="B183" s="30" t="s">
        <v>254</v>
      </c>
      <c r="C183" s="30" t="s">
        <v>59</v>
      </c>
      <c r="D183" s="59" t="s">
        <v>506</v>
      </c>
      <c r="E183" s="32">
        <v>6900000</v>
      </c>
      <c r="F183" s="30" t="s">
        <v>507</v>
      </c>
      <c r="G183" s="33">
        <v>1007441654</v>
      </c>
      <c r="H183" s="34">
        <v>5</v>
      </c>
      <c r="I183" s="34">
        <v>1293</v>
      </c>
      <c r="J183" s="35">
        <v>45345</v>
      </c>
      <c r="K183" s="36">
        <f t="shared" si="5"/>
        <v>6900000</v>
      </c>
      <c r="L183" s="35">
        <v>45355</v>
      </c>
      <c r="M183" s="31" t="s">
        <v>40</v>
      </c>
      <c r="N183" s="37">
        <v>45355</v>
      </c>
      <c r="O183" s="31">
        <v>1293</v>
      </c>
      <c r="P183" s="30">
        <v>220402</v>
      </c>
      <c r="Q183" s="38">
        <f t="shared" si="6"/>
        <v>6900000</v>
      </c>
      <c r="R183" s="35">
        <v>45355</v>
      </c>
      <c r="S183" s="33">
        <v>100030976</v>
      </c>
      <c r="T183" s="35">
        <v>45327</v>
      </c>
      <c r="U183" s="31" t="s">
        <v>88</v>
      </c>
      <c r="V183" s="35"/>
      <c r="W183" s="30"/>
      <c r="X183" s="39"/>
      <c r="Y183" s="30"/>
      <c r="Z183" s="40"/>
      <c r="AA183" s="30"/>
      <c r="AB183" s="40"/>
    </row>
    <row r="184" spans="1:28">
      <c r="A184" s="30">
        <v>194</v>
      </c>
      <c r="B184" s="30" t="s">
        <v>35</v>
      </c>
      <c r="C184" s="30" t="s">
        <v>508</v>
      </c>
      <c r="D184" s="30" t="s">
        <v>509</v>
      </c>
      <c r="E184" s="32">
        <v>11433000</v>
      </c>
      <c r="F184" s="30" t="s">
        <v>510</v>
      </c>
      <c r="G184" s="33">
        <v>93236653</v>
      </c>
      <c r="H184" s="34">
        <v>1</v>
      </c>
      <c r="I184" s="34">
        <v>1305</v>
      </c>
      <c r="J184" s="35">
        <v>45349</v>
      </c>
      <c r="K184" s="36">
        <f t="shared" si="5"/>
        <v>11433000</v>
      </c>
      <c r="L184" s="35">
        <v>45355</v>
      </c>
      <c r="M184" s="31" t="s">
        <v>40</v>
      </c>
      <c r="N184" s="37">
        <v>45355</v>
      </c>
      <c r="O184" s="31">
        <v>1294</v>
      </c>
      <c r="P184" s="30">
        <v>2101010301</v>
      </c>
      <c r="Q184" s="38">
        <f t="shared" si="6"/>
        <v>11433000</v>
      </c>
      <c r="R184" s="35">
        <v>45355</v>
      </c>
      <c r="S184" s="33">
        <v>100030986</v>
      </c>
      <c r="T184" s="35">
        <v>45355</v>
      </c>
      <c r="U184" s="31" t="s">
        <v>88</v>
      </c>
      <c r="V184" s="35"/>
      <c r="W184" s="30"/>
      <c r="X184" s="39"/>
      <c r="Y184" s="30"/>
      <c r="Z184" s="40"/>
      <c r="AA184" s="30"/>
      <c r="AB184" s="40"/>
    </row>
    <row r="185" spans="1:28">
      <c r="A185" s="30">
        <v>195</v>
      </c>
      <c r="B185" s="30" t="s">
        <v>254</v>
      </c>
      <c r="C185" s="30" t="s">
        <v>431</v>
      </c>
      <c r="D185" s="59" t="s">
        <v>511</v>
      </c>
      <c r="E185" s="32">
        <v>6300000</v>
      </c>
      <c r="F185" s="30" t="s">
        <v>512</v>
      </c>
      <c r="G185" s="33">
        <v>93379508</v>
      </c>
      <c r="H185" s="34">
        <v>5</v>
      </c>
      <c r="I185" s="34">
        <v>1288</v>
      </c>
      <c r="J185" s="35">
        <v>45342</v>
      </c>
      <c r="K185" s="36">
        <f t="shared" si="5"/>
        <v>6300000</v>
      </c>
      <c r="L185" s="35">
        <v>45356</v>
      </c>
      <c r="M185" s="31" t="s">
        <v>40</v>
      </c>
      <c r="N185" s="37">
        <v>45357</v>
      </c>
      <c r="O185" s="31">
        <v>1301</v>
      </c>
      <c r="P185" s="30">
        <v>220402</v>
      </c>
      <c r="Q185" s="38">
        <f t="shared" si="6"/>
        <v>6300000</v>
      </c>
      <c r="R185" s="35">
        <v>45356</v>
      </c>
      <c r="S185" s="33" t="s">
        <v>513</v>
      </c>
      <c r="T185" s="35">
        <v>45356</v>
      </c>
      <c r="U185" s="31" t="s">
        <v>88</v>
      </c>
      <c r="V185" s="35"/>
      <c r="W185" s="30"/>
      <c r="X185" s="39"/>
      <c r="Y185" s="30"/>
      <c r="Z185" s="40"/>
      <c r="AA185" s="30"/>
      <c r="AB185" s="40"/>
    </row>
    <row r="186" spans="1:28">
      <c r="A186" s="30">
        <v>196</v>
      </c>
      <c r="B186" s="30" t="s">
        <v>254</v>
      </c>
      <c r="C186" s="30" t="s">
        <v>409</v>
      </c>
      <c r="D186" s="59" t="s">
        <v>420</v>
      </c>
      <c r="E186" s="32">
        <v>11400000</v>
      </c>
      <c r="F186" s="30" t="s">
        <v>514</v>
      </c>
      <c r="G186" s="33">
        <v>1110519032</v>
      </c>
      <c r="H186" s="34">
        <v>5</v>
      </c>
      <c r="I186" s="34">
        <v>1296</v>
      </c>
      <c r="J186" s="35">
        <v>45345</v>
      </c>
      <c r="K186" s="36">
        <f t="shared" si="5"/>
        <v>11400000</v>
      </c>
      <c r="L186" s="35">
        <v>45356</v>
      </c>
      <c r="M186" s="31" t="s">
        <v>40</v>
      </c>
      <c r="N186" s="37">
        <v>45356</v>
      </c>
      <c r="O186" s="31">
        <v>1295</v>
      </c>
      <c r="P186" s="30">
        <v>220401</v>
      </c>
      <c r="Q186" s="38">
        <f t="shared" si="6"/>
        <v>11400000</v>
      </c>
      <c r="R186" s="35">
        <v>45356</v>
      </c>
      <c r="S186" s="33" t="s">
        <v>515</v>
      </c>
      <c r="T186" s="35">
        <v>45358</v>
      </c>
      <c r="U186" s="31" t="s">
        <v>88</v>
      </c>
      <c r="V186" s="35"/>
      <c r="W186" s="30"/>
      <c r="X186" s="39"/>
      <c r="Y186" s="30"/>
      <c r="Z186" s="40"/>
      <c r="AA186" s="30"/>
      <c r="AB186" s="40"/>
    </row>
    <row r="187" spans="1:28">
      <c r="A187" s="30">
        <v>197</v>
      </c>
      <c r="B187" s="30" t="s">
        <v>254</v>
      </c>
      <c r="C187" s="30" t="s">
        <v>284</v>
      </c>
      <c r="D187" s="30" t="s">
        <v>516</v>
      </c>
      <c r="E187" s="32">
        <v>12900000</v>
      </c>
      <c r="F187" s="30" t="s">
        <v>517</v>
      </c>
      <c r="G187" s="33">
        <v>1110526900</v>
      </c>
      <c r="H187" s="34">
        <v>2</v>
      </c>
      <c r="I187" s="34">
        <v>1291</v>
      </c>
      <c r="J187" s="35">
        <v>45343</v>
      </c>
      <c r="K187" s="36">
        <f t="shared" si="5"/>
        <v>12900000</v>
      </c>
      <c r="L187" s="35">
        <v>45356</v>
      </c>
      <c r="M187" s="31" t="s">
        <v>40</v>
      </c>
      <c r="N187" s="37">
        <v>45356</v>
      </c>
      <c r="O187" s="31">
        <v>1296</v>
      </c>
      <c r="P187" s="30">
        <v>220401</v>
      </c>
      <c r="Q187" s="38">
        <f t="shared" si="6"/>
        <v>12900000</v>
      </c>
      <c r="R187" s="35">
        <v>45358</v>
      </c>
      <c r="S187" s="33" t="s">
        <v>518</v>
      </c>
      <c r="T187" s="35">
        <v>45358</v>
      </c>
      <c r="U187" s="31" t="s">
        <v>88</v>
      </c>
      <c r="V187" s="35"/>
      <c r="W187" s="30"/>
      <c r="X187" s="39"/>
      <c r="Y187" s="30"/>
      <c r="Z187" s="40"/>
      <c r="AA187" s="30"/>
      <c r="AB187" s="40"/>
    </row>
    <row r="188" spans="1:28">
      <c r="A188" s="30">
        <v>198</v>
      </c>
      <c r="B188" s="30" t="s">
        <v>254</v>
      </c>
      <c r="C188" s="30" t="s">
        <v>59</v>
      </c>
      <c r="D188" s="30" t="s">
        <v>519</v>
      </c>
      <c r="E188" s="32">
        <v>8100000</v>
      </c>
      <c r="F188" s="30" t="s">
        <v>520</v>
      </c>
      <c r="G188" s="33">
        <v>28879473</v>
      </c>
      <c r="H188" s="34">
        <v>5</v>
      </c>
      <c r="I188" s="34">
        <v>1314</v>
      </c>
      <c r="J188" s="35">
        <v>45351</v>
      </c>
      <c r="K188" s="36">
        <f t="shared" si="5"/>
        <v>8100000</v>
      </c>
      <c r="L188" s="35">
        <v>45356</v>
      </c>
      <c r="M188" s="31" t="s">
        <v>40</v>
      </c>
      <c r="N188" s="37">
        <v>45356</v>
      </c>
      <c r="O188" s="31">
        <v>1297</v>
      </c>
      <c r="P188" s="30">
        <v>220401</v>
      </c>
      <c r="Q188" s="38">
        <f t="shared" si="6"/>
        <v>8100000</v>
      </c>
      <c r="R188" s="35">
        <v>45356</v>
      </c>
      <c r="S188" s="33" t="s">
        <v>521</v>
      </c>
      <c r="T188" s="35">
        <v>45357</v>
      </c>
      <c r="U188" s="31" t="s">
        <v>88</v>
      </c>
      <c r="V188" s="35"/>
      <c r="W188" s="30"/>
      <c r="X188" s="39"/>
      <c r="Y188" s="30"/>
      <c r="Z188" s="40"/>
      <c r="AA188" s="30"/>
      <c r="AB188" s="40"/>
    </row>
    <row r="189" spans="1:28">
      <c r="A189" s="30">
        <v>199</v>
      </c>
      <c r="B189" s="30" t="s">
        <v>254</v>
      </c>
      <c r="C189" s="30" t="s">
        <v>157</v>
      </c>
      <c r="D189" s="68" t="s">
        <v>494</v>
      </c>
      <c r="E189" s="32">
        <v>6900000</v>
      </c>
      <c r="F189" s="59" t="s">
        <v>522</v>
      </c>
      <c r="G189" s="33">
        <v>28551456</v>
      </c>
      <c r="H189" s="34">
        <v>0</v>
      </c>
      <c r="I189" s="34">
        <v>1315</v>
      </c>
      <c r="J189" s="35">
        <v>45351</v>
      </c>
      <c r="K189" s="36">
        <f t="shared" si="5"/>
        <v>6900000</v>
      </c>
      <c r="L189" s="35">
        <v>45356</v>
      </c>
      <c r="M189" s="31" t="s">
        <v>40</v>
      </c>
      <c r="N189" s="37">
        <v>45356</v>
      </c>
      <c r="O189" s="31">
        <v>1298</v>
      </c>
      <c r="P189" s="30">
        <v>220402</v>
      </c>
      <c r="Q189" s="38">
        <f t="shared" si="6"/>
        <v>6900000</v>
      </c>
      <c r="R189" s="35">
        <v>45357</v>
      </c>
      <c r="S189" s="33" t="s">
        <v>523</v>
      </c>
      <c r="T189" s="35">
        <v>45357</v>
      </c>
      <c r="U189" s="31" t="s">
        <v>88</v>
      </c>
      <c r="V189" s="35"/>
      <c r="W189" s="30"/>
      <c r="X189" s="39"/>
      <c r="Y189" s="30"/>
      <c r="Z189" s="40"/>
      <c r="AA189" s="30"/>
      <c r="AB189" s="40"/>
    </row>
    <row r="190" spans="1:28">
      <c r="A190" s="30">
        <v>200</v>
      </c>
      <c r="B190" s="30" t="s">
        <v>254</v>
      </c>
      <c r="C190" s="30" t="s">
        <v>262</v>
      </c>
      <c r="D190" s="30" t="s">
        <v>524</v>
      </c>
      <c r="E190" s="32">
        <v>12000000</v>
      </c>
      <c r="F190" s="30" t="s">
        <v>525</v>
      </c>
      <c r="G190" s="33">
        <v>1053848734</v>
      </c>
      <c r="H190" s="34">
        <v>1</v>
      </c>
      <c r="I190" s="34">
        <v>1318</v>
      </c>
      <c r="J190" s="35">
        <v>45351</v>
      </c>
      <c r="K190" s="36">
        <f t="shared" si="5"/>
        <v>12000000</v>
      </c>
      <c r="L190" s="35">
        <v>45356</v>
      </c>
      <c r="M190" s="31" t="s">
        <v>40</v>
      </c>
      <c r="N190" s="37">
        <v>45357</v>
      </c>
      <c r="O190" s="31">
        <v>1302</v>
      </c>
      <c r="P190" s="30">
        <v>220401</v>
      </c>
      <c r="Q190" s="38">
        <f t="shared" si="6"/>
        <v>12000000</v>
      </c>
      <c r="R190" s="35">
        <v>45356</v>
      </c>
      <c r="S190" s="33" t="s">
        <v>526</v>
      </c>
      <c r="T190" s="35">
        <v>45359</v>
      </c>
      <c r="U190" s="31" t="s">
        <v>88</v>
      </c>
      <c r="V190" s="35"/>
      <c r="W190" s="30"/>
      <c r="X190" s="39"/>
      <c r="Y190" s="30"/>
      <c r="Z190" s="40"/>
      <c r="AA190" s="30"/>
      <c r="AB190" s="40"/>
    </row>
    <row r="191" spans="1:28">
      <c r="A191" s="30">
        <v>201</v>
      </c>
      <c r="B191" s="30" t="s">
        <v>254</v>
      </c>
      <c r="C191" s="30" t="s">
        <v>157</v>
      </c>
      <c r="D191" s="30" t="s">
        <v>389</v>
      </c>
      <c r="E191" s="32">
        <v>5850000</v>
      </c>
      <c r="F191" s="30" t="s">
        <v>527</v>
      </c>
      <c r="G191" s="33">
        <v>1110536807</v>
      </c>
      <c r="H191" s="34">
        <v>8</v>
      </c>
      <c r="I191" s="34">
        <v>1316</v>
      </c>
      <c r="J191" s="35">
        <v>45351</v>
      </c>
      <c r="K191" s="36">
        <f t="shared" si="5"/>
        <v>5850000</v>
      </c>
      <c r="L191" s="35">
        <v>45357</v>
      </c>
      <c r="M191" s="31" t="s">
        <v>40</v>
      </c>
      <c r="N191" s="37">
        <v>45358</v>
      </c>
      <c r="O191" s="31">
        <v>1304</v>
      </c>
      <c r="P191" s="30">
        <v>220402</v>
      </c>
      <c r="Q191" s="38">
        <f t="shared" si="6"/>
        <v>5850000</v>
      </c>
      <c r="R191" s="35">
        <v>45357</v>
      </c>
      <c r="S191" s="33" t="s">
        <v>528</v>
      </c>
      <c r="T191" s="35">
        <v>45357</v>
      </c>
      <c r="U191" s="31" t="s">
        <v>88</v>
      </c>
      <c r="V191" s="35"/>
      <c r="W191" s="30"/>
      <c r="X191" s="39"/>
      <c r="Y191" s="30"/>
      <c r="Z191" s="40"/>
      <c r="AA191" s="30"/>
      <c r="AB191" s="40"/>
    </row>
    <row r="192" spans="1:28">
      <c r="A192" s="30">
        <v>202</v>
      </c>
      <c r="B192" s="30" t="s">
        <v>254</v>
      </c>
      <c r="C192" s="30" t="s">
        <v>336</v>
      </c>
      <c r="D192" s="30" t="s">
        <v>344</v>
      </c>
      <c r="E192" s="32">
        <v>6000000</v>
      </c>
      <c r="F192" s="30" t="s">
        <v>529</v>
      </c>
      <c r="G192" s="33">
        <v>1007688062</v>
      </c>
      <c r="H192" s="34">
        <v>6</v>
      </c>
      <c r="I192" s="34">
        <v>1317</v>
      </c>
      <c r="J192" s="35">
        <v>45351</v>
      </c>
      <c r="K192" s="36">
        <f t="shared" si="5"/>
        <v>6000000</v>
      </c>
      <c r="L192" s="35">
        <v>45357</v>
      </c>
      <c r="M192" s="31" t="s">
        <v>40</v>
      </c>
      <c r="N192" s="37" t="s">
        <v>530</v>
      </c>
      <c r="O192" s="31">
        <v>1305</v>
      </c>
      <c r="P192" s="30">
        <v>220402</v>
      </c>
      <c r="Q192" s="38">
        <f t="shared" si="6"/>
        <v>6000000</v>
      </c>
      <c r="R192" s="35">
        <v>45358</v>
      </c>
      <c r="S192" s="33" t="s">
        <v>531</v>
      </c>
      <c r="T192" s="35">
        <v>45359</v>
      </c>
      <c r="U192" s="31" t="s">
        <v>88</v>
      </c>
      <c r="V192" s="35"/>
      <c r="W192" s="30"/>
      <c r="X192" s="39"/>
      <c r="Y192" s="30"/>
      <c r="Z192" s="40"/>
      <c r="AA192" s="30"/>
      <c r="AB192" s="40"/>
    </row>
    <row r="193" spans="1:28">
      <c r="A193" s="30">
        <v>203</v>
      </c>
      <c r="B193" s="30" t="s">
        <v>35</v>
      </c>
      <c r="C193" s="30" t="s">
        <v>70</v>
      </c>
      <c r="D193" s="30" t="s">
        <v>182</v>
      </c>
      <c r="E193" s="32">
        <v>152545758</v>
      </c>
      <c r="F193" s="30" t="s">
        <v>68</v>
      </c>
      <c r="G193" s="33">
        <v>900504144</v>
      </c>
      <c r="H193" s="34">
        <v>0</v>
      </c>
      <c r="I193" s="34">
        <v>1294</v>
      </c>
      <c r="J193" s="35">
        <v>45345</v>
      </c>
      <c r="K193" s="36">
        <f t="shared" ref="K193:K240" si="7">E193</f>
        <v>152545758</v>
      </c>
      <c r="L193" s="35">
        <v>45357</v>
      </c>
      <c r="M193" s="31" t="s">
        <v>40</v>
      </c>
      <c r="N193" s="37">
        <v>45357</v>
      </c>
      <c r="O193" s="31">
        <v>1303</v>
      </c>
      <c r="P193" s="30">
        <v>220105</v>
      </c>
      <c r="Q193" s="38">
        <f t="shared" ref="Q193:Q241" si="8">K193</f>
        <v>152545758</v>
      </c>
      <c r="R193" s="35">
        <v>45358</v>
      </c>
      <c r="S193" s="33">
        <v>100031079</v>
      </c>
      <c r="T193" s="35">
        <v>45358</v>
      </c>
      <c r="U193" s="31" t="s">
        <v>52</v>
      </c>
      <c r="V193" s="35">
        <v>45405</v>
      </c>
      <c r="W193" s="30"/>
      <c r="X193" s="39">
        <v>20000000</v>
      </c>
      <c r="Y193" s="30"/>
      <c r="Z193" s="40"/>
      <c r="AA193" s="30"/>
      <c r="AB193" s="40"/>
    </row>
    <row r="194" spans="1:28">
      <c r="A194" s="30">
        <v>204</v>
      </c>
      <c r="B194" s="30" t="s">
        <v>254</v>
      </c>
      <c r="C194" s="30" t="s">
        <v>157</v>
      </c>
      <c r="D194" s="68" t="s">
        <v>494</v>
      </c>
      <c r="E194" s="32">
        <v>6900000</v>
      </c>
      <c r="F194" s="30" t="s">
        <v>532</v>
      </c>
      <c r="G194" s="33">
        <v>38364657</v>
      </c>
      <c r="H194" s="34">
        <v>9</v>
      </c>
      <c r="I194" s="34">
        <v>1312</v>
      </c>
      <c r="J194" s="35">
        <v>45351</v>
      </c>
      <c r="K194" s="36">
        <f t="shared" si="7"/>
        <v>6900000</v>
      </c>
      <c r="L194" s="35">
        <v>45358</v>
      </c>
      <c r="M194" s="31" t="s">
        <v>40</v>
      </c>
      <c r="N194" s="37">
        <v>45358</v>
      </c>
      <c r="O194" s="31">
        <v>1306</v>
      </c>
      <c r="P194" s="30">
        <v>220402</v>
      </c>
      <c r="Q194" s="38">
        <f t="shared" si="8"/>
        <v>6900000</v>
      </c>
      <c r="R194" s="35">
        <v>45358</v>
      </c>
      <c r="S194" s="33">
        <v>100031110</v>
      </c>
      <c r="T194" s="35">
        <v>45358</v>
      </c>
      <c r="U194" s="31" t="s">
        <v>88</v>
      </c>
      <c r="V194" s="35"/>
      <c r="W194" s="30"/>
      <c r="X194" s="39"/>
      <c r="Y194" s="30"/>
      <c r="Z194" s="40"/>
      <c r="AA194" s="30"/>
      <c r="AB194" s="40"/>
    </row>
    <row r="195" spans="1:28">
      <c r="A195" s="30">
        <v>205</v>
      </c>
      <c r="B195" s="30" t="s">
        <v>254</v>
      </c>
      <c r="C195" s="30" t="s">
        <v>262</v>
      </c>
      <c r="D195" s="30" t="s">
        <v>533</v>
      </c>
      <c r="E195" s="32">
        <v>6900000</v>
      </c>
      <c r="F195" s="30" t="s">
        <v>534</v>
      </c>
      <c r="G195" s="33">
        <v>1110538424</v>
      </c>
      <c r="H195" s="34">
        <v>1</v>
      </c>
      <c r="I195" s="34">
        <v>1292</v>
      </c>
      <c r="J195" s="35">
        <v>45345</v>
      </c>
      <c r="K195" s="36">
        <f t="shared" si="7"/>
        <v>6900000</v>
      </c>
      <c r="L195" s="35">
        <v>45358</v>
      </c>
      <c r="M195" s="31" t="s">
        <v>40</v>
      </c>
      <c r="N195" s="37">
        <v>45358</v>
      </c>
      <c r="O195" s="31">
        <v>1307</v>
      </c>
      <c r="P195" s="30">
        <v>220402</v>
      </c>
      <c r="Q195" s="38">
        <f t="shared" si="8"/>
        <v>6900000</v>
      </c>
      <c r="R195" s="35">
        <v>45358</v>
      </c>
      <c r="S195" s="33" t="s">
        <v>535</v>
      </c>
      <c r="T195" s="35">
        <v>45358</v>
      </c>
      <c r="U195" s="31" t="s">
        <v>88</v>
      </c>
      <c r="V195" s="35"/>
      <c r="W195" s="30"/>
      <c r="X195" s="39"/>
      <c r="Y195" s="30"/>
      <c r="Z195" s="40"/>
      <c r="AA195" s="30"/>
      <c r="AB195" s="40"/>
    </row>
    <row r="196" spans="1:28">
      <c r="A196" s="30">
        <v>206</v>
      </c>
      <c r="B196" s="30" t="s">
        <v>254</v>
      </c>
      <c r="C196" s="30" t="s">
        <v>262</v>
      </c>
      <c r="D196" s="30" t="s">
        <v>533</v>
      </c>
      <c r="E196" s="32">
        <v>6900000</v>
      </c>
      <c r="F196" s="30" t="s">
        <v>536</v>
      </c>
      <c r="G196" s="33">
        <v>1110489832</v>
      </c>
      <c r="H196" s="34">
        <v>0</v>
      </c>
      <c r="I196" s="34">
        <v>1295</v>
      </c>
      <c r="J196" s="35">
        <v>45345</v>
      </c>
      <c r="K196" s="36">
        <f t="shared" si="7"/>
        <v>6900000</v>
      </c>
      <c r="L196" s="35">
        <v>45358</v>
      </c>
      <c r="M196" s="31" t="s">
        <v>40</v>
      </c>
      <c r="N196" s="37">
        <v>45359</v>
      </c>
      <c r="O196" s="31">
        <v>1308</v>
      </c>
      <c r="P196" s="30">
        <v>220402</v>
      </c>
      <c r="Q196" s="38">
        <f t="shared" si="8"/>
        <v>6900000</v>
      </c>
      <c r="R196" s="35">
        <v>45358</v>
      </c>
      <c r="S196" s="33" t="s">
        <v>537</v>
      </c>
      <c r="T196" s="35">
        <v>44992</v>
      </c>
      <c r="U196" s="31" t="s">
        <v>88</v>
      </c>
      <c r="V196" s="35"/>
      <c r="W196" s="30"/>
      <c r="X196" s="39"/>
      <c r="Y196" s="30"/>
      <c r="Z196" s="40"/>
      <c r="AA196" s="30"/>
      <c r="AB196" s="40"/>
    </row>
    <row r="197" spans="1:28">
      <c r="A197" s="30">
        <v>207</v>
      </c>
      <c r="B197" s="30" t="s">
        <v>254</v>
      </c>
      <c r="C197" s="30" t="s">
        <v>157</v>
      </c>
      <c r="D197" s="68" t="s">
        <v>538</v>
      </c>
      <c r="E197" s="32">
        <v>6900000</v>
      </c>
      <c r="F197" s="30" t="s">
        <v>539</v>
      </c>
      <c r="G197" s="33">
        <v>1109413811</v>
      </c>
      <c r="H197" s="34">
        <v>6</v>
      </c>
      <c r="I197" s="34">
        <v>1330</v>
      </c>
      <c r="J197" s="35">
        <v>45351</v>
      </c>
      <c r="K197" s="36">
        <f t="shared" si="7"/>
        <v>6900000</v>
      </c>
      <c r="L197" s="35">
        <v>45364</v>
      </c>
      <c r="M197" s="31" t="s">
        <v>40</v>
      </c>
      <c r="N197" s="37">
        <v>45363</v>
      </c>
      <c r="O197" s="31">
        <v>1309</v>
      </c>
      <c r="P197" s="30">
        <v>220401</v>
      </c>
      <c r="Q197" s="38">
        <f t="shared" si="8"/>
        <v>6900000</v>
      </c>
      <c r="R197" s="35">
        <v>45364</v>
      </c>
      <c r="S197" s="33">
        <v>100031313</v>
      </c>
      <c r="T197" s="35">
        <v>45366</v>
      </c>
      <c r="U197" s="31" t="s">
        <v>88</v>
      </c>
      <c r="V197" s="35"/>
      <c r="W197" s="30"/>
      <c r="X197" s="39"/>
      <c r="Y197" s="30"/>
      <c r="Z197" s="40"/>
      <c r="AA197" s="30"/>
      <c r="AB197" s="40"/>
    </row>
    <row r="198" spans="1:28">
      <c r="A198" s="30">
        <v>208</v>
      </c>
      <c r="B198" s="30" t="s">
        <v>254</v>
      </c>
      <c r="C198" s="30" t="s">
        <v>262</v>
      </c>
      <c r="D198" s="30" t="s">
        <v>524</v>
      </c>
      <c r="E198" s="32">
        <v>12000000</v>
      </c>
      <c r="F198" s="30" t="s">
        <v>540</v>
      </c>
      <c r="G198" s="33">
        <v>1102871371</v>
      </c>
      <c r="H198" s="34">
        <v>5</v>
      </c>
      <c r="I198" s="34">
        <v>1332</v>
      </c>
      <c r="J198" s="35">
        <v>45351</v>
      </c>
      <c r="K198" s="36">
        <f t="shared" si="7"/>
        <v>12000000</v>
      </c>
      <c r="L198" s="35">
        <v>45363</v>
      </c>
      <c r="M198" s="31" t="s">
        <v>40</v>
      </c>
      <c r="N198" s="37">
        <v>45363</v>
      </c>
      <c r="O198" s="31">
        <v>1310</v>
      </c>
      <c r="P198" s="30">
        <v>220401</v>
      </c>
      <c r="Q198" s="38">
        <f t="shared" si="8"/>
        <v>12000000</v>
      </c>
      <c r="R198" s="35">
        <v>45363</v>
      </c>
      <c r="S198" s="33" t="s">
        <v>541</v>
      </c>
      <c r="T198" s="35">
        <v>45364</v>
      </c>
      <c r="U198" s="31" t="s">
        <v>88</v>
      </c>
      <c r="V198" s="35"/>
      <c r="W198" s="30"/>
      <c r="X198" s="39"/>
      <c r="Y198" s="30"/>
      <c r="Z198" s="40"/>
      <c r="AA198" s="30"/>
      <c r="AB198" s="40"/>
    </row>
    <row r="199" spans="1:28">
      <c r="A199" s="30">
        <v>209</v>
      </c>
      <c r="B199" s="30" t="s">
        <v>254</v>
      </c>
      <c r="C199" s="30" t="s">
        <v>409</v>
      </c>
      <c r="D199" s="59" t="s">
        <v>420</v>
      </c>
      <c r="E199" s="32">
        <v>11400000</v>
      </c>
      <c r="F199" s="30" t="s">
        <v>542</v>
      </c>
      <c r="G199" s="33">
        <v>1110529841</v>
      </c>
      <c r="H199" s="34">
        <v>1</v>
      </c>
      <c r="I199" s="34">
        <v>1327</v>
      </c>
      <c r="J199" s="35">
        <v>45351</v>
      </c>
      <c r="K199" s="36">
        <f t="shared" si="7"/>
        <v>11400000</v>
      </c>
      <c r="L199" s="35">
        <v>45363</v>
      </c>
      <c r="M199" s="31" t="s">
        <v>40</v>
      </c>
      <c r="N199" s="37">
        <v>45363</v>
      </c>
      <c r="O199" s="31">
        <v>1311</v>
      </c>
      <c r="P199" s="30">
        <v>220401</v>
      </c>
      <c r="Q199" s="38">
        <f t="shared" si="8"/>
        <v>11400000</v>
      </c>
      <c r="R199" s="35">
        <v>45363</v>
      </c>
      <c r="S199" s="33" t="s">
        <v>543</v>
      </c>
      <c r="T199" s="35">
        <v>45365</v>
      </c>
      <c r="U199" s="31" t="s">
        <v>88</v>
      </c>
      <c r="V199" s="35"/>
      <c r="W199" s="30"/>
      <c r="X199" s="39"/>
      <c r="Y199" s="30"/>
      <c r="Z199" s="40"/>
      <c r="AA199" s="30"/>
      <c r="AB199" s="40"/>
    </row>
    <row r="200" spans="1:28">
      <c r="A200" s="30">
        <v>210</v>
      </c>
      <c r="B200" s="30" t="s">
        <v>254</v>
      </c>
      <c r="C200" s="30" t="s">
        <v>157</v>
      </c>
      <c r="D200" s="30" t="s">
        <v>389</v>
      </c>
      <c r="E200" s="32">
        <v>5850000</v>
      </c>
      <c r="F200" s="30" t="s">
        <v>544</v>
      </c>
      <c r="G200" s="33">
        <v>1005714085</v>
      </c>
      <c r="H200" s="34">
        <v>1</v>
      </c>
      <c r="I200" s="34">
        <v>1313</v>
      </c>
      <c r="J200" s="35">
        <v>45351</v>
      </c>
      <c r="K200" s="36">
        <f t="shared" si="7"/>
        <v>5850000</v>
      </c>
      <c r="L200" s="35">
        <v>45363</v>
      </c>
      <c r="M200" s="31" t="s">
        <v>40</v>
      </c>
      <c r="N200" s="37">
        <v>45364</v>
      </c>
      <c r="O200" s="31">
        <v>1312</v>
      </c>
      <c r="P200" s="30">
        <v>220402</v>
      </c>
      <c r="Q200" s="38">
        <f t="shared" si="8"/>
        <v>5850000</v>
      </c>
      <c r="R200" s="35">
        <v>45363</v>
      </c>
      <c r="S200" s="33" t="s">
        <v>545</v>
      </c>
      <c r="T200" s="35">
        <v>45364</v>
      </c>
      <c r="U200" s="31" t="s">
        <v>88</v>
      </c>
      <c r="V200" s="35"/>
      <c r="W200" s="30"/>
      <c r="X200" s="39"/>
      <c r="Y200" s="30"/>
      <c r="Z200" s="40"/>
      <c r="AA200" s="30"/>
      <c r="AB200" s="40"/>
    </row>
    <row r="201" spans="1:28">
      <c r="A201" s="30">
        <v>211</v>
      </c>
      <c r="B201" s="30" t="s">
        <v>254</v>
      </c>
      <c r="C201" s="30" t="s">
        <v>157</v>
      </c>
      <c r="D201" s="68" t="s">
        <v>538</v>
      </c>
      <c r="E201" s="32">
        <v>6900000</v>
      </c>
      <c r="F201" s="30" t="s">
        <v>546</v>
      </c>
      <c r="G201" s="33">
        <v>1005827296</v>
      </c>
      <c r="H201" s="34">
        <v>2</v>
      </c>
      <c r="I201" s="34">
        <v>1324</v>
      </c>
      <c r="J201" s="35">
        <v>45351</v>
      </c>
      <c r="K201" s="36">
        <f t="shared" si="7"/>
        <v>6900000</v>
      </c>
      <c r="L201" s="35">
        <v>45363</v>
      </c>
      <c r="M201" s="31" t="s">
        <v>40</v>
      </c>
      <c r="N201" s="37">
        <v>45364</v>
      </c>
      <c r="O201" s="31">
        <v>1313</v>
      </c>
      <c r="P201" s="30">
        <v>220402</v>
      </c>
      <c r="Q201" s="38">
        <f t="shared" si="8"/>
        <v>6900000</v>
      </c>
      <c r="R201" s="35">
        <v>45363</v>
      </c>
      <c r="S201" s="33" t="s">
        <v>547</v>
      </c>
      <c r="T201" s="35">
        <v>45364</v>
      </c>
      <c r="U201" s="31" t="s">
        <v>88</v>
      </c>
      <c r="V201" s="35"/>
      <c r="W201" s="30"/>
      <c r="X201" s="39"/>
      <c r="Y201" s="30"/>
      <c r="Z201" s="40"/>
      <c r="AA201" s="30"/>
      <c r="AB201" s="40"/>
    </row>
    <row r="202" spans="1:28">
      <c r="A202" s="30">
        <v>212</v>
      </c>
      <c r="B202" s="30" t="s">
        <v>254</v>
      </c>
      <c r="C202" s="30" t="s">
        <v>409</v>
      </c>
      <c r="D202" s="30" t="s">
        <v>548</v>
      </c>
      <c r="E202" s="32">
        <v>15000000</v>
      </c>
      <c r="F202" s="30" t="s">
        <v>549</v>
      </c>
      <c r="G202" s="33">
        <v>1106772314</v>
      </c>
      <c r="H202" s="34">
        <v>5</v>
      </c>
      <c r="I202" s="34">
        <v>1333</v>
      </c>
      <c r="J202" s="35">
        <v>45351</v>
      </c>
      <c r="K202" s="36">
        <f t="shared" si="7"/>
        <v>15000000</v>
      </c>
      <c r="L202" s="35">
        <v>45364</v>
      </c>
      <c r="M202" s="31" t="s">
        <v>40</v>
      </c>
      <c r="N202" s="37">
        <v>45365</v>
      </c>
      <c r="O202" s="31">
        <v>1318</v>
      </c>
      <c r="P202" s="30">
        <v>220401</v>
      </c>
      <c r="Q202" s="38">
        <f t="shared" si="8"/>
        <v>15000000</v>
      </c>
      <c r="R202" s="35">
        <v>45364</v>
      </c>
      <c r="S202" s="33" t="s">
        <v>550</v>
      </c>
      <c r="T202" s="35">
        <v>45369</v>
      </c>
      <c r="U202" s="31" t="s">
        <v>88</v>
      </c>
      <c r="V202" s="35"/>
      <c r="W202" s="30"/>
      <c r="X202" s="39"/>
      <c r="Y202" s="30"/>
      <c r="Z202" s="40"/>
      <c r="AA202" s="30"/>
      <c r="AB202" s="40"/>
    </row>
    <row r="203" spans="1:28">
      <c r="A203" s="30">
        <v>213</v>
      </c>
      <c r="B203" s="30" t="s">
        <v>254</v>
      </c>
      <c r="C203" s="30" t="s">
        <v>53</v>
      </c>
      <c r="D203" s="55" t="s">
        <v>83</v>
      </c>
      <c r="E203" s="32">
        <v>10500000</v>
      </c>
      <c r="F203" s="30" t="s">
        <v>551</v>
      </c>
      <c r="G203" s="33">
        <v>1110524817</v>
      </c>
      <c r="H203" s="34">
        <v>1</v>
      </c>
      <c r="I203" s="34">
        <v>1326</v>
      </c>
      <c r="J203" s="35">
        <v>45351</v>
      </c>
      <c r="K203" s="36">
        <f t="shared" si="7"/>
        <v>10500000</v>
      </c>
      <c r="L203" s="35">
        <v>45364</v>
      </c>
      <c r="M203" s="31" t="s">
        <v>40</v>
      </c>
      <c r="N203" s="37">
        <v>45365</v>
      </c>
      <c r="O203" s="31">
        <v>1314</v>
      </c>
      <c r="P203" s="30">
        <v>220401</v>
      </c>
      <c r="Q203" s="38">
        <f t="shared" si="8"/>
        <v>10500000</v>
      </c>
      <c r="R203" s="35">
        <v>45364</v>
      </c>
      <c r="S203" s="33" t="s">
        <v>552</v>
      </c>
      <c r="T203" s="35" t="s">
        <v>553</v>
      </c>
      <c r="U203" s="31" t="s">
        <v>88</v>
      </c>
      <c r="V203" s="35"/>
      <c r="W203" s="30"/>
      <c r="X203" s="39"/>
      <c r="Y203" s="30"/>
      <c r="Z203" s="40"/>
      <c r="AA203" s="30"/>
      <c r="AB203" s="40"/>
    </row>
    <row r="204" spans="1:28">
      <c r="A204" s="30">
        <v>214</v>
      </c>
      <c r="B204" s="30" t="s">
        <v>254</v>
      </c>
      <c r="C204" s="30" t="s">
        <v>157</v>
      </c>
      <c r="D204" s="68" t="s">
        <v>494</v>
      </c>
      <c r="E204" s="32">
        <v>6900000</v>
      </c>
      <c r="F204" s="30" t="s">
        <v>554</v>
      </c>
      <c r="G204" s="33">
        <v>1110491563</v>
      </c>
      <c r="H204" s="34">
        <v>0</v>
      </c>
      <c r="I204" s="34">
        <v>1328</v>
      </c>
      <c r="J204" s="35">
        <v>45351</v>
      </c>
      <c r="K204" s="36">
        <f t="shared" si="7"/>
        <v>6900000</v>
      </c>
      <c r="L204" s="35">
        <v>45364</v>
      </c>
      <c r="M204" s="31" t="s">
        <v>40</v>
      </c>
      <c r="N204" s="37">
        <v>45365</v>
      </c>
      <c r="O204" s="31">
        <v>1319</v>
      </c>
      <c r="P204" s="30">
        <v>220402</v>
      </c>
      <c r="Q204" s="38">
        <f t="shared" si="8"/>
        <v>6900000</v>
      </c>
      <c r="R204" s="35">
        <v>45365</v>
      </c>
      <c r="S204" s="33">
        <v>100031379</v>
      </c>
      <c r="T204" s="35">
        <v>45365</v>
      </c>
      <c r="U204" s="31" t="s">
        <v>88</v>
      </c>
      <c r="V204" s="35"/>
      <c r="W204" s="30"/>
      <c r="X204" s="39"/>
      <c r="Y204" s="30"/>
      <c r="Z204" s="40"/>
      <c r="AA204" s="30"/>
      <c r="AB204" s="40"/>
    </row>
    <row r="205" spans="1:28">
      <c r="A205" s="30">
        <v>215</v>
      </c>
      <c r="B205" s="30" t="s">
        <v>254</v>
      </c>
      <c r="C205" s="30" t="s">
        <v>282</v>
      </c>
      <c r="D205" s="68" t="s">
        <v>555</v>
      </c>
      <c r="E205" s="32">
        <v>6900000</v>
      </c>
      <c r="F205" s="30" t="s">
        <v>556</v>
      </c>
      <c r="G205" s="33">
        <v>11105954753</v>
      </c>
      <c r="H205" s="34">
        <v>0</v>
      </c>
      <c r="I205" s="34">
        <v>1325</v>
      </c>
      <c r="J205" s="35">
        <v>45351</v>
      </c>
      <c r="K205" s="36">
        <f t="shared" si="7"/>
        <v>6900000</v>
      </c>
      <c r="L205" s="35">
        <v>45364</v>
      </c>
      <c r="M205" s="31" t="s">
        <v>40</v>
      </c>
      <c r="N205" s="37">
        <v>45365</v>
      </c>
      <c r="O205" s="31">
        <v>1320</v>
      </c>
      <c r="P205" s="30">
        <v>220402</v>
      </c>
      <c r="Q205" s="38">
        <f t="shared" si="8"/>
        <v>6900000</v>
      </c>
      <c r="R205" s="35">
        <v>45364</v>
      </c>
      <c r="S205" s="33">
        <v>100031313</v>
      </c>
      <c r="T205" s="35">
        <v>45363</v>
      </c>
      <c r="U205" s="31" t="s">
        <v>88</v>
      </c>
      <c r="V205" s="35"/>
      <c r="W205" s="30"/>
      <c r="X205" s="39"/>
      <c r="Y205" s="30"/>
      <c r="Z205" s="40"/>
      <c r="AA205" s="30"/>
      <c r="AB205" s="40"/>
    </row>
    <row r="206" spans="1:28">
      <c r="A206" s="43">
        <v>216</v>
      </c>
      <c r="B206" s="43" t="s">
        <v>254</v>
      </c>
      <c r="C206" s="43" t="s">
        <v>157</v>
      </c>
      <c r="D206" s="43" t="s">
        <v>389</v>
      </c>
      <c r="E206" s="45">
        <v>5850000</v>
      </c>
      <c r="F206" s="43" t="s">
        <v>557</v>
      </c>
      <c r="G206" s="46">
        <v>93410631</v>
      </c>
      <c r="H206" s="47">
        <v>5</v>
      </c>
      <c r="I206" s="47">
        <v>1329</v>
      </c>
      <c r="J206" s="48">
        <v>45351</v>
      </c>
      <c r="K206" s="49">
        <f t="shared" si="7"/>
        <v>5850000</v>
      </c>
      <c r="L206" s="48">
        <v>45364</v>
      </c>
      <c r="M206" s="44" t="s">
        <v>40</v>
      </c>
      <c r="N206" s="50">
        <v>45364</v>
      </c>
      <c r="O206" s="44">
        <v>1317</v>
      </c>
      <c r="P206" s="43">
        <v>220402</v>
      </c>
      <c r="Q206" s="51">
        <f t="shared" si="8"/>
        <v>5850000</v>
      </c>
      <c r="R206" s="48">
        <v>45364</v>
      </c>
      <c r="S206" s="46" t="s">
        <v>558</v>
      </c>
      <c r="T206" s="48">
        <v>45365</v>
      </c>
      <c r="U206" s="44" t="s">
        <v>88</v>
      </c>
      <c r="V206" s="48"/>
      <c r="W206" s="43"/>
      <c r="X206" s="52"/>
      <c r="Y206" s="43"/>
      <c r="Z206" s="53"/>
      <c r="AA206" s="43"/>
      <c r="AB206" s="53"/>
    </row>
    <row r="207" spans="1:28">
      <c r="A207" s="30">
        <v>217</v>
      </c>
      <c r="B207" s="30" t="s">
        <v>254</v>
      </c>
      <c r="C207" s="30" t="s">
        <v>262</v>
      </c>
      <c r="D207" s="30" t="s">
        <v>524</v>
      </c>
      <c r="E207" s="32">
        <v>11400000</v>
      </c>
      <c r="F207" s="30" t="s">
        <v>559</v>
      </c>
      <c r="G207" s="33">
        <v>65717924</v>
      </c>
      <c r="H207" s="34">
        <v>5</v>
      </c>
      <c r="I207" s="34">
        <v>1339</v>
      </c>
      <c r="J207" s="35">
        <v>45359</v>
      </c>
      <c r="K207" s="36">
        <f t="shared" si="7"/>
        <v>11400000</v>
      </c>
      <c r="L207" s="35">
        <v>45366</v>
      </c>
      <c r="M207" s="31" t="s">
        <v>40</v>
      </c>
      <c r="N207" s="37">
        <v>45366</v>
      </c>
      <c r="O207" s="31">
        <v>1327</v>
      </c>
      <c r="P207" s="30">
        <v>220401</v>
      </c>
      <c r="Q207" s="38">
        <f t="shared" si="8"/>
        <v>11400000</v>
      </c>
      <c r="R207" s="35">
        <v>45366</v>
      </c>
      <c r="S207" s="33" t="s">
        <v>560</v>
      </c>
      <c r="T207" s="35">
        <v>45366</v>
      </c>
      <c r="U207" s="31" t="s">
        <v>88</v>
      </c>
      <c r="V207" s="35"/>
      <c r="W207" s="30"/>
      <c r="X207" s="39"/>
      <c r="Y207" s="30"/>
      <c r="Z207" s="40"/>
      <c r="AA207" s="30"/>
      <c r="AB207" s="40"/>
    </row>
    <row r="208" spans="1:28">
      <c r="A208" s="30">
        <v>218</v>
      </c>
      <c r="B208" s="30" t="s">
        <v>254</v>
      </c>
      <c r="C208" s="30" t="s">
        <v>92</v>
      </c>
      <c r="D208" s="30" t="s">
        <v>561</v>
      </c>
      <c r="E208" s="32">
        <v>12900000</v>
      </c>
      <c r="F208" s="30" t="s">
        <v>562</v>
      </c>
      <c r="G208" s="33">
        <v>1234641760</v>
      </c>
      <c r="H208" s="34">
        <v>1</v>
      </c>
      <c r="I208" s="34">
        <v>1331</v>
      </c>
      <c r="J208" s="35">
        <v>45351</v>
      </c>
      <c r="K208" s="36">
        <f t="shared" si="7"/>
        <v>12900000</v>
      </c>
      <c r="L208" s="35">
        <v>45366</v>
      </c>
      <c r="M208" s="31" t="s">
        <v>40</v>
      </c>
      <c r="N208" s="37">
        <v>45366</v>
      </c>
      <c r="O208" s="31">
        <v>1328</v>
      </c>
      <c r="P208" s="30">
        <v>21030204</v>
      </c>
      <c r="Q208" s="38">
        <f t="shared" si="8"/>
        <v>12900000</v>
      </c>
      <c r="R208" s="35">
        <v>45366</v>
      </c>
      <c r="S208" s="33" t="s">
        <v>563</v>
      </c>
      <c r="T208" s="35">
        <v>45370</v>
      </c>
      <c r="U208" s="31" t="s">
        <v>88</v>
      </c>
      <c r="V208" s="35"/>
      <c r="W208" s="30"/>
      <c r="X208" s="39"/>
      <c r="Y208" s="30"/>
      <c r="Z208" s="40"/>
      <c r="AA208" s="30"/>
      <c r="AB208" s="40"/>
    </row>
    <row r="209" spans="1:28">
      <c r="A209" s="30">
        <v>219</v>
      </c>
      <c r="B209" s="30" t="s">
        <v>254</v>
      </c>
      <c r="C209" s="30" t="s">
        <v>409</v>
      </c>
      <c r="D209" s="55" t="s">
        <v>564</v>
      </c>
      <c r="E209" s="32">
        <v>12900000</v>
      </c>
      <c r="F209" s="30" t="s">
        <v>565</v>
      </c>
      <c r="G209" s="33">
        <v>1110511940</v>
      </c>
      <c r="H209" s="34"/>
      <c r="I209" s="34">
        <v>1340</v>
      </c>
      <c r="J209" s="35">
        <v>45359</v>
      </c>
      <c r="K209" s="36">
        <f t="shared" si="7"/>
        <v>12900000</v>
      </c>
      <c r="L209" s="35">
        <v>45366</v>
      </c>
      <c r="M209" s="31" t="s">
        <v>40</v>
      </c>
      <c r="N209" s="37">
        <v>45369</v>
      </c>
      <c r="O209" s="31">
        <v>1329</v>
      </c>
      <c r="P209" s="30">
        <v>220401</v>
      </c>
      <c r="Q209" s="38">
        <f t="shared" si="8"/>
        <v>12900000</v>
      </c>
      <c r="R209" s="35">
        <v>45369</v>
      </c>
      <c r="S209" s="33" t="s">
        <v>566</v>
      </c>
      <c r="T209" s="35">
        <v>45369</v>
      </c>
      <c r="U209" s="31" t="s">
        <v>88</v>
      </c>
      <c r="V209" s="35"/>
      <c r="W209" s="30"/>
      <c r="X209" s="39"/>
      <c r="Y209" s="30"/>
      <c r="Z209" s="40"/>
      <c r="AA209" s="30"/>
      <c r="AB209" s="40"/>
    </row>
    <row r="210" spans="1:28">
      <c r="A210" s="30">
        <v>220</v>
      </c>
      <c r="B210" s="30" t="s">
        <v>254</v>
      </c>
      <c r="C210" s="30" t="s">
        <v>42</v>
      </c>
      <c r="D210" s="30" t="s">
        <v>567</v>
      </c>
      <c r="E210" s="32">
        <v>8400000</v>
      </c>
      <c r="F210" s="30" t="s">
        <v>568</v>
      </c>
      <c r="G210" s="33">
        <v>1110533403</v>
      </c>
      <c r="H210" s="34">
        <v>2</v>
      </c>
      <c r="I210" s="34">
        <v>1341</v>
      </c>
      <c r="J210" s="35">
        <v>45363</v>
      </c>
      <c r="K210" s="36">
        <f t="shared" si="7"/>
        <v>8400000</v>
      </c>
      <c r="L210" s="35">
        <v>45369</v>
      </c>
      <c r="M210" s="31" t="s">
        <v>40</v>
      </c>
      <c r="N210" s="37">
        <v>45369</v>
      </c>
      <c r="O210" s="31">
        <v>1330</v>
      </c>
      <c r="P210" s="30">
        <v>220401</v>
      </c>
      <c r="Q210" s="38">
        <f t="shared" si="8"/>
        <v>8400000</v>
      </c>
      <c r="R210" s="35">
        <v>45369</v>
      </c>
      <c r="S210" s="33" t="s">
        <v>569</v>
      </c>
      <c r="T210" s="35">
        <v>45370</v>
      </c>
      <c r="U210" s="31" t="s">
        <v>88</v>
      </c>
      <c r="V210" s="35"/>
      <c r="W210" s="30"/>
      <c r="X210" s="39"/>
      <c r="Y210" s="30"/>
      <c r="Z210" s="40"/>
      <c r="AA210" s="30"/>
      <c r="AB210" s="40"/>
    </row>
    <row r="211" spans="1:28">
      <c r="A211" s="30">
        <v>221</v>
      </c>
      <c r="B211" s="30" t="s">
        <v>35</v>
      </c>
      <c r="C211" s="30" t="s">
        <v>59</v>
      </c>
      <c r="D211" s="56" t="s">
        <v>221</v>
      </c>
      <c r="E211" s="32">
        <v>64999998</v>
      </c>
      <c r="F211" s="30" t="s">
        <v>222</v>
      </c>
      <c r="G211" s="33">
        <v>17339066</v>
      </c>
      <c r="H211" s="34">
        <v>4</v>
      </c>
      <c r="I211" s="34">
        <v>1348</v>
      </c>
      <c r="J211" s="35">
        <v>45366</v>
      </c>
      <c r="K211" s="36">
        <f t="shared" si="7"/>
        <v>64999998</v>
      </c>
      <c r="L211" s="35">
        <v>45370</v>
      </c>
      <c r="M211" s="31" t="s">
        <v>40</v>
      </c>
      <c r="N211" s="37">
        <v>45372</v>
      </c>
      <c r="O211" s="31">
        <v>1343</v>
      </c>
      <c r="P211" s="30">
        <v>21030202</v>
      </c>
      <c r="Q211" s="38">
        <f t="shared" si="8"/>
        <v>64999998</v>
      </c>
      <c r="R211" s="35">
        <v>45370</v>
      </c>
      <c r="S211" s="33">
        <v>100031563</v>
      </c>
      <c r="T211" s="35">
        <v>45373</v>
      </c>
      <c r="U211" s="31" t="s">
        <v>195</v>
      </c>
      <c r="V211" s="35"/>
      <c r="W211" s="30"/>
      <c r="X211" s="39"/>
      <c r="Y211" s="30"/>
      <c r="Z211" s="40"/>
      <c r="AA211" s="30"/>
      <c r="AB211" s="40"/>
    </row>
    <row r="212" spans="1:28">
      <c r="A212" s="30">
        <v>222</v>
      </c>
      <c r="B212" s="30" t="s">
        <v>570</v>
      </c>
      <c r="C212" s="30" t="s">
        <v>36</v>
      </c>
      <c r="D212" s="30" t="s">
        <v>571</v>
      </c>
      <c r="E212" s="32">
        <v>378248673</v>
      </c>
      <c r="F212" s="30" t="s">
        <v>572</v>
      </c>
      <c r="G212" s="33">
        <v>800149562</v>
      </c>
      <c r="H212" s="34">
        <v>0</v>
      </c>
      <c r="I212" s="34">
        <v>1345</v>
      </c>
      <c r="J212" s="35">
        <v>45364</v>
      </c>
      <c r="K212" s="36">
        <f t="shared" si="7"/>
        <v>378248673</v>
      </c>
      <c r="L212" s="35">
        <v>45370</v>
      </c>
      <c r="M212" s="31" t="s">
        <v>40</v>
      </c>
      <c r="N212" s="37">
        <v>45371</v>
      </c>
      <c r="O212" s="31">
        <v>1337</v>
      </c>
      <c r="P212" s="30" t="s">
        <v>573</v>
      </c>
      <c r="Q212" s="38">
        <f t="shared" si="8"/>
        <v>378248673</v>
      </c>
      <c r="R212" s="35">
        <v>45371</v>
      </c>
      <c r="S212" s="33" t="s">
        <v>574</v>
      </c>
      <c r="T212" s="35">
        <v>45373</v>
      </c>
      <c r="U212" s="41">
        <v>45657</v>
      </c>
      <c r="V212" s="35"/>
      <c r="W212" s="30"/>
      <c r="X212" s="39"/>
      <c r="Y212" s="30"/>
      <c r="Z212" s="40"/>
      <c r="AA212" s="30"/>
      <c r="AB212" s="40"/>
    </row>
    <row r="213" spans="1:28">
      <c r="A213" s="30">
        <v>223</v>
      </c>
      <c r="B213" s="30" t="s">
        <v>35</v>
      </c>
      <c r="C213" s="30" t="s">
        <v>97</v>
      </c>
      <c r="D213" s="30" t="s">
        <v>180</v>
      </c>
      <c r="E213" s="32">
        <v>200000000</v>
      </c>
      <c r="F213" s="30" t="s">
        <v>68</v>
      </c>
      <c r="G213" s="33">
        <v>900504144</v>
      </c>
      <c r="H213" s="34">
        <v>0</v>
      </c>
      <c r="I213" s="34">
        <v>1323</v>
      </c>
      <c r="J213" s="35">
        <v>45351</v>
      </c>
      <c r="K213" s="36">
        <f t="shared" si="7"/>
        <v>200000000</v>
      </c>
      <c r="L213" s="35">
        <v>45370</v>
      </c>
      <c r="M213" s="31" t="s">
        <v>40</v>
      </c>
      <c r="N213" s="37">
        <v>45371</v>
      </c>
      <c r="O213" s="31">
        <v>1338</v>
      </c>
      <c r="P213" s="30">
        <v>220101</v>
      </c>
      <c r="Q213" s="38">
        <f t="shared" si="8"/>
        <v>200000000</v>
      </c>
      <c r="R213" s="35">
        <v>45371</v>
      </c>
      <c r="S213" s="33" t="s">
        <v>575</v>
      </c>
      <c r="T213" s="35">
        <v>45371</v>
      </c>
      <c r="U213" s="31" t="s">
        <v>52</v>
      </c>
      <c r="V213" s="35"/>
      <c r="W213" s="30"/>
      <c r="X213" s="39"/>
      <c r="Y213" s="30"/>
      <c r="Z213" s="40"/>
      <c r="AA213" s="30"/>
      <c r="AB213" s="40"/>
    </row>
    <row r="214" spans="1:28">
      <c r="A214" s="30">
        <v>224</v>
      </c>
      <c r="B214" s="30" t="s">
        <v>35</v>
      </c>
      <c r="C214" s="30" t="s">
        <v>59</v>
      </c>
      <c r="D214" s="30" t="s">
        <v>576</v>
      </c>
      <c r="E214" s="32">
        <v>116107920</v>
      </c>
      <c r="F214" s="30" t="s">
        <v>577</v>
      </c>
      <c r="G214" s="33">
        <v>901367080</v>
      </c>
      <c r="H214" s="34">
        <v>3</v>
      </c>
      <c r="I214" s="34">
        <v>1311</v>
      </c>
      <c r="J214" s="35">
        <v>45351</v>
      </c>
      <c r="K214" s="36">
        <f t="shared" si="7"/>
        <v>116107920</v>
      </c>
      <c r="L214" s="35">
        <v>45373</v>
      </c>
      <c r="M214" s="31" t="s">
        <v>40</v>
      </c>
      <c r="N214" s="37">
        <v>45384</v>
      </c>
      <c r="O214" s="31">
        <v>1366</v>
      </c>
      <c r="P214" s="30">
        <v>21030201</v>
      </c>
      <c r="Q214" s="38">
        <f t="shared" si="8"/>
        <v>116107920</v>
      </c>
      <c r="R214" s="35">
        <v>45383</v>
      </c>
      <c r="S214" s="33" t="s">
        <v>578</v>
      </c>
      <c r="T214" s="35">
        <v>45384</v>
      </c>
      <c r="U214" s="31" t="s">
        <v>41</v>
      </c>
      <c r="V214" s="35"/>
      <c r="W214" s="30"/>
      <c r="X214" s="39"/>
      <c r="Y214" s="30"/>
      <c r="Z214" s="40"/>
      <c r="AA214" s="30"/>
      <c r="AB214" s="40"/>
    </row>
    <row r="215" spans="1:28">
      <c r="A215" s="30">
        <v>225</v>
      </c>
      <c r="B215" s="30" t="s">
        <v>254</v>
      </c>
      <c r="C215" s="30" t="s">
        <v>262</v>
      </c>
      <c r="D215" s="30" t="s">
        <v>580</v>
      </c>
      <c r="E215" s="32">
        <v>6000000</v>
      </c>
      <c r="F215" s="30" t="s">
        <v>581</v>
      </c>
      <c r="G215" s="33">
        <v>65556129</v>
      </c>
      <c r="H215" s="34">
        <v>4</v>
      </c>
      <c r="I215" s="34">
        <v>1351</v>
      </c>
      <c r="J215" s="35">
        <v>45366</v>
      </c>
      <c r="K215" s="36">
        <f t="shared" si="7"/>
        <v>6000000</v>
      </c>
      <c r="L215" s="35">
        <v>45373</v>
      </c>
      <c r="M215" s="31" t="s">
        <v>40</v>
      </c>
      <c r="N215" s="37">
        <v>45373</v>
      </c>
      <c r="O215" s="31">
        <v>1357</v>
      </c>
      <c r="P215" s="30">
        <v>220402</v>
      </c>
      <c r="Q215" s="38">
        <f t="shared" si="8"/>
        <v>6000000</v>
      </c>
      <c r="R215" s="35">
        <v>45373</v>
      </c>
      <c r="S215" s="33" t="s">
        <v>582</v>
      </c>
      <c r="T215" s="35">
        <v>45373</v>
      </c>
      <c r="U215" s="31" t="s">
        <v>88</v>
      </c>
      <c r="V215" s="35"/>
      <c r="W215" s="30"/>
      <c r="X215" s="39"/>
      <c r="Y215" s="30"/>
      <c r="Z215" s="40"/>
      <c r="AA215" s="30"/>
      <c r="AB215" s="40"/>
    </row>
    <row r="216" spans="1:28">
      <c r="A216" s="30">
        <v>226</v>
      </c>
      <c r="B216" s="30" t="s">
        <v>35</v>
      </c>
      <c r="C216" s="30" t="s">
        <v>251</v>
      </c>
      <c r="D216" s="30" t="s">
        <v>583</v>
      </c>
      <c r="E216" s="32">
        <v>30000000</v>
      </c>
      <c r="F216" s="30" t="s">
        <v>208</v>
      </c>
      <c r="G216" s="33">
        <v>809006780</v>
      </c>
      <c r="H216" s="34">
        <v>9</v>
      </c>
      <c r="I216" s="34">
        <v>1343</v>
      </c>
      <c r="J216" s="35">
        <v>45363</v>
      </c>
      <c r="K216" s="36">
        <f t="shared" si="7"/>
        <v>30000000</v>
      </c>
      <c r="L216" s="35">
        <v>45373</v>
      </c>
      <c r="M216" s="31" t="s">
        <v>40</v>
      </c>
      <c r="N216" s="37">
        <v>45373</v>
      </c>
      <c r="O216" s="31">
        <v>1358</v>
      </c>
      <c r="P216" s="30">
        <v>21030202</v>
      </c>
      <c r="Q216" s="38">
        <f t="shared" si="8"/>
        <v>30000000</v>
      </c>
      <c r="R216" s="35">
        <v>45373</v>
      </c>
      <c r="S216" s="33" t="s">
        <v>584</v>
      </c>
      <c r="T216" s="35">
        <v>45383</v>
      </c>
      <c r="U216" s="31" t="s">
        <v>195</v>
      </c>
      <c r="V216" s="35"/>
      <c r="W216" s="30"/>
      <c r="X216" s="39"/>
      <c r="Y216" s="30"/>
      <c r="Z216" s="40"/>
      <c r="AA216" s="30"/>
      <c r="AB216" s="40"/>
    </row>
    <row r="217" spans="1:28">
      <c r="A217" s="30">
        <v>227</v>
      </c>
      <c r="B217" s="30" t="s">
        <v>35</v>
      </c>
      <c r="C217" s="30" t="s">
        <v>59</v>
      </c>
      <c r="D217" s="55" t="s">
        <v>585</v>
      </c>
      <c r="E217" s="32">
        <v>176857900</v>
      </c>
      <c r="F217" s="30" t="s">
        <v>586</v>
      </c>
      <c r="G217" s="33">
        <v>14398744</v>
      </c>
      <c r="H217" s="34">
        <v>0</v>
      </c>
      <c r="I217" s="34">
        <v>1362</v>
      </c>
      <c r="J217" s="35">
        <v>45370</v>
      </c>
      <c r="K217" s="36">
        <f t="shared" si="7"/>
        <v>176857900</v>
      </c>
      <c r="L217" s="35">
        <v>45373</v>
      </c>
      <c r="M217" s="31" t="s">
        <v>40</v>
      </c>
      <c r="N217" s="37">
        <v>45373</v>
      </c>
      <c r="O217" s="31">
        <v>1359</v>
      </c>
      <c r="P217" s="30">
        <v>220102</v>
      </c>
      <c r="Q217" s="38">
        <f t="shared" si="8"/>
        <v>176857900</v>
      </c>
      <c r="R217" s="35">
        <v>45373</v>
      </c>
      <c r="S217" s="33" t="s">
        <v>587</v>
      </c>
      <c r="T217" s="35">
        <v>45373</v>
      </c>
      <c r="U217" s="31" t="s">
        <v>88</v>
      </c>
      <c r="V217" s="35"/>
      <c r="W217" s="30"/>
      <c r="X217" s="39"/>
      <c r="Y217" s="30"/>
      <c r="Z217" s="40"/>
      <c r="AA217" s="30"/>
      <c r="AB217" s="40"/>
    </row>
    <row r="218" spans="1:28">
      <c r="A218" s="30">
        <v>228</v>
      </c>
      <c r="B218" s="30" t="s">
        <v>35</v>
      </c>
      <c r="C218" s="30" t="s">
        <v>485</v>
      </c>
      <c r="D218" s="30" t="s">
        <v>590</v>
      </c>
      <c r="E218" s="32">
        <v>398685000</v>
      </c>
      <c r="F218" s="30" t="s">
        <v>591</v>
      </c>
      <c r="G218" s="33">
        <v>900427788</v>
      </c>
      <c r="H218" s="34">
        <v>3</v>
      </c>
      <c r="I218" s="34">
        <v>1342</v>
      </c>
      <c r="J218" s="35">
        <v>45363</v>
      </c>
      <c r="K218" s="36">
        <f t="shared" si="7"/>
        <v>398685000</v>
      </c>
      <c r="L218" s="35">
        <v>45373</v>
      </c>
      <c r="M218" s="31" t="s">
        <v>592</v>
      </c>
      <c r="N218" s="37">
        <v>45373</v>
      </c>
      <c r="O218" s="31">
        <v>1360</v>
      </c>
      <c r="P218" s="30">
        <v>2102020211</v>
      </c>
      <c r="Q218" s="38">
        <f t="shared" si="8"/>
        <v>398685000</v>
      </c>
      <c r="R218" s="35">
        <v>45373</v>
      </c>
      <c r="S218" s="33">
        <v>100042718</v>
      </c>
      <c r="T218" s="35">
        <v>45373</v>
      </c>
      <c r="U218" s="31" t="s">
        <v>88</v>
      </c>
      <c r="V218" s="35"/>
      <c r="W218" s="30"/>
      <c r="X218" s="39"/>
      <c r="Y218" s="30"/>
      <c r="Z218" s="40"/>
      <c r="AA218" s="30"/>
      <c r="AB218" s="40"/>
    </row>
    <row r="219" spans="1:28">
      <c r="A219" s="30">
        <v>229</v>
      </c>
      <c r="B219" s="30" t="s">
        <v>35</v>
      </c>
      <c r="C219" s="30" t="s">
        <v>262</v>
      </c>
      <c r="D219" s="30" t="s">
        <v>594</v>
      </c>
      <c r="E219" s="32">
        <v>121458285</v>
      </c>
      <c r="F219" s="30" t="s">
        <v>68</v>
      </c>
      <c r="G219" s="33">
        <v>900504144</v>
      </c>
      <c r="H219" s="34">
        <v>0</v>
      </c>
      <c r="I219" s="34">
        <v>1347</v>
      </c>
      <c r="J219" s="35">
        <v>45365</v>
      </c>
      <c r="K219" s="36">
        <f t="shared" si="7"/>
        <v>121458285</v>
      </c>
      <c r="L219" s="35">
        <v>45373</v>
      </c>
      <c r="M219" s="31" t="s">
        <v>40</v>
      </c>
      <c r="N219" s="37">
        <v>45373</v>
      </c>
      <c r="O219" s="31">
        <v>1361</v>
      </c>
      <c r="P219" s="30">
        <v>220104</v>
      </c>
      <c r="Q219" s="38">
        <f t="shared" si="8"/>
        <v>121458285</v>
      </c>
      <c r="R219" s="238">
        <v>45377</v>
      </c>
      <c r="S219" s="33" t="s">
        <v>595</v>
      </c>
      <c r="T219" s="35">
        <v>45373</v>
      </c>
      <c r="U219" s="31" t="s">
        <v>46</v>
      </c>
      <c r="V219" s="35"/>
      <c r="W219" s="30"/>
      <c r="X219" s="39"/>
      <c r="Y219" s="30"/>
      <c r="Z219" s="40"/>
      <c r="AA219" s="30"/>
      <c r="AB219" s="40"/>
    </row>
    <row r="220" spans="1:28">
      <c r="A220" s="30">
        <v>230</v>
      </c>
      <c r="B220" s="30" t="s">
        <v>35</v>
      </c>
      <c r="C220" s="30" t="s">
        <v>59</v>
      </c>
      <c r="D220" s="58" t="s">
        <v>597</v>
      </c>
      <c r="E220" s="32">
        <v>9270000</v>
      </c>
      <c r="F220" s="30" t="s">
        <v>61</v>
      </c>
      <c r="G220" s="33">
        <v>14223766</v>
      </c>
      <c r="H220" s="34">
        <v>1</v>
      </c>
      <c r="I220" s="34">
        <v>1386</v>
      </c>
      <c r="J220" s="35">
        <v>45373</v>
      </c>
      <c r="K220" s="36">
        <f t="shared" si="7"/>
        <v>9270000</v>
      </c>
      <c r="L220" s="35">
        <v>45385</v>
      </c>
      <c r="M220" s="31" t="s">
        <v>40</v>
      </c>
      <c r="N220" s="37">
        <v>45386</v>
      </c>
      <c r="O220" s="31">
        <v>1367</v>
      </c>
      <c r="P220" s="30">
        <v>220106</v>
      </c>
      <c r="Q220" s="38">
        <f t="shared" si="8"/>
        <v>9270000</v>
      </c>
      <c r="R220" s="35"/>
      <c r="S220" s="33"/>
      <c r="T220" s="35"/>
      <c r="U220" s="31" t="s">
        <v>88</v>
      </c>
      <c r="V220" s="35"/>
      <c r="W220" s="30"/>
      <c r="X220" s="39"/>
      <c r="Y220" s="30"/>
      <c r="Z220" s="40"/>
      <c r="AA220" s="30"/>
      <c r="AB220" s="40"/>
    </row>
    <row r="221" spans="1:28">
      <c r="A221" s="30">
        <v>231</v>
      </c>
      <c r="B221" s="30" t="s">
        <v>254</v>
      </c>
      <c r="C221" s="30" t="s">
        <v>42</v>
      </c>
      <c r="D221" s="30" t="s">
        <v>600</v>
      </c>
      <c r="E221" s="32">
        <v>15450000</v>
      </c>
      <c r="F221" s="30" t="s">
        <v>601</v>
      </c>
      <c r="G221" s="33">
        <v>93396753</v>
      </c>
      <c r="H221" s="34">
        <v>5</v>
      </c>
      <c r="I221" s="34">
        <v>1385</v>
      </c>
      <c r="J221" s="35">
        <v>45373</v>
      </c>
      <c r="K221" s="36">
        <f t="shared" si="7"/>
        <v>15450000</v>
      </c>
      <c r="L221" s="35">
        <v>45385</v>
      </c>
      <c r="M221" s="31" t="s">
        <v>40</v>
      </c>
      <c r="N221" s="37">
        <v>45386</v>
      </c>
      <c r="O221" s="31">
        <v>1368</v>
      </c>
      <c r="P221" s="30">
        <v>220401</v>
      </c>
      <c r="Q221" s="38">
        <f t="shared" si="8"/>
        <v>15450000</v>
      </c>
      <c r="R221" s="35">
        <v>45385</v>
      </c>
      <c r="S221" s="33">
        <v>100031807</v>
      </c>
      <c r="T221" s="35">
        <v>45385</v>
      </c>
      <c r="U221" s="31" t="s">
        <v>88</v>
      </c>
      <c r="V221" s="35"/>
      <c r="W221" s="30"/>
      <c r="X221" s="39"/>
      <c r="Y221" s="30"/>
      <c r="Z221" s="40"/>
      <c r="AA221" s="30"/>
      <c r="AB221" s="40"/>
    </row>
    <row r="222" spans="1:28">
      <c r="A222" s="43">
        <v>232</v>
      </c>
      <c r="B222" s="43" t="s">
        <v>35</v>
      </c>
      <c r="C222" s="43" t="s">
        <v>602</v>
      </c>
      <c r="D222" s="57" t="s">
        <v>603</v>
      </c>
      <c r="E222" s="45">
        <v>3900000</v>
      </c>
      <c r="F222" s="43" t="s">
        <v>604</v>
      </c>
      <c r="G222" s="46">
        <v>12122694</v>
      </c>
      <c r="H222" s="47">
        <v>9</v>
      </c>
      <c r="I222" s="47">
        <v>1310</v>
      </c>
      <c r="J222" s="48">
        <v>45380</v>
      </c>
      <c r="K222" s="49">
        <f t="shared" si="7"/>
        <v>3900000</v>
      </c>
      <c r="L222" s="48">
        <v>45385</v>
      </c>
      <c r="M222" s="44" t="s">
        <v>40</v>
      </c>
      <c r="N222" s="50">
        <v>45386</v>
      </c>
      <c r="O222" s="44">
        <v>1369</v>
      </c>
      <c r="P222" s="43">
        <v>2101020301</v>
      </c>
      <c r="Q222" s="51">
        <f t="shared" si="8"/>
        <v>3900000</v>
      </c>
      <c r="R222" s="48"/>
      <c r="S222" s="46"/>
      <c r="T222" s="48"/>
      <c r="U222" s="44" t="s">
        <v>605</v>
      </c>
      <c r="V222" s="48"/>
      <c r="W222" s="43"/>
      <c r="X222" s="52"/>
      <c r="Y222" s="43"/>
      <c r="Z222" s="53"/>
      <c r="AA222" s="43"/>
      <c r="AB222" s="53"/>
    </row>
    <row r="223" spans="1:28">
      <c r="A223" s="30">
        <v>233</v>
      </c>
      <c r="B223" s="30" t="s">
        <v>254</v>
      </c>
      <c r="C223" s="30" t="s">
        <v>409</v>
      </c>
      <c r="D223" s="59" t="s">
        <v>428</v>
      </c>
      <c r="E223" s="32">
        <v>16500000</v>
      </c>
      <c r="F223" s="30" t="s">
        <v>606</v>
      </c>
      <c r="G223" s="33">
        <v>16785917</v>
      </c>
      <c r="H223" s="34">
        <v>5</v>
      </c>
      <c r="I223" s="34">
        <v>1350</v>
      </c>
      <c r="J223" s="35">
        <v>45366</v>
      </c>
      <c r="K223" s="36">
        <f t="shared" si="7"/>
        <v>16500000</v>
      </c>
      <c r="L223" s="35">
        <v>45385</v>
      </c>
      <c r="M223" s="31" t="s">
        <v>40</v>
      </c>
      <c r="N223" s="37">
        <v>45390</v>
      </c>
      <c r="O223" s="31">
        <v>1372</v>
      </c>
      <c r="P223" s="30">
        <v>220401</v>
      </c>
      <c r="Q223" s="38">
        <f t="shared" si="8"/>
        <v>16500000</v>
      </c>
      <c r="R223" s="35">
        <v>45387</v>
      </c>
      <c r="S223" s="33" t="s">
        <v>607</v>
      </c>
      <c r="T223" s="35">
        <v>45401</v>
      </c>
      <c r="U223" s="31" t="s">
        <v>88</v>
      </c>
      <c r="V223" s="35"/>
      <c r="W223" s="30"/>
      <c r="X223" s="39"/>
      <c r="Y223" s="30"/>
      <c r="Z223" s="40"/>
      <c r="AA223" s="30"/>
      <c r="AB223" s="40"/>
    </row>
    <row r="224" spans="1:28">
      <c r="A224" s="30">
        <v>234</v>
      </c>
      <c r="B224" s="30" t="s">
        <v>35</v>
      </c>
      <c r="C224" s="30" t="s">
        <v>59</v>
      </c>
      <c r="D224" s="59" t="s">
        <v>608</v>
      </c>
      <c r="E224" s="32">
        <v>35500000</v>
      </c>
      <c r="F224" s="30" t="s">
        <v>577</v>
      </c>
      <c r="G224" s="33">
        <v>901367080</v>
      </c>
      <c r="H224" s="34">
        <v>3</v>
      </c>
      <c r="I224" s="34">
        <v>1371</v>
      </c>
      <c r="J224" s="35">
        <v>45370</v>
      </c>
      <c r="K224" s="36">
        <f t="shared" si="7"/>
        <v>35500000</v>
      </c>
      <c r="L224" s="35">
        <v>45385</v>
      </c>
      <c r="M224" s="31" t="s">
        <v>40</v>
      </c>
      <c r="N224" s="37">
        <v>45387</v>
      </c>
      <c r="O224" s="31">
        <v>1371</v>
      </c>
      <c r="P224" s="30" t="s">
        <v>188</v>
      </c>
      <c r="Q224" s="38">
        <f t="shared" si="8"/>
        <v>35500000</v>
      </c>
      <c r="R224" s="35">
        <v>45387</v>
      </c>
      <c r="S224" s="33" t="s">
        <v>609</v>
      </c>
      <c r="T224" s="35">
        <v>45387</v>
      </c>
      <c r="U224" s="31" t="s">
        <v>46</v>
      </c>
      <c r="V224" s="35"/>
      <c r="W224" s="30"/>
      <c r="X224" s="39"/>
      <c r="Y224" s="30"/>
      <c r="Z224" s="40"/>
      <c r="AA224" s="30"/>
      <c r="AB224" s="40"/>
    </row>
    <row r="225" spans="1:28">
      <c r="A225" s="30">
        <v>235</v>
      </c>
      <c r="B225" s="30" t="s">
        <v>35</v>
      </c>
      <c r="C225" s="30" t="s">
        <v>36</v>
      </c>
      <c r="D225" s="30" t="s">
        <v>610</v>
      </c>
      <c r="E225" s="32">
        <v>56763000</v>
      </c>
      <c r="F225" s="30" t="s">
        <v>611</v>
      </c>
      <c r="G225" s="33">
        <v>901515391</v>
      </c>
      <c r="H225" s="34">
        <v>4</v>
      </c>
      <c r="I225" s="34">
        <v>1383</v>
      </c>
      <c r="J225" s="35">
        <v>45373</v>
      </c>
      <c r="K225" s="36">
        <f t="shared" si="7"/>
        <v>56763000</v>
      </c>
      <c r="L225" s="35">
        <v>45387</v>
      </c>
      <c r="M225" s="31" t="s">
        <v>40</v>
      </c>
      <c r="N225" s="37">
        <v>45387</v>
      </c>
      <c r="O225" s="31">
        <v>1370</v>
      </c>
      <c r="P225" s="30">
        <v>21030202</v>
      </c>
      <c r="Q225" s="38">
        <f t="shared" si="8"/>
        <v>56763000</v>
      </c>
      <c r="R225" s="35"/>
      <c r="S225" s="33"/>
      <c r="T225" s="35"/>
      <c r="U225" s="41">
        <v>45657</v>
      </c>
      <c r="V225" s="35"/>
      <c r="W225" s="30"/>
      <c r="X225" s="39"/>
      <c r="Y225" s="30"/>
      <c r="Z225" s="40"/>
      <c r="AA225" s="30"/>
      <c r="AB225" s="40"/>
    </row>
    <row r="226" spans="1:28">
      <c r="A226" s="30">
        <v>236</v>
      </c>
      <c r="B226" s="30" t="s">
        <v>254</v>
      </c>
      <c r="C226" s="30" t="s">
        <v>97</v>
      </c>
      <c r="D226" s="30" t="s">
        <v>612</v>
      </c>
      <c r="E226" s="32">
        <v>10500000</v>
      </c>
      <c r="F226" s="30" t="s">
        <v>228</v>
      </c>
      <c r="G226" s="33">
        <v>28816294</v>
      </c>
      <c r="H226" s="34">
        <v>3</v>
      </c>
      <c r="I226" s="34">
        <v>1389</v>
      </c>
      <c r="J226" s="35">
        <v>45383</v>
      </c>
      <c r="K226" s="36">
        <f t="shared" si="7"/>
        <v>10500000</v>
      </c>
      <c r="L226" s="35">
        <v>45391</v>
      </c>
      <c r="M226" s="31" t="s">
        <v>40</v>
      </c>
      <c r="N226" s="37">
        <v>45391</v>
      </c>
      <c r="O226" s="31">
        <v>1376</v>
      </c>
      <c r="P226" s="30">
        <v>220401</v>
      </c>
      <c r="Q226" s="38">
        <f t="shared" si="8"/>
        <v>10500000</v>
      </c>
      <c r="R226" s="35">
        <v>45391</v>
      </c>
      <c r="S226" s="33" t="s">
        <v>613</v>
      </c>
      <c r="T226" s="35">
        <v>45391</v>
      </c>
      <c r="U226" s="31" t="s">
        <v>88</v>
      </c>
      <c r="V226" s="35"/>
      <c r="W226" s="30"/>
      <c r="X226" s="39"/>
      <c r="Y226" s="30"/>
      <c r="Z226" s="40"/>
      <c r="AA226" s="30"/>
      <c r="AB226" s="40"/>
    </row>
    <row r="227" spans="1:28">
      <c r="A227" s="30">
        <v>237</v>
      </c>
      <c r="B227" s="30" t="s">
        <v>35</v>
      </c>
      <c r="C227" s="30" t="s">
        <v>36</v>
      </c>
      <c r="D227" s="59" t="s">
        <v>89</v>
      </c>
      <c r="E227" s="32">
        <v>5871000</v>
      </c>
      <c r="F227" s="59" t="s">
        <v>614</v>
      </c>
      <c r="G227" s="33">
        <v>1005714392</v>
      </c>
      <c r="H227" s="34">
        <v>6</v>
      </c>
      <c r="I227" s="34">
        <v>1391</v>
      </c>
      <c r="J227" s="35">
        <v>45383</v>
      </c>
      <c r="K227" s="36">
        <f t="shared" si="7"/>
        <v>5871000</v>
      </c>
      <c r="L227" s="35">
        <v>45391</v>
      </c>
      <c r="M227" s="31" t="s">
        <v>40</v>
      </c>
      <c r="N227" s="37">
        <v>45391</v>
      </c>
      <c r="O227" s="31">
        <v>1377</v>
      </c>
      <c r="P227" s="30">
        <v>21030202</v>
      </c>
      <c r="Q227" s="38">
        <f t="shared" si="8"/>
        <v>5871000</v>
      </c>
      <c r="R227" s="35">
        <v>45392</v>
      </c>
      <c r="S227" s="33">
        <v>100032030</v>
      </c>
      <c r="T227" s="35">
        <v>45391</v>
      </c>
      <c r="U227" s="31" t="s">
        <v>88</v>
      </c>
      <c r="V227" s="35"/>
      <c r="W227" s="30"/>
      <c r="X227" s="39"/>
      <c r="Y227" s="30"/>
      <c r="Z227" s="40"/>
      <c r="AA227" s="30"/>
      <c r="AB227" s="40"/>
    </row>
    <row r="228" spans="1:28">
      <c r="A228" s="30">
        <v>238</v>
      </c>
      <c r="B228" s="30" t="s">
        <v>35</v>
      </c>
      <c r="C228" s="30" t="s">
        <v>36</v>
      </c>
      <c r="D228" s="59" t="s">
        <v>89</v>
      </c>
      <c r="E228" s="32">
        <v>5871000</v>
      </c>
      <c r="F228" s="59" t="s">
        <v>615</v>
      </c>
      <c r="G228" s="33">
        <v>1193563069</v>
      </c>
      <c r="H228" s="34">
        <v>5</v>
      </c>
      <c r="I228" s="34">
        <v>1390</v>
      </c>
      <c r="J228" s="35">
        <v>45383</v>
      </c>
      <c r="K228" s="36">
        <f t="shared" si="7"/>
        <v>5871000</v>
      </c>
      <c r="L228" s="35">
        <v>45391</v>
      </c>
      <c r="M228" s="31" t="s">
        <v>40</v>
      </c>
      <c r="N228" s="37">
        <v>45391</v>
      </c>
      <c r="O228" s="31">
        <v>1378</v>
      </c>
      <c r="P228" s="30">
        <v>21030202</v>
      </c>
      <c r="Q228" s="38">
        <f t="shared" si="8"/>
        <v>5871000</v>
      </c>
      <c r="R228" s="35">
        <v>45391</v>
      </c>
      <c r="S228" s="33">
        <v>100031985</v>
      </c>
      <c r="T228" s="35">
        <v>45391</v>
      </c>
      <c r="U228" s="31" t="s">
        <v>88</v>
      </c>
      <c r="V228" s="35"/>
      <c r="W228" s="30"/>
      <c r="X228" s="39"/>
      <c r="Y228" s="30"/>
      <c r="Z228" s="40"/>
      <c r="AA228" s="30"/>
      <c r="AB228" s="40"/>
    </row>
    <row r="229" spans="1:28">
      <c r="A229" s="43">
        <v>239</v>
      </c>
      <c r="B229" s="43" t="s">
        <v>35</v>
      </c>
      <c r="C229" s="43" t="s">
        <v>251</v>
      </c>
      <c r="D229" s="43" t="s">
        <v>616</v>
      </c>
      <c r="E229" s="45">
        <v>2692000</v>
      </c>
      <c r="F229" s="43" t="s">
        <v>617</v>
      </c>
      <c r="G229" s="46">
        <v>901062371</v>
      </c>
      <c r="H229" s="47">
        <v>2</v>
      </c>
      <c r="I229" s="47">
        <v>1157</v>
      </c>
      <c r="J229" s="48">
        <v>45322</v>
      </c>
      <c r="K229" s="49">
        <f t="shared" si="7"/>
        <v>2692000</v>
      </c>
      <c r="L229" s="48">
        <v>45392</v>
      </c>
      <c r="M229" s="44" t="s">
        <v>40</v>
      </c>
      <c r="N229" s="50">
        <v>45393</v>
      </c>
      <c r="O229" s="44">
        <v>1388</v>
      </c>
      <c r="P229" s="43">
        <v>21030202</v>
      </c>
      <c r="Q229" s="51">
        <f t="shared" si="8"/>
        <v>2692000</v>
      </c>
      <c r="R229" s="48"/>
      <c r="S229" s="46"/>
      <c r="T229" s="48"/>
      <c r="U229" s="247">
        <v>45657</v>
      </c>
      <c r="V229" s="48"/>
      <c r="W229" s="43"/>
      <c r="X229" s="52"/>
      <c r="Y229" s="43"/>
      <c r="Z229" s="53"/>
      <c r="AA229" s="43"/>
      <c r="AB229" s="53"/>
    </row>
    <row r="230" spans="1:28">
      <c r="A230" s="30">
        <v>240</v>
      </c>
      <c r="B230" s="30" t="s">
        <v>35</v>
      </c>
      <c r="C230" s="30" t="s">
        <v>251</v>
      </c>
      <c r="D230" s="59" t="s">
        <v>618</v>
      </c>
      <c r="E230" s="32">
        <v>10000000</v>
      </c>
      <c r="F230" s="30" t="s">
        <v>619</v>
      </c>
      <c r="G230" s="33">
        <v>52332938</v>
      </c>
      <c r="H230" s="34">
        <v>7</v>
      </c>
      <c r="I230" s="34">
        <v>1384</v>
      </c>
      <c r="J230" s="35">
        <v>45373</v>
      </c>
      <c r="K230" s="36">
        <f t="shared" si="7"/>
        <v>10000000</v>
      </c>
      <c r="L230" s="35">
        <v>45393</v>
      </c>
      <c r="M230" s="31" t="s">
        <v>40</v>
      </c>
      <c r="N230" s="37">
        <v>45393</v>
      </c>
      <c r="O230" s="31">
        <v>1389</v>
      </c>
      <c r="P230" s="30">
        <v>2102020211</v>
      </c>
      <c r="Q230" s="38">
        <f t="shared" si="8"/>
        <v>10000000</v>
      </c>
      <c r="R230" s="35">
        <v>45393</v>
      </c>
      <c r="S230" s="33">
        <v>100032069</v>
      </c>
      <c r="T230" s="35">
        <v>45398</v>
      </c>
      <c r="U230" s="31" t="s">
        <v>52</v>
      </c>
      <c r="V230" s="35"/>
      <c r="W230" s="30"/>
      <c r="X230" s="39"/>
      <c r="Y230" s="30"/>
      <c r="Z230" s="40"/>
      <c r="AA230" s="30"/>
      <c r="AB230" s="40"/>
    </row>
    <row r="231" spans="1:28">
      <c r="A231" s="30">
        <v>241</v>
      </c>
      <c r="B231" s="30" t="s">
        <v>35</v>
      </c>
      <c r="C231" s="30" t="s">
        <v>70</v>
      </c>
      <c r="D231" s="30" t="s">
        <v>620</v>
      </c>
      <c r="E231" s="32">
        <v>15393396</v>
      </c>
      <c r="F231" s="30" t="s">
        <v>621</v>
      </c>
      <c r="G231" s="33">
        <v>901174133</v>
      </c>
      <c r="H231" s="34">
        <v>6</v>
      </c>
      <c r="I231" s="34">
        <v>1370</v>
      </c>
      <c r="J231" s="35">
        <v>45370</v>
      </c>
      <c r="K231" s="36">
        <f t="shared" si="7"/>
        <v>15393396</v>
      </c>
      <c r="L231" s="35">
        <v>45399</v>
      </c>
      <c r="M231" s="31" t="s">
        <v>40</v>
      </c>
      <c r="N231" s="37">
        <v>45399</v>
      </c>
      <c r="O231" s="31">
        <v>1392</v>
      </c>
      <c r="P231" s="30">
        <v>220204</v>
      </c>
      <c r="Q231" s="38">
        <f t="shared" si="8"/>
        <v>15393396</v>
      </c>
      <c r="R231" s="35">
        <v>45399</v>
      </c>
      <c r="S231" s="33" t="s">
        <v>622</v>
      </c>
      <c r="T231" s="35">
        <v>45399</v>
      </c>
      <c r="U231" s="41">
        <v>45657</v>
      </c>
      <c r="V231" s="35"/>
      <c r="W231" s="30"/>
      <c r="X231" s="39"/>
      <c r="Y231" s="30"/>
      <c r="Z231" s="40"/>
      <c r="AA231" s="30"/>
      <c r="AB231" s="40"/>
    </row>
    <row r="232" spans="1:28">
      <c r="A232" s="30">
        <v>242</v>
      </c>
      <c r="B232" s="30" t="s">
        <v>35</v>
      </c>
      <c r="C232" s="30" t="s">
        <v>70</v>
      </c>
      <c r="D232" s="30" t="s">
        <v>623</v>
      </c>
      <c r="E232" s="32">
        <v>80000000</v>
      </c>
      <c r="F232" s="30" t="s">
        <v>624</v>
      </c>
      <c r="G232" s="33">
        <v>900298567</v>
      </c>
      <c r="H232" s="34">
        <v>8</v>
      </c>
      <c r="I232" s="34">
        <v>1409</v>
      </c>
      <c r="J232" s="35">
        <v>45394</v>
      </c>
      <c r="K232" s="36">
        <f t="shared" si="7"/>
        <v>80000000</v>
      </c>
      <c r="L232" s="35">
        <v>45400</v>
      </c>
      <c r="M232" s="31" t="s">
        <v>40</v>
      </c>
      <c r="N232" s="37"/>
      <c r="O232" s="31"/>
      <c r="P232" s="30">
        <v>220105</v>
      </c>
      <c r="Q232" s="38">
        <f t="shared" si="8"/>
        <v>80000000</v>
      </c>
      <c r="R232" s="35">
        <v>45400</v>
      </c>
      <c r="S232" s="33">
        <v>100032275</v>
      </c>
      <c r="T232" s="35" t="s">
        <v>625</v>
      </c>
      <c r="U232" s="31" t="s">
        <v>52</v>
      </c>
      <c r="V232" s="35"/>
      <c r="W232" s="30"/>
      <c r="X232" s="39"/>
      <c r="Y232" s="30"/>
      <c r="Z232" s="40"/>
      <c r="AA232" s="30"/>
      <c r="AB232" s="40"/>
    </row>
    <row r="233" spans="1:28">
      <c r="A233" s="30">
        <v>243</v>
      </c>
      <c r="B233" s="30" t="s">
        <v>35</v>
      </c>
      <c r="C233" s="30" t="s">
        <v>36</v>
      </c>
      <c r="D233" s="57" t="s">
        <v>626</v>
      </c>
      <c r="E233" s="32">
        <v>12000000</v>
      </c>
      <c r="F233" s="30" t="s">
        <v>627</v>
      </c>
      <c r="G233" s="33">
        <v>901623625</v>
      </c>
      <c r="H233" s="34">
        <v>5</v>
      </c>
      <c r="I233" s="34">
        <v>1396</v>
      </c>
      <c r="J233" s="35">
        <v>45390</v>
      </c>
      <c r="K233" s="36">
        <f t="shared" si="7"/>
        <v>12000000</v>
      </c>
      <c r="L233" s="35">
        <v>45400</v>
      </c>
      <c r="M233" s="31" t="s">
        <v>40</v>
      </c>
      <c r="N233" s="37"/>
      <c r="O233" s="31"/>
      <c r="P233" s="30">
        <v>2102020101</v>
      </c>
      <c r="Q233" s="38">
        <f t="shared" si="8"/>
        <v>12000000</v>
      </c>
      <c r="R233" s="35"/>
      <c r="S233" s="33"/>
      <c r="T233" s="35"/>
      <c r="U233" s="31" t="s">
        <v>46</v>
      </c>
      <c r="V233" s="35"/>
      <c r="W233" s="30"/>
      <c r="X233" s="39"/>
      <c r="Y233" s="30"/>
      <c r="Z233" s="40"/>
      <c r="AA233" s="30"/>
      <c r="AB233" s="40"/>
    </row>
    <row r="234" spans="1:28">
      <c r="A234" s="30">
        <v>244</v>
      </c>
      <c r="B234" s="30" t="s">
        <v>35</v>
      </c>
      <c r="C234" s="30" t="s">
        <v>251</v>
      </c>
      <c r="D234" s="30" t="s">
        <v>629</v>
      </c>
      <c r="E234" s="32">
        <v>29801333</v>
      </c>
      <c r="F234" s="30" t="s">
        <v>224</v>
      </c>
      <c r="G234" s="33">
        <v>5824170</v>
      </c>
      <c r="H234" s="34">
        <v>9</v>
      </c>
      <c r="I234" s="34">
        <v>1412</v>
      </c>
      <c r="J234" s="35">
        <v>45399</v>
      </c>
      <c r="K234" s="36">
        <f t="shared" si="7"/>
        <v>29801333</v>
      </c>
      <c r="L234" s="35">
        <v>45405</v>
      </c>
      <c r="M234" s="31" t="s">
        <v>40</v>
      </c>
      <c r="N234" s="37"/>
      <c r="O234" s="31"/>
      <c r="P234" s="30">
        <v>21030202</v>
      </c>
      <c r="Q234" s="38">
        <f t="shared" si="8"/>
        <v>29801333</v>
      </c>
      <c r="R234" s="35"/>
      <c r="S234" s="33"/>
      <c r="T234" s="35"/>
      <c r="U234" s="41">
        <v>45656</v>
      </c>
      <c r="V234" s="35"/>
      <c r="W234" s="30"/>
      <c r="X234" s="39"/>
      <c r="Y234" s="30"/>
      <c r="Z234" s="40"/>
      <c r="AA234" s="30"/>
      <c r="AB234" s="40"/>
    </row>
    <row r="235" spans="1:28">
      <c r="A235" s="30">
        <v>245</v>
      </c>
      <c r="B235" s="30" t="s">
        <v>35</v>
      </c>
      <c r="C235" s="30" t="s">
        <v>251</v>
      </c>
      <c r="D235" s="30" t="s">
        <v>240</v>
      </c>
      <c r="E235" s="32">
        <v>28840000</v>
      </c>
      <c r="F235" s="30" t="s">
        <v>241</v>
      </c>
      <c r="G235" s="33">
        <v>1110563718</v>
      </c>
      <c r="H235" s="34">
        <v>5</v>
      </c>
      <c r="I235" s="34">
        <v>1420</v>
      </c>
      <c r="J235" s="35">
        <v>45405</v>
      </c>
      <c r="K235" s="36">
        <f t="shared" si="7"/>
        <v>28840000</v>
      </c>
      <c r="L235" s="35">
        <v>45411</v>
      </c>
      <c r="M235" s="31" t="s">
        <v>40</v>
      </c>
      <c r="N235" s="37"/>
      <c r="O235" s="31"/>
      <c r="P235" s="30">
        <v>21030202</v>
      </c>
      <c r="Q235" s="38">
        <f t="shared" si="8"/>
        <v>28840000</v>
      </c>
      <c r="R235" s="35"/>
      <c r="S235" s="33"/>
      <c r="T235" s="35"/>
      <c r="U235" s="41">
        <v>45656</v>
      </c>
      <c r="V235" s="35"/>
      <c r="W235" s="30"/>
      <c r="X235" s="39"/>
      <c r="Y235" s="30"/>
      <c r="Z235" s="40"/>
      <c r="AA235" s="30"/>
      <c r="AB235" s="40"/>
    </row>
    <row r="236" spans="1:28">
      <c r="A236" s="30">
        <v>246</v>
      </c>
      <c r="B236" s="30" t="s">
        <v>35</v>
      </c>
      <c r="C236" s="30" t="s">
        <v>251</v>
      </c>
      <c r="D236" s="30" t="s">
        <v>240</v>
      </c>
      <c r="E236" s="32">
        <v>28840000</v>
      </c>
      <c r="F236" s="30" t="s">
        <v>630</v>
      </c>
      <c r="G236" s="33">
        <v>1017208625</v>
      </c>
      <c r="H236" s="34">
        <v>0</v>
      </c>
      <c r="I236" s="34">
        <v>1418</v>
      </c>
      <c r="J236" s="35">
        <v>45405</v>
      </c>
      <c r="K236" s="36">
        <f t="shared" si="7"/>
        <v>28840000</v>
      </c>
      <c r="L236" s="35">
        <v>45411</v>
      </c>
      <c r="M236" s="31" t="s">
        <v>40</v>
      </c>
      <c r="N236" s="37"/>
      <c r="O236" s="31"/>
      <c r="P236" s="30">
        <v>21030202</v>
      </c>
      <c r="Q236" s="38">
        <f t="shared" si="8"/>
        <v>28840000</v>
      </c>
      <c r="R236" s="35"/>
      <c r="S236" s="33"/>
      <c r="T236" s="35"/>
      <c r="U236" s="41">
        <v>45656</v>
      </c>
      <c r="V236" s="35"/>
      <c r="W236" s="30"/>
      <c r="X236" s="39"/>
      <c r="Y236" s="30"/>
      <c r="Z236" s="40"/>
      <c r="AA236" s="30"/>
      <c r="AB236" s="40"/>
    </row>
    <row r="237" spans="1:28">
      <c r="A237" s="30">
        <v>247</v>
      </c>
      <c r="B237" s="30" t="s">
        <v>35</v>
      </c>
      <c r="C237" s="30" t="s">
        <v>251</v>
      </c>
      <c r="D237" s="30" t="s">
        <v>240</v>
      </c>
      <c r="E237" s="32">
        <v>28840000</v>
      </c>
      <c r="F237" s="30" t="s">
        <v>242</v>
      </c>
      <c r="G237" s="33">
        <v>1110579160</v>
      </c>
      <c r="H237" s="34">
        <v>6</v>
      </c>
      <c r="I237" s="34">
        <v>1419</v>
      </c>
      <c r="J237" s="35">
        <v>45405</v>
      </c>
      <c r="K237" s="36">
        <f t="shared" si="7"/>
        <v>28840000</v>
      </c>
      <c r="L237" s="35">
        <v>45316</v>
      </c>
      <c r="M237" s="31" t="s">
        <v>40</v>
      </c>
      <c r="N237" s="37"/>
      <c r="O237" s="31"/>
      <c r="P237" s="30">
        <v>21030202</v>
      </c>
      <c r="Q237" s="38">
        <f t="shared" si="8"/>
        <v>28840000</v>
      </c>
      <c r="R237" s="35"/>
      <c r="S237" s="33"/>
      <c r="T237" s="35"/>
      <c r="U237" s="41">
        <v>45657</v>
      </c>
      <c r="V237" s="35"/>
      <c r="W237" s="30"/>
      <c r="X237" s="39"/>
      <c r="Y237" s="30"/>
      <c r="Z237" s="40"/>
      <c r="AA237" s="30"/>
      <c r="AB237" s="40"/>
    </row>
    <row r="238" spans="1:28">
      <c r="A238" s="30">
        <v>248</v>
      </c>
      <c r="B238" s="30" t="s">
        <v>254</v>
      </c>
      <c r="C238" s="30" t="s">
        <v>409</v>
      </c>
      <c r="D238" s="55" t="s">
        <v>632</v>
      </c>
      <c r="E238" s="32">
        <v>8100000</v>
      </c>
      <c r="F238" s="30" t="s">
        <v>633</v>
      </c>
      <c r="G238" s="33">
        <v>1110501425</v>
      </c>
      <c r="H238" s="34">
        <v>7</v>
      </c>
      <c r="I238" s="34">
        <v>1439</v>
      </c>
      <c r="J238" s="35">
        <v>45411</v>
      </c>
      <c r="K238" s="36">
        <f t="shared" si="7"/>
        <v>8100000</v>
      </c>
      <c r="L238" s="35">
        <v>45412</v>
      </c>
      <c r="M238" s="31" t="s">
        <v>40</v>
      </c>
      <c r="N238" s="37"/>
      <c r="O238" s="31"/>
      <c r="P238" s="30">
        <v>220401</v>
      </c>
      <c r="Q238" s="38">
        <f t="shared" si="8"/>
        <v>8100000</v>
      </c>
      <c r="R238" s="35"/>
      <c r="S238" s="33"/>
      <c r="T238" s="35"/>
      <c r="U238" s="31" t="s">
        <v>41</v>
      </c>
      <c r="V238" s="35"/>
      <c r="W238" s="30"/>
      <c r="X238" s="39"/>
      <c r="Y238" s="30"/>
      <c r="Z238" s="40"/>
      <c r="AA238" s="30"/>
      <c r="AB238" s="40"/>
    </row>
    <row r="239" spans="1:28">
      <c r="K239" s="36">
        <f t="shared" si="7"/>
        <v>0</v>
      </c>
      <c r="Q239" s="38">
        <f t="shared" si="8"/>
        <v>0</v>
      </c>
    </row>
    <row r="240" spans="1:28">
      <c r="K240" s="36">
        <f t="shared" si="7"/>
        <v>0</v>
      </c>
      <c r="Q240" s="38">
        <f t="shared" si="8"/>
        <v>0</v>
      </c>
    </row>
    <row r="241" spans="17:17">
      <c r="Q241" s="38">
        <f t="shared" si="8"/>
        <v>0</v>
      </c>
    </row>
  </sheetData>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85AE7-3F05-41F3-AE76-76A095B6B32B}">
  <sheetPr>
    <pageSetUpPr fitToPage="1"/>
  </sheetPr>
  <dimension ref="A1:I237"/>
  <sheetViews>
    <sheetView workbookViewId="0">
      <selection activeCell="A32" sqref="A32"/>
    </sheetView>
  </sheetViews>
  <sheetFormatPr defaultColWidth="11.42578125" defaultRowHeight="11.25"/>
  <cols>
    <col min="1" max="1" width="4.140625" style="19" customWidth="1"/>
    <col min="2" max="2" width="12.28515625" style="19" customWidth="1"/>
    <col min="3" max="3" width="27.7109375" style="19" customWidth="1"/>
    <col min="4" max="4" width="10.7109375" style="23" customWidth="1"/>
    <col min="5" max="5" width="27.7109375" style="19" customWidth="1"/>
    <col min="6" max="6" width="11.85546875" style="21" customWidth="1"/>
    <col min="7" max="7" width="9.28515625" style="25" customWidth="1"/>
    <col min="8" max="8" width="9.42578125" style="22" customWidth="1"/>
    <col min="9" max="9" width="11.42578125" style="239"/>
    <col min="10" max="16384" width="11.42578125" style="19"/>
  </cols>
  <sheetData>
    <row r="1" spans="1:9" s="1" customFormat="1" ht="29.25" customHeight="1">
      <c r="A1" s="2" t="s">
        <v>0</v>
      </c>
      <c r="B1" s="4" t="s">
        <v>2</v>
      </c>
      <c r="C1" s="5" t="s">
        <v>3</v>
      </c>
      <c r="D1" s="6" t="s">
        <v>5</v>
      </c>
      <c r="E1" s="3" t="s">
        <v>6</v>
      </c>
      <c r="F1" s="7" t="s">
        <v>7</v>
      </c>
      <c r="G1" s="14" t="s">
        <v>13</v>
      </c>
      <c r="H1" s="243" t="s">
        <v>22</v>
      </c>
      <c r="I1" s="241"/>
    </row>
    <row r="2" spans="1:9">
      <c r="A2" s="30" t="s">
        <v>34</v>
      </c>
      <c r="B2" s="30" t="s">
        <v>36</v>
      </c>
      <c r="C2" s="30" t="s">
        <v>37</v>
      </c>
      <c r="D2" s="32">
        <v>2003460</v>
      </c>
      <c r="E2" s="30" t="s">
        <v>39</v>
      </c>
      <c r="F2" s="33">
        <v>7500772</v>
      </c>
      <c r="G2" s="35">
        <v>45292</v>
      </c>
      <c r="H2" s="244" t="s">
        <v>41</v>
      </c>
      <c r="I2" s="240" t="s">
        <v>1770</v>
      </c>
    </row>
    <row r="3" spans="1:9">
      <c r="A3" s="30">
        <v>1</v>
      </c>
      <c r="B3" s="30" t="s">
        <v>42</v>
      </c>
      <c r="C3" s="55" t="s">
        <v>43</v>
      </c>
      <c r="D3" s="32">
        <v>22062600</v>
      </c>
      <c r="E3" s="30" t="s">
        <v>44</v>
      </c>
      <c r="F3" s="33">
        <v>900721487</v>
      </c>
      <c r="G3" s="35">
        <v>45292</v>
      </c>
      <c r="H3" s="244" t="s">
        <v>46</v>
      </c>
      <c r="I3" s="240" t="s">
        <v>1771</v>
      </c>
    </row>
    <row r="4" spans="1:9">
      <c r="A4" s="30">
        <v>2</v>
      </c>
      <c r="B4" s="30" t="s">
        <v>48</v>
      </c>
      <c r="C4" s="55" t="s">
        <v>49</v>
      </c>
      <c r="D4" s="32">
        <v>124078282</v>
      </c>
      <c r="E4" s="30" t="s">
        <v>50</v>
      </c>
      <c r="F4" s="33">
        <v>901252497</v>
      </c>
      <c r="G4" s="35">
        <v>45292</v>
      </c>
      <c r="H4" s="244" t="s">
        <v>52</v>
      </c>
      <c r="I4" s="240" t="s">
        <v>1770</v>
      </c>
    </row>
    <row r="5" spans="1:9">
      <c r="A5" s="30">
        <v>3</v>
      </c>
      <c r="B5" s="30" t="s">
        <v>53</v>
      </c>
      <c r="C5" s="55" t="s">
        <v>54</v>
      </c>
      <c r="D5" s="32">
        <v>5500000</v>
      </c>
      <c r="E5" s="30" t="s">
        <v>55</v>
      </c>
      <c r="F5" s="33">
        <v>93405160</v>
      </c>
      <c r="G5" s="35">
        <v>45292</v>
      </c>
      <c r="H5" s="244" t="s">
        <v>41</v>
      </c>
      <c r="I5" s="240" t="s">
        <v>1770</v>
      </c>
    </row>
    <row r="6" spans="1:9">
      <c r="A6" s="30">
        <v>4</v>
      </c>
      <c r="B6" s="30" t="s">
        <v>53</v>
      </c>
      <c r="C6" s="55" t="s">
        <v>54</v>
      </c>
      <c r="D6" s="32">
        <v>5500000</v>
      </c>
      <c r="E6" s="30" t="s">
        <v>57</v>
      </c>
      <c r="F6" s="33">
        <v>72224422</v>
      </c>
      <c r="G6" s="35">
        <v>45292</v>
      </c>
      <c r="H6" s="244" t="s">
        <v>41</v>
      </c>
      <c r="I6" s="240" t="s">
        <v>1770</v>
      </c>
    </row>
    <row r="7" spans="1:9">
      <c r="A7" s="30">
        <v>5</v>
      </c>
      <c r="B7" s="30" t="s">
        <v>59</v>
      </c>
      <c r="C7" s="55" t="s">
        <v>60</v>
      </c>
      <c r="D7" s="32">
        <v>9373000</v>
      </c>
      <c r="E7" s="30" t="s">
        <v>61</v>
      </c>
      <c r="F7" s="33">
        <v>14223766</v>
      </c>
      <c r="G7" s="35">
        <v>45292</v>
      </c>
      <c r="H7" s="245">
        <v>45382</v>
      </c>
      <c r="I7" s="240" t="s">
        <v>1770</v>
      </c>
    </row>
    <row r="8" spans="1:9">
      <c r="A8" s="30">
        <v>6</v>
      </c>
      <c r="B8" s="30" t="s">
        <v>48</v>
      </c>
      <c r="C8" s="55" t="s">
        <v>63</v>
      </c>
      <c r="D8" s="32">
        <v>7500000</v>
      </c>
      <c r="E8" s="30" t="s">
        <v>259</v>
      </c>
      <c r="F8" s="33">
        <v>1232391592</v>
      </c>
      <c r="G8" s="35">
        <v>45292</v>
      </c>
      <c r="H8" s="244" t="s">
        <v>41</v>
      </c>
      <c r="I8" s="240" t="s">
        <v>1770</v>
      </c>
    </row>
    <row r="9" spans="1:9">
      <c r="A9" s="30">
        <v>7</v>
      </c>
      <c r="B9" s="30" t="s">
        <v>48</v>
      </c>
      <c r="C9" s="55" t="s">
        <v>67</v>
      </c>
      <c r="D9" s="32">
        <v>317755000</v>
      </c>
      <c r="E9" s="30" t="s">
        <v>68</v>
      </c>
      <c r="F9" s="33">
        <v>900504144</v>
      </c>
      <c r="G9" s="35">
        <v>45292</v>
      </c>
      <c r="H9" s="244" t="s">
        <v>52</v>
      </c>
      <c r="I9" s="240" t="s">
        <v>1770</v>
      </c>
    </row>
    <row r="10" spans="1:9">
      <c r="A10" s="30">
        <v>8</v>
      </c>
      <c r="B10" s="30" t="s">
        <v>70</v>
      </c>
      <c r="C10" s="55" t="s">
        <v>71</v>
      </c>
      <c r="D10" s="32">
        <v>4200000</v>
      </c>
      <c r="E10" s="30" t="s">
        <v>72</v>
      </c>
      <c r="F10" s="33">
        <v>65738804</v>
      </c>
      <c r="G10" s="35">
        <v>45292</v>
      </c>
      <c r="H10" s="244" t="s">
        <v>41</v>
      </c>
      <c r="I10" s="240" t="s">
        <v>1770</v>
      </c>
    </row>
    <row r="11" spans="1:9">
      <c r="A11" s="30">
        <v>9</v>
      </c>
      <c r="B11" s="30" t="s">
        <v>70</v>
      </c>
      <c r="C11" s="55" t="s">
        <v>71</v>
      </c>
      <c r="D11" s="32">
        <v>4200000</v>
      </c>
      <c r="E11" s="30" t="s">
        <v>74</v>
      </c>
      <c r="F11" s="33">
        <v>1067864079</v>
      </c>
      <c r="G11" s="35">
        <v>45292</v>
      </c>
      <c r="H11" s="244" t="s">
        <v>41</v>
      </c>
      <c r="I11" s="240" t="s">
        <v>1770</v>
      </c>
    </row>
    <row r="12" spans="1:9">
      <c r="A12" s="30">
        <v>10</v>
      </c>
      <c r="B12" s="30" t="s">
        <v>48</v>
      </c>
      <c r="C12" s="55" t="s">
        <v>76</v>
      </c>
      <c r="D12" s="32">
        <v>23175000</v>
      </c>
      <c r="E12" s="30" t="s">
        <v>77</v>
      </c>
      <c r="F12" s="33">
        <v>1018433119</v>
      </c>
      <c r="G12" s="35">
        <v>45292</v>
      </c>
      <c r="H12" s="244" t="s">
        <v>79</v>
      </c>
      <c r="I12" s="240" t="s">
        <v>1772</v>
      </c>
    </row>
    <row r="13" spans="1:9">
      <c r="A13" s="30">
        <v>11</v>
      </c>
      <c r="B13" s="30" t="s">
        <v>53</v>
      </c>
      <c r="C13" s="55" t="s">
        <v>80</v>
      </c>
      <c r="D13" s="32">
        <v>4300000</v>
      </c>
      <c r="E13" s="30" t="s">
        <v>81</v>
      </c>
      <c r="F13" s="33">
        <v>51607730</v>
      </c>
      <c r="G13" s="35">
        <v>45292</v>
      </c>
      <c r="H13" s="244" t="s">
        <v>41</v>
      </c>
      <c r="I13" s="240" t="s">
        <v>1770</v>
      </c>
    </row>
    <row r="14" spans="1:9">
      <c r="A14" s="30">
        <v>12</v>
      </c>
      <c r="B14" s="30" t="s">
        <v>53</v>
      </c>
      <c r="C14" s="55" t="s">
        <v>83</v>
      </c>
      <c r="D14" s="32">
        <v>3500000</v>
      </c>
      <c r="E14" s="30" t="s">
        <v>84</v>
      </c>
      <c r="F14" s="33">
        <v>65714127</v>
      </c>
      <c r="G14" s="35">
        <v>45292</v>
      </c>
      <c r="H14" s="244" t="s">
        <v>41</v>
      </c>
      <c r="I14" s="240" t="s">
        <v>1770</v>
      </c>
    </row>
    <row r="15" spans="1:9">
      <c r="A15" s="30">
        <v>13</v>
      </c>
      <c r="B15" s="30" t="s">
        <v>36</v>
      </c>
      <c r="C15" s="55" t="s">
        <v>86</v>
      </c>
      <c r="D15" s="32">
        <v>18921000</v>
      </c>
      <c r="E15" s="30" t="s">
        <v>87</v>
      </c>
      <c r="F15" s="33">
        <v>901515391</v>
      </c>
      <c r="G15" s="35">
        <v>45292</v>
      </c>
      <c r="H15" s="244" t="s">
        <v>88</v>
      </c>
      <c r="I15" s="240" t="s">
        <v>1770</v>
      </c>
    </row>
    <row r="16" spans="1:9">
      <c r="A16" s="30">
        <v>14</v>
      </c>
      <c r="B16" s="30" t="s">
        <v>36</v>
      </c>
      <c r="C16" s="55" t="s">
        <v>89</v>
      </c>
      <c r="D16" s="32">
        <v>5871000</v>
      </c>
      <c r="E16" s="30" t="s">
        <v>90</v>
      </c>
      <c r="F16" s="33">
        <v>1005714392</v>
      </c>
      <c r="G16" s="35">
        <v>45292</v>
      </c>
      <c r="H16" s="244" t="s">
        <v>88</v>
      </c>
      <c r="I16" s="240" t="s">
        <v>1770</v>
      </c>
    </row>
    <row r="17" spans="1:9">
      <c r="A17" s="30">
        <v>15</v>
      </c>
      <c r="B17" s="30" t="s">
        <v>92</v>
      </c>
      <c r="C17" s="42" t="s">
        <v>93</v>
      </c>
      <c r="D17" s="32">
        <v>56787252</v>
      </c>
      <c r="E17" s="30" t="s">
        <v>94</v>
      </c>
      <c r="F17" s="33">
        <v>5972300</v>
      </c>
      <c r="G17" s="35">
        <v>45292</v>
      </c>
      <c r="H17" s="244" t="s">
        <v>96</v>
      </c>
      <c r="I17" s="242" t="s">
        <v>1773</v>
      </c>
    </row>
    <row r="18" spans="1:9">
      <c r="A18" s="30">
        <v>16</v>
      </c>
      <c r="B18" s="30" t="s">
        <v>97</v>
      </c>
      <c r="C18" s="30" t="s">
        <v>98</v>
      </c>
      <c r="D18" s="32">
        <v>1950000</v>
      </c>
      <c r="E18" s="30" t="s">
        <v>99</v>
      </c>
      <c r="F18" s="33">
        <v>1110548224</v>
      </c>
      <c r="G18" s="35">
        <v>45292</v>
      </c>
      <c r="H18" s="244" t="s">
        <v>41</v>
      </c>
      <c r="I18" s="240" t="s">
        <v>1770</v>
      </c>
    </row>
    <row r="19" spans="1:9">
      <c r="A19" s="30">
        <v>17</v>
      </c>
      <c r="B19" s="30" t="s">
        <v>48</v>
      </c>
      <c r="C19" s="55" t="s">
        <v>100</v>
      </c>
      <c r="D19" s="32">
        <v>1950000</v>
      </c>
      <c r="E19" s="30" t="s">
        <v>101</v>
      </c>
      <c r="F19" s="33">
        <v>1110518316</v>
      </c>
      <c r="G19" s="35">
        <v>45292</v>
      </c>
      <c r="H19" s="244" t="s">
        <v>41</v>
      </c>
      <c r="I19" s="240" t="s">
        <v>1770</v>
      </c>
    </row>
    <row r="20" spans="1:9">
      <c r="A20" s="30">
        <v>18</v>
      </c>
      <c r="B20" s="30" t="s">
        <v>48</v>
      </c>
      <c r="C20" s="55" t="s">
        <v>100</v>
      </c>
      <c r="D20" s="32">
        <v>2200000</v>
      </c>
      <c r="E20" s="30" t="s">
        <v>102</v>
      </c>
      <c r="F20" s="33">
        <v>65767290</v>
      </c>
      <c r="G20" s="35">
        <v>45292</v>
      </c>
      <c r="H20" s="244" t="s">
        <v>41</v>
      </c>
      <c r="I20" s="240" t="s">
        <v>1770</v>
      </c>
    </row>
    <row r="21" spans="1:9">
      <c r="A21" s="30">
        <v>19</v>
      </c>
      <c r="B21" s="30" t="s">
        <v>48</v>
      </c>
      <c r="C21" s="55" t="s">
        <v>103</v>
      </c>
      <c r="D21" s="32">
        <v>38470500</v>
      </c>
      <c r="E21" s="30" t="s">
        <v>104</v>
      </c>
      <c r="F21" s="33">
        <v>1053785704</v>
      </c>
      <c r="G21" s="35">
        <v>45292</v>
      </c>
      <c r="H21" s="244" t="s">
        <v>46</v>
      </c>
      <c r="I21" s="240" t="s">
        <v>1774</v>
      </c>
    </row>
    <row r="22" spans="1:9">
      <c r="A22" s="30">
        <v>20</v>
      </c>
      <c r="B22" s="30" t="s">
        <v>92</v>
      </c>
      <c r="C22" s="55" t="s">
        <v>107</v>
      </c>
      <c r="D22" s="32">
        <v>211635582</v>
      </c>
      <c r="E22" s="30" t="s">
        <v>108</v>
      </c>
      <c r="F22" s="33">
        <v>800185215</v>
      </c>
      <c r="G22" s="35">
        <v>45292</v>
      </c>
      <c r="H22" s="244" t="s">
        <v>52</v>
      </c>
      <c r="I22" s="240" t="s">
        <v>1770</v>
      </c>
    </row>
    <row r="23" spans="1:9">
      <c r="A23" s="30">
        <v>21</v>
      </c>
      <c r="B23" s="30" t="s">
        <v>92</v>
      </c>
      <c r="C23" s="55" t="s">
        <v>110</v>
      </c>
      <c r="D23" s="32">
        <v>249125832</v>
      </c>
      <c r="E23" s="30" t="s">
        <v>111</v>
      </c>
      <c r="F23" s="33">
        <v>900427788</v>
      </c>
      <c r="G23" s="35">
        <v>45292</v>
      </c>
      <c r="H23" s="244" t="s">
        <v>52</v>
      </c>
      <c r="I23" s="240" t="s">
        <v>1770</v>
      </c>
    </row>
    <row r="24" spans="1:9">
      <c r="A24" s="30">
        <v>22</v>
      </c>
      <c r="B24" s="30" t="s">
        <v>48</v>
      </c>
      <c r="C24" s="55" t="s">
        <v>103</v>
      </c>
      <c r="D24" s="32">
        <v>35689500</v>
      </c>
      <c r="E24" s="30" t="s">
        <v>113</v>
      </c>
      <c r="F24" s="33">
        <v>14243863</v>
      </c>
      <c r="G24" s="35">
        <v>45293</v>
      </c>
      <c r="H24" s="244" t="s">
        <v>46</v>
      </c>
      <c r="I24" s="240" t="s">
        <v>1774</v>
      </c>
    </row>
    <row r="25" spans="1:9">
      <c r="A25" s="30">
        <v>23</v>
      </c>
      <c r="B25" s="30" t="s">
        <v>48</v>
      </c>
      <c r="C25" s="30" t="s">
        <v>115</v>
      </c>
      <c r="D25" s="32">
        <v>5250000</v>
      </c>
      <c r="E25" s="30" t="s">
        <v>116</v>
      </c>
      <c r="F25" s="33">
        <v>38290379</v>
      </c>
      <c r="G25" s="35">
        <v>45293</v>
      </c>
      <c r="H25" s="244" t="s">
        <v>41</v>
      </c>
      <c r="I25" s="240" t="s">
        <v>1770</v>
      </c>
    </row>
    <row r="26" spans="1:9">
      <c r="A26" s="30">
        <v>24</v>
      </c>
      <c r="B26" s="30" t="s">
        <v>48</v>
      </c>
      <c r="C26" s="55" t="s">
        <v>76</v>
      </c>
      <c r="D26" s="32">
        <v>23175000</v>
      </c>
      <c r="E26" s="30" t="s">
        <v>118</v>
      </c>
      <c r="F26" s="33">
        <v>28980289</v>
      </c>
      <c r="G26" s="35">
        <v>45293</v>
      </c>
      <c r="H26" s="244" t="s">
        <v>79</v>
      </c>
      <c r="I26" s="240" t="s">
        <v>1775</v>
      </c>
    </row>
    <row r="27" spans="1:9">
      <c r="A27" s="30">
        <v>25</v>
      </c>
      <c r="B27" s="30" t="s">
        <v>48</v>
      </c>
      <c r="C27" s="55" t="s">
        <v>100</v>
      </c>
      <c r="D27" s="32">
        <v>1950000</v>
      </c>
      <c r="E27" s="30" t="s">
        <v>120</v>
      </c>
      <c r="F27" s="33">
        <v>1234641495</v>
      </c>
      <c r="G27" s="35">
        <v>45293</v>
      </c>
      <c r="H27" s="244" t="s">
        <v>121</v>
      </c>
      <c r="I27" s="240" t="s">
        <v>1770</v>
      </c>
    </row>
    <row r="28" spans="1:9">
      <c r="A28" s="30">
        <v>26</v>
      </c>
      <c r="B28" s="30" t="s">
        <v>48</v>
      </c>
      <c r="C28" s="55" t="s">
        <v>100</v>
      </c>
      <c r="D28" s="32">
        <v>1950000</v>
      </c>
      <c r="E28" s="30" t="s">
        <v>122</v>
      </c>
      <c r="F28" s="33">
        <v>1109380186</v>
      </c>
      <c r="G28" s="35">
        <v>45293</v>
      </c>
      <c r="H28" s="244" t="s">
        <v>121</v>
      </c>
      <c r="I28" s="240" t="s">
        <v>1770</v>
      </c>
    </row>
    <row r="29" spans="1:9">
      <c r="A29" s="30">
        <v>27</v>
      </c>
      <c r="B29" s="30" t="s">
        <v>53</v>
      </c>
      <c r="C29" s="55" t="s">
        <v>83</v>
      </c>
      <c r="D29" s="32">
        <v>3500000</v>
      </c>
      <c r="E29" s="30" t="s">
        <v>124</v>
      </c>
      <c r="F29" s="33">
        <v>1234639176</v>
      </c>
      <c r="G29" s="35">
        <v>45293</v>
      </c>
      <c r="H29" s="244" t="s">
        <v>41</v>
      </c>
      <c r="I29" s="240" t="s">
        <v>1770</v>
      </c>
    </row>
    <row r="30" spans="1:9">
      <c r="A30" s="30">
        <v>28</v>
      </c>
      <c r="B30" s="30" t="s">
        <v>48</v>
      </c>
      <c r="C30" s="30" t="s">
        <v>126</v>
      </c>
      <c r="D30" s="32">
        <v>9000000</v>
      </c>
      <c r="E30" s="30" t="s">
        <v>127</v>
      </c>
      <c r="F30" s="33">
        <v>14325425</v>
      </c>
      <c r="G30" s="35">
        <v>45293</v>
      </c>
      <c r="H30" s="244" t="s">
        <v>41</v>
      </c>
      <c r="I30" s="240" t="s">
        <v>1770</v>
      </c>
    </row>
    <row r="31" spans="1:9">
      <c r="A31" s="30">
        <v>29</v>
      </c>
      <c r="B31" s="30" t="s">
        <v>48</v>
      </c>
      <c r="C31" s="30" t="s">
        <v>129</v>
      </c>
      <c r="D31" s="32">
        <v>37080000</v>
      </c>
      <c r="E31" s="30" t="s">
        <v>130</v>
      </c>
      <c r="F31" s="33">
        <v>1122397810</v>
      </c>
      <c r="G31" s="35">
        <v>45293</v>
      </c>
      <c r="H31" s="244" t="s">
        <v>46</v>
      </c>
      <c r="I31" s="240" t="s">
        <v>1774</v>
      </c>
    </row>
    <row r="32" spans="1:9">
      <c r="A32" s="30">
        <v>30</v>
      </c>
      <c r="B32" s="30" t="s">
        <v>53</v>
      </c>
      <c r="C32" s="55" t="s">
        <v>131</v>
      </c>
      <c r="D32" s="32">
        <v>5500000</v>
      </c>
      <c r="E32" s="30" t="s">
        <v>132</v>
      </c>
      <c r="F32" s="33">
        <v>77182070</v>
      </c>
      <c r="G32" s="35">
        <v>45293</v>
      </c>
      <c r="H32" s="244" t="s">
        <v>41</v>
      </c>
      <c r="I32" s="240" t="s">
        <v>1770</v>
      </c>
    </row>
    <row r="33" spans="1:9">
      <c r="A33" s="30">
        <v>31</v>
      </c>
      <c r="B33" s="30" t="s">
        <v>42</v>
      </c>
      <c r="C33" s="55" t="s">
        <v>134</v>
      </c>
      <c r="D33" s="32">
        <v>20600000</v>
      </c>
      <c r="E33" s="30" t="s">
        <v>135</v>
      </c>
      <c r="F33" s="33">
        <v>79521725</v>
      </c>
      <c r="G33" s="35">
        <v>45293</v>
      </c>
      <c r="H33" s="244" t="s">
        <v>46</v>
      </c>
      <c r="I33" s="240" t="s">
        <v>1776</v>
      </c>
    </row>
    <row r="34" spans="1:9">
      <c r="A34" s="30">
        <v>32</v>
      </c>
      <c r="B34" s="30" t="s">
        <v>48</v>
      </c>
      <c r="C34" s="55" t="s">
        <v>136</v>
      </c>
      <c r="D34" s="32">
        <v>2635250</v>
      </c>
      <c r="E34" s="30" t="s">
        <v>137</v>
      </c>
      <c r="F34" s="33">
        <v>51987188</v>
      </c>
      <c r="G34" s="35">
        <v>45293</v>
      </c>
      <c r="H34" s="244" t="s">
        <v>41</v>
      </c>
      <c r="I34" s="240" t="s">
        <v>1770</v>
      </c>
    </row>
    <row r="35" spans="1:9">
      <c r="A35" s="30">
        <v>33</v>
      </c>
      <c r="B35" s="30" t="s">
        <v>48</v>
      </c>
      <c r="C35" s="55" t="s">
        <v>76</v>
      </c>
      <c r="D35" s="32">
        <v>23175000</v>
      </c>
      <c r="E35" s="30" t="s">
        <v>139</v>
      </c>
      <c r="F35" s="33">
        <v>38361246</v>
      </c>
      <c r="G35" s="35">
        <v>45293</v>
      </c>
      <c r="H35" s="244" t="s">
        <v>79</v>
      </c>
      <c r="I35" s="240" t="s">
        <v>1777</v>
      </c>
    </row>
    <row r="36" spans="1:9">
      <c r="A36" s="30">
        <v>34</v>
      </c>
      <c r="B36" s="30" t="s">
        <v>48</v>
      </c>
      <c r="C36" s="55" t="s">
        <v>142</v>
      </c>
      <c r="D36" s="32">
        <v>7500000</v>
      </c>
      <c r="E36" s="30" t="s">
        <v>143</v>
      </c>
      <c r="F36" s="33">
        <v>1110501425</v>
      </c>
      <c r="G36" s="35">
        <v>45293</v>
      </c>
      <c r="H36" s="244" t="s">
        <v>41</v>
      </c>
      <c r="I36" s="240" t="s">
        <v>1770</v>
      </c>
    </row>
    <row r="37" spans="1:9">
      <c r="A37" s="30">
        <v>35</v>
      </c>
      <c r="B37" s="30" t="s">
        <v>48</v>
      </c>
      <c r="C37" s="55" t="s">
        <v>145</v>
      </c>
      <c r="D37" s="32">
        <v>13500000</v>
      </c>
      <c r="E37" s="30" t="s">
        <v>146</v>
      </c>
      <c r="F37" s="33">
        <v>14138035</v>
      </c>
      <c r="G37" s="35">
        <v>45293</v>
      </c>
      <c r="H37" s="244" t="s">
        <v>41</v>
      </c>
      <c r="I37" s="240" t="s">
        <v>1770</v>
      </c>
    </row>
    <row r="38" spans="1:9">
      <c r="A38" s="30">
        <v>36</v>
      </c>
      <c r="B38" s="30" t="s">
        <v>48</v>
      </c>
      <c r="C38" s="55" t="s">
        <v>148</v>
      </c>
      <c r="D38" s="32">
        <v>9000000</v>
      </c>
      <c r="E38" s="30" t="s">
        <v>149</v>
      </c>
      <c r="F38" s="33">
        <v>14878116</v>
      </c>
      <c r="G38" s="35">
        <v>45293</v>
      </c>
      <c r="H38" s="244" t="s">
        <v>41</v>
      </c>
      <c r="I38" s="240" t="s">
        <v>1770</v>
      </c>
    </row>
    <row r="39" spans="1:9">
      <c r="A39" s="30">
        <v>37</v>
      </c>
      <c r="B39" s="30" t="s">
        <v>59</v>
      </c>
      <c r="C39" s="55" t="s">
        <v>151</v>
      </c>
      <c r="D39" s="32">
        <v>126074818</v>
      </c>
      <c r="E39" s="30" t="s">
        <v>152</v>
      </c>
      <c r="F39" s="33">
        <v>900415641</v>
      </c>
      <c r="G39" s="35">
        <v>45294</v>
      </c>
      <c r="H39" s="244" t="s">
        <v>52</v>
      </c>
      <c r="I39" s="240" t="s">
        <v>1770</v>
      </c>
    </row>
    <row r="40" spans="1:9">
      <c r="A40" s="30">
        <v>38</v>
      </c>
      <c r="B40" s="30" t="s">
        <v>42</v>
      </c>
      <c r="C40" s="55" t="s">
        <v>154</v>
      </c>
      <c r="D40" s="32">
        <v>4429000</v>
      </c>
      <c r="E40" s="30" t="s">
        <v>155</v>
      </c>
      <c r="F40" s="33">
        <v>1110488206</v>
      </c>
      <c r="G40" s="35">
        <v>45294</v>
      </c>
      <c r="H40" s="244" t="s">
        <v>41</v>
      </c>
      <c r="I40" s="240" t="s">
        <v>1770</v>
      </c>
    </row>
    <row r="41" spans="1:9">
      <c r="A41" s="30">
        <v>39</v>
      </c>
      <c r="B41" s="30" t="s">
        <v>157</v>
      </c>
      <c r="C41" s="55" t="s">
        <v>158</v>
      </c>
      <c r="D41" s="32">
        <v>3600000</v>
      </c>
      <c r="E41" s="30" t="s">
        <v>159</v>
      </c>
      <c r="F41" s="33">
        <v>65755709</v>
      </c>
      <c r="G41" s="35">
        <v>45294</v>
      </c>
      <c r="H41" s="244" t="s">
        <v>41</v>
      </c>
      <c r="I41" s="240" t="s">
        <v>1770</v>
      </c>
    </row>
    <row r="42" spans="1:9">
      <c r="A42" s="30">
        <v>40</v>
      </c>
      <c r="B42" s="30" t="s">
        <v>92</v>
      </c>
      <c r="C42" s="55" t="s">
        <v>160</v>
      </c>
      <c r="D42" s="32">
        <v>3700000</v>
      </c>
      <c r="E42" s="30" t="s">
        <v>161</v>
      </c>
      <c r="F42" s="33">
        <v>1110530186</v>
      </c>
      <c r="G42" s="35">
        <v>45294</v>
      </c>
      <c r="H42" s="244" t="s">
        <v>41</v>
      </c>
      <c r="I42" s="240" t="s">
        <v>1770</v>
      </c>
    </row>
    <row r="43" spans="1:9">
      <c r="A43" s="30">
        <v>41</v>
      </c>
      <c r="B43" s="30" t="s">
        <v>157</v>
      </c>
      <c r="C43" s="55" t="s">
        <v>162</v>
      </c>
      <c r="D43" s="32">
        <v>15000000</v>
      </c>
      <c r="E43" s="30" t="s">
        <v>163</v>
      </c>
      <c r="F43" s="33">
        <v>1110484577</v>
      </c>
      <c r="G43" s="35">
        <v>45294</v>
      </c>
      <c r="H43" s="244" t="s">
        <v>88</v>
      </c>
      <c r="I43" s="240" t="s">
        <v>1776</v>
      </c>
    </row>
    <row r="44" spans="1:9">
      <c r="A44" s="30">
        <v>42</v>
      </c>
      <c r="B44" s="30" t="s">
        <v>48</v>
      </c>
      <c r="C44" s="30" t="s">
        <v>165</v>
      </c>
      <c r="D44" s="32">
        <v>4738000</v>
      </c>
      <c r="E44" s="30" t="s">
        <v>166</v>
      </c>
      <c r="F44" s="33">
        <v>36559111</v>
      </c>
      <c r="G44" s="35">
        <v>45294</v>
      </c>
      <c r="H44" s="244" t="s">
        <v>41</v>
      </c>
      <c r="I44" s="240" t="s">
        <v>1770</v>
      </c>
    </row>
    <row r="45" spans="1:9">
      <c r="A45" s="30">
        <v>43</v>
      </c>
      <c r="B45" s="30" t="s">
        <v>157</v>
      </c>
      <c r="C45" s="56" t="s">
        <v>167</v>
      </c>
      <c r="D45" s="32">
        <v>4300000</v>
      </c>
      <c r="E45" s="30" t="s">
        <v>168</v>
      </c>
      <c r="F45" s="33">
        <v>52274383</v>
      </c>
      <c r="G45" s="35">
        <v>45295</v>
      </c>
      <c r="H45" s="244" t="s">
        <v>41</v>
      </c>
      <c r="I45" s="240" t="s">
        <v>1770</v>
      </c>
    </row>
    <row r="46" spans="1:9">
      <c r="A46" s="30">
        <v>44</v>
      </c>
      <c r="B46" s="30" t="s">
        <v>59</v>
      </c>
      <c r="C46" s="30" t="s">
        <v>1778</v>
      </c>
      <c r="D46" s="32">
        <v>14420000</v>
      </c>
      <c r="E46" s="30" t="s">
        <v>171</v>
      </c>
      <c r="F46" s="33">
        <v>1110522367</v>
      </c>
      <c r="G46" s="35">
        <v>45295</v>
      </c>
      <c r="H46" s="244" t="s">
        <v>46</v>
      </c>
      <c r="I46" s="240" t="s">
        <v>1779</v>
      </c>
    </row>
    <row r="47" spans="1:9">
      <c r="A47" s="30">
        <v>45</v>
      </c>
      <c r="B47" s="30" t="s">
        <v>53</v>
      </c>
      <c r="C47" s="56" t="s">
        <v>173</v>
      </c>
      <c r="D47" s="32">
        <v>3500000</v>
      </c>
      <c r="E47" s="30" t="s">
        <v>174</v>
      </c>
      <c r="F47" s="33">
        <v>1110528825</v>
      </c>
      <c r="G47" s="35">
        <v>45295</v>
      </c>
      <c r="H47" s="244" t="s">
        <v>41</v>
      </c>
      <c r="I47" s="240" t="s">
        <v>1770</v>
      </c>
    </row>
    <row r="48" spans="1:9">
      <c r="A48" s="30">
        <v>46</v>
      </c>
      <c r="B48" s="30" t="s">
        <v>157</v>
      </c>
      <c r="C48" s="30" t="s">
        <v>176</v>
      </c>
      <c r="D48" s="32">
        <v>20000000</v>
      </c>
      <c r="E48" s="30" t="s">
        <v>177</v>
      </c>
      <c r="F48" s="33">
        <v>1110503276</v>
      </c>
      <c r="G48" s="35">
        <v>45295</v>
      </c>
      <c r="H48" s="244" t="s">
        <v>46</v>
      </c>
      <c r="I48" s="240" t="s">
        <v>1779</v>
      </c>
    </row>
    <row r="49" spans="1:9">
      <c r="A49" s="30">
        <v>47</v>
      </c>
      <c r="B49" s="30" t="s">
        <v>59</v>
      </c>
      <c r="C49" s="56" t="s">
        <v>178</v>
      </c>
      <c r="D49" s="32">
        <v>60729143</v>
      </c>
      <c r="E49" s="30" t="s">
        <v>152</v>
      </c>
      <c r="F49" s="33">
        <v>900415641</v>
      </c>
      <c r="G49" s="35">
        <v>45295</v>
      </c>
      <c r="H49" s="244" t="s">
        <v>52</v>
      </c>
      <c r="I49" s="240" t="s">
        <v>1770</v>
      </c>
    </row>
    <row r="50" spans="1:9">
      <c r="A50" s="30">
        <v>48</v>
      </c>
      <c r="B50" s="30" t="s">
        <v>97</v>
      </c>
      <c r="C50" s="30" t="s">
        <v>180</v>
      </c>
      <c r="D50" s="32">
        <v>200000000</v>
      </c>
      <c r="E50" s="30" t="s">
        <v>68</v>
      </c>
      <c r="F50" s="33">
        <v>900504144</v>
      </c>
      <c r="G50" s="35">
        <v>45295</v>
      </c>
      <c r="H50" s="244" t="s">
        <v>52</v>
      </c>
      <c r="I50" s="240" t="s">
        <v>1770</v>
      </c>
    </row>
    <row r="51" spans="1:9">
      <c r="A51" s="30">
        <v>49</v>
      </c>
      <c r="B51" s="30" t="s">
        <v>70</v>
      </c>
      <c r="C51" s="30" t="s">
        <v>182</v>
      </c>
      <c r="D51" s="32">
        <v>152545758</v>
      </c>
      <c r="E51" s="30" t="s">
        <v>68</v>
      </c>
      <c r="F51" s="33">
        <v>900504144</v>
      </c>
      <c r="G51" s="35">
        <v>45295</v>
      </c>
      <c r="H51" s="244" t="s">
        <v>52</v>
      </c>
      <c r="I51" s="240" t="s">
        <v>1770</v>
      </c>
    </row>
    <row r="52" spans="1:9">
      <c r="A52" s="30">
        <v>50</v>
      </c>
      <c r="B52" s="30" t="s">
        <v>70</v>
      </c>
      <c r="C52" s="56" t="s">
        <v>183</v>
      </c>
      <c r="D52" s="32">
        <v>80000000</v>
      </c>
      <c r="E52" s="30" t="s">
        <v>68</v>
      </c>
      <c r="F52" s="33">
        <v>900504144</v>
      </c>
      <c r="G52" s="35">
        <v>45295</v>
      </c>
      <c r="H52" s="244" t="s">
        <v>52</v>
      </c>
      <c r="I52" s="240" t="s">
        <v>1770</v>
      </c>
    </row>
    <row r="53" spans="1:9">
      <c r="A53" s="43">
        <v>51</v>
      </c>
      <c r="B53" s="43" t="s">
        <v>59</v>
      </c>
      <c r="C53" s="43" t="s">
        <v>186</v>
      </c>
      <c r="D53" s="45">
        <v>35538664</v>
      </c>
      <c r="E53" s="43" t="s">
        <v>187</v>
      </c>
      <c r="F53" s="46">
        <v>65776273</v>
      </c>
      <c r="G53" s="48">
        <v>45295</v>
      </c>
      <c r="H53" s="246" t="s">
        <v>46</v>
      </c>
      <c r="I53" s="240" t="s">
        <v>1779</v>
      </c>
    </row>
    <row r="54" spans="1:9">
      <c r="A54" s="30">
        <v>52</v>
      </c>
      <c r="B54" s="30" t="s">
        <v>59</v>
      </c>
      <c r="C54" s="30" t="s">
        <v>189</v>
      </c>
      <c r="D54" s="32">
        <v>10000000</v>
      </c>
      <c r="E54" s="30" t="s">
        <v>190</v>
      </c>
      <c r="F54" s="33">
        <v>93448754</v>
      </c>
      <c r="G54" s="35">
        <v>45296</v>
      </c>
      <c r="H54" s="244" t="s">
        <v>52</v>
      </c>
      <c r="I54" s="240" t="s">
        <v>1770</v>
      </c>
    </row>
    <row r="55" spans="1:9">
      <c r="A55" s="30">
        <v>53</v>
      </c>
      <c r="B55" s="30" t="s">
        <v>59</v>
      </c>
      <c r="C55" s="30" t="s">
        <v>192</v>
      </c>
      <c r="D55" s="32">
        <v>31500000</v>
      </c>
      <c r="E55" s="30" t="s">
        <v>193</v>
      </c>
      <c r="F55" s="33">
        <v>900448985</v>
      </c>
      <c r="G55" s="35">
        <v>45300</v>
      </c>
      <c r="H55" s="244" t="s">
        <v>195</v>
      </c>
      <c r="I55" s="240" t="s">
        <v>1780</v>
      </c>
    </row>
    <row r="56" spans="1:9">
      <c r="A56" s="30">
        <v>54</v>
      </c>
      <c r="B56" s="30" t="s">
        <v>48</v>
      </c>
      <c r="C56" s="56" t="s">
        <v>192</v>
      </c>
      <c r="D56" s="32">
        <v>3800000</v>
      </c>
      <c r="E56" s="30" t="s">
        <v>197</v>
      </c>
      <c r="F56" s="33">
        <v>30398749</v>
      </c>
      <c r="G56" s="35">
        <v>45300</v>
      </c>
      <c r="H56" s="244" t="s">
        <v>41</v>
      </c>
      <c r="I56" s="240" t="s">
        <v>1770</v>
      </c>
    </row>
    <row r="57" spans="1:9">
      <c r="A57" s="30">
        <v>55</v>
      </c>
      <c r="B57" s="30" t="s">
        <v>92</v>
      </c>
      <c r="C57" s="30" t="s">
        <v>199</v>
      </c>
      <c r="D57" s="32">
        <v>5000000</v>
      </c>
      <c r="E57" s="30" t="s">
        <v>200</v>
      </c>
      <c r="F57" s="33">
        <v>52213249</v>
      </c>
      <c r="G57" s="35">
        <v>45300</v>
      </c>
      <c r="H57" s="244" t="s">
        <v>41</v>
      </c>
      <c r="I57" s="240" t="s">
        <v>1770</v>
      </c>
    </row>
    <row r="58" spans="1:9">
      <c r="A58" s="30">
        <v>56</v>
      </c>
      <c r="B58" s="30" t="s">
        <v>157</v>
      </c>
      <c r="C58" s="30" t="s">
        <v>202</v>
      </c>
      <c r="D58" s="32">
        <v>2300000</v>
      </c>
      <c r="E58" s="32" t="s">
        <v>203</v>
      </c>
      <c r="F58" s="33">
        <v>1110530485</v>
      </c>
      <c r="G58" s="35">
        <v>45301</v>
      </c>
      <c r="H58" s="244" t="s">
        <v>41</v>
      </c>
      <c r="I58" s="240" t="s">
        <v>1770</v>
      </c>
    </row>
    <row r="59" spans="1:9">
      <c r="A59" s="30">
        <v>57</v>
      </c>
      <c r="B59" s="30" t="s">
        <v>59</v>
      </c>
      <c r="C59" s="30" t="s">
        <v>207</v>
      </c>
      <c r="D59" s="32">
        <v>10000000</v>
      </c>
      <c r="E59" s="30" t="s">
        <v>208</v>
      </c>
      <c r="F59" s="33">
        <v>809006780</v>
      </c>
      <c r="G59" s="35">
        <v>45302</v>
      </c>
      <c r="H59" s="244" t="s">
        <v>52</v>
      </c>
      <c r="I59" s="240" t="s">
        <v>1770</v>
      </c>
    </row>
    <row r="60" spans="1:9">
      <c r="A60" s="30">
        <v>58</v>
      </c>
      <c r="B60" s="30" t="s">
        <v>210</v>
      </c>
      <c r="C60" s="30" t="s">
        <v>211</v>
      </c>
      <c r="D60" s="32">
        <v>50237220</v>
      </c>
      <c r="E60" s="30" t="s">
        <v>212</v>
      </c>
      <c r="F60" s="33">
        <v>890702326</v>
      </c>
      <c r="G60" s="35">
        <v>45302</v>
      </c>
      <c r="H60" s="245">
        <v>45657</v>
      </c>
      <c r="I60" s="240" t="s">
        <v>1781</v>
      </c>
    </row>
    <row r="61" spans="1:9">
      <c r="A61" s="30">
        <v>59</v>
      </c>
      <c r="B61" s="30" t="s">
        <v>92</v>
      </c>
      <c r="C61" s="56" t="s">
        <v>214</v>
      </c>
      <c r="D61" s="32">
        <v>20600000</v>
      </c>
      <c r="E61" s="30" t="s">
        <v>215</v>
      </c>
      <c r="F61" s="33">
        <v>14236617</v>
      </c>
      <c r="G61" s="35">
        <v>45302</v>
      </c>
      <c r="H61" s="244" t="s">
        <v>46</v>
      </c>
      <c r="I61" s="240" t="s">
        <v>1782</v>
      </c>
    </row>
    <row r="62" spans="1:9">
      <c r="A62" s="30">
        <v>60</v>
      </c>
      <c r="B62" s="30" t="s">
        <v>48</v>
      </c>
      <c r="C62" s="30" t="s">
        <v>216</v>
      </c>
      <c r="D62" s="32">
        <v>9000000</v>
      </c>
      <c r="E62" s="30" t="s">
        <v>217</v>
      </c>
      <c r="F62" s="33">
        <v>901754975</v>
      </c>
      <c r="G62" s="35">
        <v>45302</v>
      </c>
      <c r="H62" s="244" t="s">
        <v>41</v>
      </c>
      <c r="I62" s="240" t="s">
        <v>1770</v>
      </c>
    </row>
    <row r="63" spans="1:9">
      <c r="A63" s="30">
        <v>61</v>
      </c>
      <c r="B63" s="30" t="s">
        <v>48</v>
      </c>
      <c r="C63" s="30" t="s">
        <v>219</v>
      </c>
      <c r="D63" s="32">
        <v>4000000</v>
      </c>
      <c r="E63" s="30" t="s">
        <v>217</v>
      </c>
      <c r="F63" s="33">
        <v>901754975</v>
      </c>
      <c r="G63" s="35">
        <v>45302</v>
      </c>
      <c r="H63" s="244" t="s">
        <v>41</v>
      </c>
      <c r="I63" s="240" t="s">
        <v>1770</v>
      </c>
    </row>
    <row r="64" spans="1:9">
      <c r="A64" s="30">
        <v>62</v>
      </c>
      <c r="B64" s="30" t="s">
        <v>59</v>
      </c>
      <c r="C64" s="56" t="s">
        <v>221</v>
      </c>
      <c r="D64" s="32">
        <v>21666666</v>
      </c>
      <c r="E64" s="30" t="s">
        <v>222</v>
      </c>
      <c r="F64" s="33">
        <v>17339066</v>
      </c>
      <c r="G64" s="35">
        <v>45302</v>
      </c>
      <c r="H64" s="244" t="s">
        <v>52</v>
      </c>
      <c r="I64" s="240" t="s">
        <v>1770</v>
      </c>
    </row>
    <row r="65" spans="1:9">
      <c r="A65" s="30">
        <v>63</v>
      </c>
      <c r="B65" s="30" t="s">
        <v>59</v>
      </c>
      <c r="C65" s="30" t="s">
        <v>223</v>
      </c>
      <c r="D65" s="32">
        <v>10815000</v>
      </c>
      <c r="E65" s="30" t="s">
        <v>224</v>
      </c>
      <c r="F65" s="33">
        <v>5824170</v>
      </c>
      <c r="G65" s="35">
        <v>45307</v>
      </c>
      <c r="H65" s="244" t="s">
        <v>88</v>
      </c>
      <c r="I65" s="240" t="s">
        <v>1770</v>
      </c>
    </row>
    <row r="66" spans="1:9">
      <c r="A66" s="30">
        <v>64</v>
      </c>
      <c r="B66" s="30" t="s">
        <v>59</v>
      </c>
      <c r="C66" s="30" t="s">
        <v>225</v>
      </c>
      <c r="D66" s="32">
        <v>45885000</v>
      </c>
      <c r="E66" s="30" t="s">
        <v>226</v>
      </c>
      <c r="F66" s="33">
        <v>901370428</v>
      </c>
      <c r="G66" s="35">
        <v>44212</v>
      </c>
      <c r="H66" s="244" t="s">
        <v>46</v>
      </c>
      <c r="I66" s="240" t="s">
        <v>1783</v>
      </c>
    </row>
    <row r="67" spans="1:9">
      <c r="A67" s="30">
        <v>65</v>
      </c>
      <c r="B67" s="30" t="s">
        <v>97</v>
      </c>
      <c r="C67" s="56" t="s">
        <v>227</v>
      </c>
      <c r="D67" s="32">
        <v>7000000</v>
      </c>
      <c r="E67" s="30" t="s">
        <v>228</v>
      </c>
      <c r="F67" s="33">
        <v>28816294</v>
      </c>
      <c r="G67" s="35">
        <v>44212</v>
      </c>
      <c r="H67" s="244" t="s">
        <v>52</v>
      </c>
      <c r="I67" s="240" t="s">
        <v>1770</v>
      </c>
    </row>
    <row r="68" spans="1:9">
      <c r="A68" s="30">
        <v>66</v>
      </c>
      <c r="B68" s="30" t="s">
        <v>59</v>
      </c>
      <c r="C68" s="30" t="s">
        <v>229</v>
      </c>
      <c r="D68" s="32">
        <v>50000000</v>
      </c>
      <c r="E68" s="30" t="s">
        <v>230</v>
      </c>
      <c r="F68" s="33">
        <v>901300741</v>
      </c>
      <c r="G68" s="35">
        <v>45308</v>
      </c>
      <c r="H68" s="245">
        <v>45657</v>
      </c>
      <c r="I68" s="240" t="s">
        <v>1781</v>
      </c>
    </row>
    <row r="69" spans="1:9">
      <c r="A69" s="43">
        <v>67</v>
      </c>
      <c r="B69" s="43" t="s">
        <v>48</v>
      </c>
      <c r="C69" s="43" t="s">
        <v>233</v>
      </c>
      <c r="D69" s="45">
        <v>3900000</v>
      </c>
      <c r="E69" s="43" t="s">
        <v>234</v>
      </c>
      <c r="F69" s="46">
        <v>93404246</v>
      </c>
      <c r="G69" s="48">
        <v>45309</v>
      </c>
      <c r="H69" s="246" t="s">
        <v>41</v>
      </c>
      <c r="I69" s="240" t="s">
        <v>1770</v>
      </c>
    </row>
    <row r="70" spans="1:9">
      <c r="A70" s="30">
        <v>68</v>
      </c>
      <c r="B70" s="30" t="s">
        <v>59</v>
      </c>
      <c r="C70" s="30" t="s">
        <v>237</v>
      </c>
      <c r="D70" s="32">
        <v>100000000</v>
      </c>
      <c r="E70" s="30" t="s">
        <v>68</v>
      </c>
      <c r="F70" s="33">
        <v>900504144</v>
      </c>
      <c r="G70" s="35">
        <v>45315</v>
      </c>
      <c r="H70" s="244" t="s">
        <v>88</v>
      </c>
      <c r="I70" s="240" t="s">
        <v>1784</v>
      </c>
    </row>
    <row r="71" spans="1:9">
      <c r="A71" s="30">
        <v>69</v>
      </c>
      <c r="B71" s="30" t="s">
        <v>59</v>
      </c>
      <c r="C71" s="30" t="s">
        <v>240</v>
      </c>
      <c r="D71" s="32">
        <v>10815000</v>
      </c>
      <c r="E71" s="30" t="s">
        <v>241</v>
      </c>
      <c r="F71" s="33">
        <v>1110563718</v>
      </c>
      <c r="G71" s="35">
        <v>45316</v>
      </c>
      <c r="H71" s="244" t="s">
        <v>88</v>
      </c>
      <c r="I71" s="240" t="s">
        <v>1785</v>
      </c>
    </row>
    <row r="72" spans="1:9">
      <c r="A72" s="30">
        <v>70</v>
      </c>
      <c r="B72" s="30" t="s">
        <v>59</v>
      </c>
      <c r="C72" s="30" t="s">
        <v>240</v>
      </c>
      <c r="D72" s="32">
        <v>10815000</v>
      </c>
      <c r="E72" s="30" t="s">
        <v>242</v>
      </c>
      <c r="F72" s="33">
        <v>1110579160</v>
      </c>
      <c r="G72" s="35">
        <v>45316</v>
      </c>
      <c r="H72" s="244" t="s">
        <v>88</v>
      </c>
      <c r="I72" s="240" t="s">
        <v>1785</v>
      </c>
    </row>
    <row r="73" spans="1:9">
      <c r="A73" s="30">
        <v>71</v>
      </c>
      <c r="B73" s="30" t="s">
        <v>59</v>
      </c>
      <c r="C73" s="30" t="s">
        <v>240</v>
      </c>
      <c r="D73" s="32">
        <v>10815000</v>
      </c>
      <c r="E73" s="30" t="s">
        <v>241</v>
      </c>
      <c r="F73" s="33">
        <v>1110563718</v>
      </c>
      <c r="G73" s="35">
        <v>45316</v>
      </c>
      <c r="H73" s="244" t="s">
        <v>88</v>
      </c>
      <c r="I73" s="240" t="s">
        <v>1785</v>
      </c>
    </row>
    <row r="74" spans="1:9">
      <c r="A74" s="30">
        <v>72</v>
      </c>
      <c r="B74" s="30" t="s">
        <v>59</v>
      </c>
      <c r="C74" s="30" t="s">
        <v>244</v>
      </c>
      <c r="D74" s="32">
        <v>32120000</v>
      </c>
      <c r="E74" s="30" t="s">
        <v>245</v>
      </c>
      <c r="F74" s="33">
        <v>860047163</v>
      </c>
      <c r="G74" s="35">
        <v>45317</v>
      </c>
      <c r="H74" s="244" t="s">
        <v>46</v>
      </c>
      <c r="I74" s="240" t="s">
        <v>1786</v>
      </c>
    </row>
    <row r="75" spans="1:9">
      <c r="A75" s="30">
        <v>73</v>
      </c>
      <c r="B75" s="30" t="s">
        <v>59</v>
      </c>
      <c r="C75" s="57" t="s">
        <v>247</v>
      </c>
      <c r="D75" s="32">
        <v>26585868</v>
      </c>
      <c r="E75" s="30" t="s">
        <v>248</v>
      </c>
      <c r="F75" s="33" t="s">
        <v>249</v>
      </c>
      <c r="G75" s="35">
        <v>45317</v>
      </c>
      <c r="H75" s="244" t="s">
        <v>46</v>
      </c>
      <c r="I75" s="240" t="s">
        <v>1786</v>
      </c>
    </row>
    <row r="76" spans="1:9">
      <c r="A76" s="30">
        <v>74</v>
      </c>
      <c r="B76" s="30" t="s">
        <v>251</v>
      </c>
      <c r="C76" s="30" t="s">
        <v>252</v>
      </c>
      <c r="D76" s="32">
        <v>17716000</v>
      </c>
      <c r="E76" s="30" t="s">
        <v>253</v>
      </c>
      <c r="F76" s="33">
        <v>38290584</v>
      </c>
      <c r="G76" s="35">
        <v>45320</v>
      </c>
      <c r="H76" s="244" t="s">
        <v>46</v>
      </c>
      <c r="I76" s="240" t="s">
        <v>1787</v>
      </c>
    </row>
    <row r="77" spans="1:9">
      <c r="A77" s="30">
        <v>75</v>
      </c>
      <c r="B77" s="30" t="s">
        <v>48</v>
      </c>
      <c r="C77" s="55" t="s">
        <v>145</v>
      </c>
      <c r="D77" s="32">
        <v>29160000</v>
      </c>
      <c r="E77" s="30" t="s">
        <v>146</v>
      </c>
      <c r="F77" s="33">
        <v>14138035</v>
      </c>
      <c r="G77" s="35">
        <v>44228</v>
      </c>
      <c r="H77" s="244" t="s">
        <v>88</v>
      </c>
      <c r="I77" s="240" t="s">
        <v>1788</v>
      </c>
    </row>
    <row r="78" spans="1:9">
      <c r="A78" s="30">
        <v>76</v>
      </c>
      <c r="B78" s="30" t="s">
        <v>48</v>
      </c>
      <c r="C78" s="30" t="s">
        <v>115</v>
      </c>
      <c r="D78" s="32">
        <v>11340000</v>
      </c>
      <c r="E78" s="30" t="s">
        <v>116</v>
      </c>
      <c r="F78" s="33">
        <v>38290379</v>
      </c>
      <c r="G78" s="35">
        <v>44228</v>
      </c>
      <c r="H78" s="244" t="s">
        <v>88</v>
      </c>
      <c r="I78" s="240" t="s">
        <v>1788</v>
      </c>
    </row>
    <row r="79" spans="1:9">
      <c r="A79" s="30">
        <v>77</v>
      </c>
      <c r="B79" s="30" t="s">
        <v>48</v>
      </c>
      <c r="C79" s="55" t="s">
        <v>63</v>
      </c>
      <c r="D79" s="32">
        <v>16200000</v>
      </c>
      <c r="E79" s="30" t="s">
        <v>259</v>
      </c>
      <c r="F79" s="33">
        <v>1232391592</v>
      </c>
      <c r="G79" s="35">
        <v>45323</v>
      </c>
      <c r="H79" s="244" t="s">
        <v>88</v>
      </c>
      <c r="I79" s="240" t="s">
        <v>1788</v>
      </c>
    </row>
    <row r="80" spans="1:9">
      <c r="A80" s="30">
        <v>78</v>
      </c>
      <c r="B80" s="30" t="s">
        <v>262</v>
      </c>
      <c r="C80" s="30" t="s">
        <v>263</v>
      </c>
      <c r="D80" s="32">
        <v>11495217</v>
      </c>
      <c r="E80" s="30" t="s">
        <v>264</v>
      </c>
      <c r="F80" s="33">
        <v>65764100</v>
      </c>
      <c r="G80" s="35">
        <v>45323</v>
      </c>
      <c r="H80" s="244" t="s">
        <v>88</v>
      </c>
      <c r="I80" s="240" t="s">
        <v>1788</v>
      </c>
    </row>
    <row r="81" spans="1:9">
      <c r="A81" s="30">
        <v>79</v>
      </c>
      <c r="B81" s="30" t="s">
        <v>48</v>
      </c>
      <c r="C81" s="55" t="s">
        <v>142</v>
      </c>
      <c r="D81" s="32">
        <v>16200000</v>
      </c>
      <c r="E81" s="30" t="s">
        <v>266</v>
      </c>
      <c r="F81" s="33">
        <v>1110501425</v>
      </c>
      <c r="G81" s="35">
        <v>45323</v>
      </c>
      <c r="H81" s="244" t="s">
        <v>88</v>
      </c>
      <c r="I81" s="240" t="s">
        <v>1788</v>
      </c>
    </row>
    <row r="82" spans="1:9">
      <c r="A82" s="30">
        <v>80</v>
      </c>
      <c r="B82" s="30" t="s">
        <v>70</v>
      </c>
      <c r="C82" s="55" t="s">
        <v>71</v>
      </c>
      <c r="D82" s="32">
        <v>12600000</v>
      </c>
      <c r="E82" s="30" t="s">
        <v>72</v>
      </c>
      <c r="F82" s="33">
        <v>65738804</v>
      </c>
      <c r="G82" s="35">
        <v>45323</v>
      </c>
      <c r="H82" s="244" t="s">
        <v>88</v>
      </c>
      <c r="I82" s="240" t="s">
        <v>1788</v>
      </c>
    </row>
    <row r="83" spans="1:9">
      <c r="A83" s="30">
        <v>81</v>
      </c>
      <c r="B83" s="30" t="s">
        <v>70</v>
      </c>
      <c r="C83" s="55" t="s">
        <v>71</v>
      </c>
      <c r="D83" s="32">
        <v>12600000</v>
      </c>
      <c r="E83" s="30" t="s">
        <v>74</v>
      </c>
      <c r="F83" s="33">
        <v>1067864079</v>
      </c>
      <c r="G83" s="35">
        <v>45323</v>
      </c>
      <c r="H83" s="244" t="s">
        <v>88</v>
      </c>
      <c r="I83" s="240" t="s">
        <v>1774</v>
      </c>
    </row>
    <row r="84" spans="1:9">
      <c r="A84" s="30">
        <v>82</v>
      </c>
      <c r="B84" s="30" t="s">
        <v>262</v>
      </c>
      <c r="C84" s="30" t="s">
        <v>202</v>
      </c>
      <c r="D84" s="32">
        <v>6900000</v>
      </c>
      <c r="E84" s="32" t="s">
        <v>203</v>
      </c>
      <c r="F84" s="33">
        <v>1110530485</v>
      </c>
      <c r="G84" s="35">
        <v>45323</v>
      </c>
      <c r="H84" s="244" t="s">
        <v>88</v>
      </c>
      <c r="I84" s="240" t="s">
        <v>1774</v>
      </c>
    </row>
    <row r="85" spans="1:9">
      <c r="A85" s="30">
        <v>83</v>
      </c>
      <c r="B85" s="30" t="s">
        <v>48</v>
      </c>
      <c r="C85" s="55" t="s">
        <v>148</v>
      </c>
      <c r="D85" s="32">
        <v>19440000</v>
      </c>
      <c r="E85" s="30" t="s">
        <v>149</v>
      </c>
      <c r="F85" s="33">
        <v>14878116</v>
      </c>
      <c r="G85" s="35">
        <v>45323</v>
      </c>
      <c r="H85" s="244" t="s">
        <v>88</v>
      </c>
      <c r="I85" s="240" t="s">
        <v>1774</v>
      </c>
    </row>
    <row r="86" spans="1:9">
      <c r="A86" s="30">
        <v>84</v>
      </c>
      <c r="B86" s="30" t="s">
        <v>48</v>
      </c>
      <c r="C86" s="30" t="s">
        <v>126</v>
      </c>
      <c r="D86" s="32">
        <v>19440000</v>
      </c>
      <c r="E86" s="30" t="s">
        <v>127</v>
      </c>
      <c r="F86" s="33">
        <v>14325425</v>
      </c>
      <c r="G86" s="35">
        <v>45323</v>
      </c>
      <c r="H86" s="244" t="s">
        <v>88</v>
      </c>
      <c r="I86" s="240" t="s">
        <v>1774</v>
      </c>
    </row>
    <row r="87" spans="1:9">
      <c r="A87" s="30">
        <v>85</v>
      </c>
      <c r="B87" s="30" t="s">
        <v>277</v>
      </c>
      <c r="C87" s="30" t="s">
        <v>278</v>
      </c>
      <c r="D87" s="32">
        <v>6000000</v>
      </c>
      <c r="E87" s="30" t="s">
        <v>279</v>
      </c>
      <c r="F87" s="33">
        <v>1005754502</v>
      </c>
      <c r="G87" s="35">
        <v>45323</v>
      </c>
      <c r="H87" s="244" t="s">
        <v>88</v>
      </c>
      <c r="I87" s="240" t="s">
        <v>1774</v>
      </c>
    </row>
    <row r="88" spans="1:9">
      <c r="A88" s="30">
        <v>86</v>
      </c>
      <c r="B88" s="30" t="s">
        <v>157</v>
      </c>
      <c r="C88" s="30" t="s">
        <v>280</v>
      </c>
      <c r="D88" s="32">
        <v>5850000</v>
      </c>
      <c r="E88" s="30" t="s">
        <v>281</v>
      </c>
      <c r="F88" s="33">
        <v>1110484511</v>
      </c>
      <c r="G88" s="35">
        <v>45324</v>
      </c>
      <c r="H88" s="244" t="s">
        <v>88</v>
      </c>
      <c r="I88" s="240" t="s">
        <v>1774</v>
      </c>
    </row>
    <row r="89" spans="1:9">
      <c r="A89" s="30">
        <v>87</v>
      </c>
      <c r="B89" s="30" t="s">
        <v>48</v>
      </c>
      <c r="C89" s="55" t="s">
        <v>100</v>
      </c>
      <c r="D89" s="32">
        <v>6600000</v>
      </c>
      <c r="E89" s="30" t="s">
        <v>102</v>
      </c>
      <c r="F89" s="33">
        <v>65767290</v>
      </c>
      <c r="G89" s="35">
        <v>45327</v>
      </c>
      <c r="H89" s="244" t="s">
        <v>88</v>
      </c>
      <c r="I89" s="240" t="s">
        <v>1789</v>
      </c>
    </row>
    <row r="90" spans="1:9">
      <c r="A90" s="30">
        <v>88</v>
      </c>
      <c r="B90" s="30" t="s">
        <v>48</v>
      </c>
      <c r="C90" s="55" t="s">
        <v>100</v>
      </c>
      <c r="D90" s="32">
        <v>2200000</v>
      </c>
      <c r="E90" s="30" t="s">
        <v>101</v>
      </c>
      <c r="F90" s="33">
        <v>1110518316</v>
      </c>
      <c r="G90" s="35">
        <v>45327</v>
      </c>
      <c r="H90" s="244" t="s">
        <v>88</v>
      </c>
      <c r="I90" s="240" t="s">
        <v>1789</v>
      </c>
    </row>
    <row r="91" spans="1:9">
      <c r="A91" s="30">
        <v>89</v>
      </c>
      <c r="B91" s="30" t="s">
        <v>48</v>
      </c>
      <c r="C91" s="55" t="s">
        <v>136</v>
      </c>
      <c r="D91" s="32">
        <v>7905750</v>
      </c>
      <c r="E91" s="30" t="s">
        <v>137</v>
      </c>
      <c r="F91" s="33">
        <v>51987188</v>
      </c>
      <c r="G91" s="35">
        <v>45327</v>
      </c>
      <c r="H91" s="244" t="s">
        <v>88</v>
      </c>
      <c r="I91" s="240" t="s">
        <v>1789</v>
      </c>
    </row>
    <row r="92" spans="1:9">
      <c r="A92" s="30">
        <v>90</v>
      </c>
      <c r="B92" s="30" t="s">
        <v>48</v>
      </c>
      <c r="C92" s="30" t="s">
        <v>165</v>
      </c>
      <c r="D92" s="32">
        <v>4738000</v>
      </c>
      <c r="E92" s="30" t="s">
        <v>166</v>
      </c>
      <c r="F92" s="33">
        <v>36559111</v>
      </c>
      <c r="G92" s="35">
        <v>45328</v>
      </c>
      <c r="H92" s="244" t="s">
        <v>88</v>
      </c>
      <c r="I92" s="240" t="s">
        <v>1790</v>
      </c>
    </row>
    <row r="93" spans="1:9">
      <c r="A93" s="30">
        <v>91</v>
      </c>
      <c r="B93" s="30" t="s">
        <v>284</v>
      </c>
      <c r="C93" s="55" t="s">
        <v>158</v>
      </c>
      <c r="D93" s="32">
        <v>3600000</v>
      </c>
      <c r="E93" s="30" t="s">
        <v>159</v>
      </c>
      <c r="F93" s="33">
        <v>65755709</v>
      </c>
      <c r="G93" s="35">
        <v>45328</v>
      </c>
      <c r="H93" s="244" t="s">
        <v>88</v>
      </c>
      <c r="I93" s="240" t="s">
        <v>1790</v>
      </c>
    </row>
    <row r="94" spans="1:9">
      <c r="A94" s="30">
        <v>92</v>
      </c>
      <c r="B94" s="30" t="s">
        <v>53</v>
      </c>
      <c r="C94" s="55" t="s">
        <v>285</v>
      </c>
      <c r="D94" s="32">
        <v>12900000</v>
      </c>
      <c r="E94" s="30" t="s">
        <v>81</v>
      </c>
      <c r="F94" s="33">
        <v>51607730</v>
      </c>
      <c r="G94" s="35">
        <v>45328</v>
      </c>
      <c r="H94" s="244" t="s">
        <v>88</v>
      </c>
      <c r="I94" s="240" t="s">
        <v>1790</v>
      </c>
    </row>
    <row r="95" spans="1:9">
      <c r="A95" s="30">
        <v>93</v>
      </c>
      <c r="B95" s="30" t="s">
        <v>92</v>
      </c>
      <c r="C95" s="55" t="s">
        <v>160</v>
      </c>
      <c r="D95" s="32">
        <v>11100000</v>
      </c>
      <c r="E95" s="30" t="s">
        <v>161</v>
      </c>
      <c r="F95" s="33">
        <v>1110530186</v>
      </c>
      <c r="G95" s="35">
        <v>45328</v>
      </c>
      <c r="H95" s="244" t="s">
        <v>88</v>
      </c>
      <c r="I95" s="240" t="s">
        <v>1790</v>
      </c>
    </row>
    <row r="96" spans="1:9">
      <c r="A96" s="30">
        <v>94</v>
      </c>
      <c r="B96" s="30" t="s">
        <v>157</v>
      </c>
      <c r="C96" s="30" t="s">
        <v>287</v>
      </c>
      <c r="D96" s="32">
        <v>12900000</v>
      </c>
      <c r="E96" s="30" t="s">
        <v>288</v>
      </c>
      <c r="F96" s="33">
        <v>1110517268</v>
      </c>
      <c r="G96" s="35">
        <v>45328</v>
      </c>
      <c r="H96" s="244" t="s">
        <v>88</v>
      </c>
      <c r="I96" s="240" t="s">
        <v>1790</v>
      </c>
    </row>
    <row r="97" spans="1:9">
      <c r="A97" s="30">
        <v>95</v>
      </c>
      <c r="B97" s="30" t="s">
        <v>251</v>
      </c>
      <c r="C97" s="58" t="s">
        <v>290</v>
      </c>
      <c r="D97" s="32">
        <v>60000000</v>
      </c>
      <c r="E97" s="30" t="s">
        <v>291</v>
      </c>
      <c r="F97" s="33">
        <v>901361940</v>
      </c>
      <c r="G97" s="35">
        <v>45330</v>
      </c>
      <c r="H97" s="245">
        <v>45657</v>
      </c>
      <c r="I97" s="240" t="s">
        <v>1781</v>
      </c>
    </row>
    <row r="98" spans="1:9">
      <c r="A98" s="30">
        <v>96</v>
      </c>
      <c r="B98" s="30" t="s">
        <v>53</v>
      </c>
      <c r="C98" s="55" t="s">
        <v>293</v>
      </c>
      <c r="D98" s="32">
        <v>10500000</v>
      </c>
      <c r="E98" s="30" t="s">
        <v>84</v>
      </c>
      <c r="F98" s="33">
        <v>65714127</v>
      </c>
      <c r="G98" s="35">
        <v>45330</v>
      </c>
      <c r="H98" s="244" t="s">
        <v>88</v>
      </c>
      <c r="I98" s="240" t="s">
        <v>1791</v>
      </c>
    </row>
    <row r="99" spans="1:9">
      <c r="A99" s="30">
        <v>97</v>
      </c>
      <c r="B99" s="30" t="s">
        <v>53</v>
      </c>
      <c r="C99" s="56" t="s">
        <v>173</v>
      </c>
      <c r="D99" s="32">
        <v>10500000</v>
      </c>
      <c r="E99" s="30" t="s">
        <v>174</v>
      </c>
      <c r="F99" s="33">
        <v>1110528825</v>
      </c>
      <c r="G99" s="35">
        <v>45330</v>
      </c>
      <c r="H99" s="244" t="s">
        <v>88</v>
      </c>
      <c r="I99" s="240" t="s">
        <v>1791</v>
      </c>
    </row>
    <row r="100" spans="1:9">
      <c r="A100" s="43">
        <v>98</v>
      </c>
      <c r="B100" s="43" t="s">
        <v>53</v>
      </c>
      <c r="C100" s="60" t="s">
        <v>131</v>
      </c>
      <c r="D100" s="45">
        <v>16500000</v>
      </c>
      <c r="E100" s="43" t="s">
        <v>132</v>
      </c>
      <c r="F100" s="46">
        <v>77182070</v>
      </c>
      <c r="G100" s="48">
        <v>45330</v>
      </c>
      <c r="H100" s="246" t="s">
        <v>88</v>
      </c>
      <c r="I100" s="240" t="s">
        <v>1791</v>
      </c>
    </row>
    <row r="101" spans="1:9">
      <c r="A101" s="30">
        <v>99</v>
      </c>
      <c r="B101" s="30" t="s">
        <v>53</v>
      </c>
      <c r="C101" s="55" t="s">
        <v>54</v>
      </c>
      <c r="D101" s="32">
        <v>16500000</v>
      </c>
      <c r="E101" s="30" t="s">
        <v>55</v>
      </c>
      <c r="F101" s="33">
        <v>93405160</v>
      </c>
      <c r="G101" s="35">
        <v>45330</v>
      </c>
      <c r="H101" s="244" t="s">
        <v>88</v>
      </c>
      <c r="I101" s="240" t="s">
        <v>1791</v>
      </c>
    </row>
    <row r="102" spans="1:9">
      <c r="A102" s="30">
        <v>100</v>
      </c>
      <c r="B102" s="30" t="s">
        <v>53</v>
      </c>
      <c r="C102" s="55" t="s">
        <v>83</v>
      </c>
      <c r="D102" s="32">
        <v>10500000</v>
      </c>
      <c r="E102" s="30" t="s">
        <v>124</v>
      </c>
      <c r="F102" s="33">
        <v>1234639176</v>
      </c>
      <c r="G102" s="35">
        <v>45330</v>
      </c>
      <c r="H102" s="244" t="s">
        <v>88</v>
      </c>
      <c r="I102" s="240" t="s">
        <v>1791</v>
      </c>
    </row>
    <row r="103" spans="1:9">
      <c r="A103" s="30">
        <v>101</v>
      </c>
      <c r="B103" s="30" t="s">
        <v>42</v>
      </c>
      <c r="C103" s="30" t="s">
        <v>299</v>
      </c>
      <c r="D103" s="32">
        <v>15000000</v>
      </c>
      <c r="E103" s="30" t="s">
        <v>300</v>
      </c>
      <c r="F103" s="33">
        <v>1110507270</v>
      </c>
      <c r="G103" s="35">
        <v>45330</v>
      </c>
      <c r="H103" s="244" t="s">
        <v>88</v>
      </c>
      <c r="I103" s="240" t="s">
        <v>1791</v>
      </c>
    </row>
    <row r="104" spans="1:9">
      <c r="A104" s="30">
        <v>102</v>
      </c>
      <c r="B104" s="30" t="s">
        <v>53</v>
      </c>
      <c r="C104" s="59" t="s">
        <v>302</v>
      </c>
      <c r="D104" s="32">
        <v>10500000</v>
      </c>
      <c r="E104" s="30" t="s">
        <v>303</v>
      </c>
      <c r="F104" s="33">
        <v>1104706658</v>
      </c>
      <c r="G104" s="35">
        <v>45330</v>
      </c>
      <c r="H104" s="244" t="s">
        <v>88</v>
      </c>
      <c r="I104" s="240" t="s">
        <v>1791</v>
      </c>
    </row>
    <row r="105" spans="1:9">
      <c r="A105" s="43">
        <v>103</v>
      </c>
      <c r="B105" s="43" t="s">
        <v>59</v>
      </c>
      <c r="C105" s="43" t="s">
        <v>305</v>
      </c>
      <c r="D105" s="45">
        <v>11600000</v>
      </c>
      <c r="E105" s="43" t="s">
        <v>306</v>
      </c>
      <c r="F105" s="46">
        <v>14297367</v>
      </c>
      <c r="G105" s="48">
        <v>45330</v>
      </c>
      <c r="H105" s="246" t="s">
        <v>46</v>
      </c>
      <c r="I105" s="240" t="s">
        <v>1792</v>
      </c>
    </row>
    <row r="106" spans="1:9">
      <c r="A106" s="30">
        <v>104</v>
      </c>
      <c r="B106" s="30" t="s">
        <v>48</v>
      </c>
      <c r="C106" s="55" t="s">
        <v>192</v>
      </c>
      <c r="D106" s="32">
        <v>11400000</v>
      </c>
      <c r="E106" s="30" t="s">
        <v>197</v>
      </c>
      <c r="F106" s="33">
        <v>30398749</v>
      </c>
      <c r="G106" s="35">
        <v>45331</v>
      </c>
      <c r="H106" s="244" t="s">
        <v>88</v>
      </c>
      <c r="I106" s="240" t="s">
        <v>1793</v>
      </c>
    </row>
    <row r="107" spans="1:9">
      <c r="A107" s="30">
        <v>105</v>
      </c>
      <c r="B107" s="30" t="s">
        <v>53</v>
      </c>
      <c r="C107" s="55" t="s">
        <v>83</v>
      </c>
      <c r="D107" s="32">
        <v>10500000</v>
      </c>
      <c r="E107" s="30" t="s">
        <v>309</v>
      </c>
      <c r="F107" s="33">
        <v>1005848875</v>
      </c>
      <c r="G107" s="35">
        <v>45331</v>
      </c>
      <c r="H107" s="244" t="s">
        <v>88</v>
      </c>
      <c r="I107" s="240" t="s">
        <v>1793</v>
      </c>
    </row>
    <row r="108" spans="1:9">
      <c r="A108" s="30">
        <v>106</v>
      </c>
      <c r="B108" s="30" t="s">
        <v>97</v>
      </c>
      <c r="C108" s="30" t="s">
        <v>98</v>
      </c>
      <c r="D108" s="32">
        <v>6900000</v>
      </c>
      <c r="E108" s="30" t="s">
        <v>99</v>
      </c>
      <c r="F108" s="33">
        <v>1110548224</v>
      </c>
      <c r="G108" s="35">
        <v>45331</v>
      </c>
      <c r="H108" s="244" t="s">
        <v>88</v>
      </c>
      <c r="I108" s="240" t="s">
        <v>1793</v>
      </c>
    </row>
    <row r="109" spans="1:9">
      <c r="A109" s="30">
        <v>107</v>
      </c>
      <c r="B109" s="30" t="s">
        <v>251</v>
      </c>
      <c r="C109" s="57" t="s">
        <v>311</v>
      </c>
      <c r="D109" s="32">
        <v>260000000</v>
      </c>
      <c r="E109" s="30" t="s">
        <v>312</v>
      </c>
      <c r="F109" s="33">
        <v>901422831</v>
      </c>
      <c r="G109" s="35">
        <v>45331</v>
      </c>
      <c r="H109" s="244" t="s">
        <v>46</v>
      </c>
      <c r="I109" s="240" t="s">
        <v>1793</v>
      </c>
    </row>
    <row r="110" spans="1:9">
      <c r="A110" s="30">
        <v>108</v>
      </c>
      <c r="B110" s="30" t="s">
        <v>314</v>
      </c>
      <c r="C110" s="30" t="s">
        <v>315</v>
      </c>
      <c r="D110" s="32">
        <v>10800000</v>
      </c>
      <c r="E110" s="30" t="s">
        <v>316</v>
      </c>
      <c r="F110" s="33">
        <v>16070364</v>
      </c>
      <c r="G110" s="35">
        <v>45334</v>
      </c>
      <c r="H110" s="244" t="s">
        <v>88</v>
      </c>
      <c r="I110" s="240" t="s">
        <v>1794</v>
      </c>
    </row>
    <row r="111" spans="1:9">
      <c r="A111" s="30">
        <v>109</v>
      </c>
      <c r="B111" s="30" t="s">
        <v>210</v>
      </c>
      <c r="C111" s="30" t="s">
        <v>318</v>
      </c>
      <c r="D111" s="32">
        <v>6600000</v>
      </c>
      <c r="E111" s="30" t="s">
        <v>319</v>
      </c>
      <c r="F111" s="33">
        <v>1110597725</v>
      </c>
      <c r="G111" s="35">
        <v>45334</v>
      </c>
      <c r="H111" s="244" t="s">
        <v>88</v>
      </c>
      <c r="I111" s="240" t="s">
        <v>1794</v>
      </c>
    </row>
    <row r="112" spans="1:9">
      <c r="A112" s="30">
        <v>110</v>
      </c>
      <c r="B112" s="30" t="s">
        <v>59</v>
      </c>
      <c r="C112" s="30" t="s">
        <v>320</v>
      </c>
      <c r="D112" s="32">
        <v>21666666</v>
      </c>
      <c r="E112" s="30" t="s">
        <v>321</v>
      </c>
      <c r="F112" s="33">
        <v>900493821</v>
      </c>
      <c r="G112" s="35">
        <v>45334</v>
      </c>
      <c r="H112" s="244" t="s">
        <v>52</v>
      </c>
      <c r="I112" s="240" t="s">
        <v>1795</v>
      </c>
    </row>
    <row r="113" spans="1:9">
      <c r="A113" s="30">
        <v>111</v>
      </c>
      <c r="B113" s="30" t="s">
        <v>282</v>
      </c>
      <c r="C113" s="55" t="s">
        <v>100</v>
      </c>
      <c r="D113" s="32">
        <v>5850000</v>
      </c>
      <c r="E113" s="30" t="s">
        <v>122</v>
      </c>
      <c r="F113" s="33">
        <v>1109380186</v>
      </c>
      <c r="G113" s="35">
        <v>45334</v>
      </c>
      <c r="H113" s="244" t="s">
        <v>88</v>
      </c>
      <c r="I113" s="240" t="s">
        <v>1794</v>
      </c>
    </row>
    <row r="114" spans="1:9">
      <c r="A114" s="30">
        <v>112</v>
      </c>
      <c r="B114" s="30" t="s">
        <v>53</v>
      </c>
      <c r="C114" s="55" t="s">
        <v>83</v>
      </c>
      <c r="D114" s="32">
        <v>10500000</v>
      </c>
      <c r="E114" s="30" t="s">
        <v>324</v>
      </c>
      <c r="F114" s="33">
        <v>65828695</v>
      </c>
      <c r="G114" s="35">
        <v>45335</v>
      </c>
      <c r="H114" s="244" t="s">
        <v>88</v>
      </c>
      <c r="I114" s="240" t="s">
        <v>1796</v>
      </c>
    </row>
    <row r="115" spans="1:9">
      <c r="A115" s="30">
        <v>113</v>
      </c>
      <c r="B115" s="30" t="s">
        <v>53</v>
      </c>
      <c r="C115" s="55" t="s">
        <v>83</v>
      </c>
      <c r="D115" s="32">
        <v>10500000</v>
      </c>
      <c r="E115" s="30" t="s">
        <v>327</v>
      </c>
      <c r="F115" s="33">
        <v>1018474756</v>
      </c>
      <c r="G115" s="35">
        <v>45335</v>
      </c>
      <c r="H115" s="244" t="s">
        <v>88</v>
      </c>
      <c r="I115" s="240" t="s">
        <v>1796</v>
      </c>
    </row>
    <row r="116" spans="1:9">
      <c r="A116" s="30">
        <v>114</v>
      </c>
      <c r="B116" s="30" t="s">
        <v>48</v>
      </c>
      <c r="C116" s="30" t="s">
        <v>219</v>
      </c>
      <c r="D116" s="32">
        <v>12000000</v>
      </c>
      <c r="E116" s="30" t="s">
        <v>217</v>
      </c>
      <c r="F116" s="46">
        <v>901754975</v>
      </c>
      <c r="G116" s="35">
        <v>45335</v>
      </c>
      <c r="H116" s="244" t="s">
        <v>88</v>
      </c>
      <c r="I116" s="240" t="s">
        <v>1796</v>
      </c>
    </row>
    <row r="117" spans="1:9">
      <c r="A117" s="43">
        <v>115</v>
      </c>
      <c r="B117" s="43" t="s">
        <v>59</v>
      </c>
      <c r="C117" s="57" t="s">
        <v>330</v>
      </c>
      <c r="D117" s="45">
        <v>6000000</v>
      </c>
      <c r="E117" s="57" t="s">
        <v>331</v>
      </c>
      <c r="F117" s="61">
        <v>93378151</v>
      </c>
      <c r="G117" s="48">
        <v>45335</v>
      </c>
      <c r="H117" s="246" t="s">
        <v>52</v>
      </c>
      <c r="I117" s="240" t="s">
        <v>1797</v>
      </c>
    </row>
    <row r="118" spans="1:9">
      <c r="A118" s="43">
        <v>116</v>
      </c>
      <c r="B118" s="43" t="s">
        <v>48</v>
      </c>
      <c r="C118" s="43" t="s">
        <v>216</v>
      </c>
      <c r="D118" s="45">
        <v>19440000</v>
      </c>
      <c r="E118" s="43" t="s">
        <v>217</v>
      </c>
      <c r="F118" s="63">
        <v>901754975</v>
      </c>
      <c r="G118" s="48">
        <v>45335</v>
      </c>
      <c r="H118" s="246" t="s">
        <v>52</v>
      </c>
      <c r="I118" s="240" t="s">
        <v>1797</v>
      </c>
    </row>
    <row r="119" spans="1:9">
      <c r="A119" s="30">
        <v>117</v>
      </c>
      <c r="B119" s="30" t="s">
        <v>157</v>
      </c>
      <c r="C119" s="57" t="s">
        <v>334</v>
      </c>
      <c r="D119" s="32">
        <v>5871000</v>
      </c>
      <c r="E119" s="30" t="s">
        <v>335</v>
      </c>
      <c r="F119" s="33">
        <v>1110486573</v>
      </c>
      <c r="G119" s="35">
        <v>45337</v>
      </c>
      <c r="H119" s="244" t="s">
        <v>88</v>
      </c>
      <c r="I119" s="240" t="s">
        <v>1798</v>
      </c>
    </row>
    <row r="120" spans="1:9">
      <c r="A120" s="30">
        <v>118</v>
      </c>
      <c r="B120" s="30" t="s">
        <v>336</v>
      </c>
      <c r="C120" s="57" t="s">
        <v>337</v>
      </c>
      <c r="D120" s="32">
        <v>15000000</v>
      </c>
      <c r="E120" s="30" t="s">
        <v>338</v>
      </c>
      <c r="F120" s="33">
        <v>1110536440</v>
      </c>
      <c r="G120" s="35">
        <v>45337</v>
      </c>
      <c r="H120" s="244" t="s">
        <v>88</v>
      </c>
      <c r="I120" s="240" t="s">
        <v>1798</v>
      </c>
    </row>
    <row r="121" spans="1:9">
      <c r="A121" s="30">
        <v>119</v>
      </c>
      <c r="B121" s="30" t="s">
        <v>336</v>
      </c>
      <c r="C121" s="30" t="s">
        <v>341</v>
      </c>
      <c r="D121" s="32">
        <v>8100000</v>
      </c>
      <c r="E121" s="30" t="s">
        <v>342</v>
      </c>
      <c r="F121" s="33">
        <v>1003820148</v>
      </c>
      <c r="G121" s="35">
        <v>45337</v>
      </c>
      <c r="H121" s="244" t="s">
        <v>88</v>
      </c>
      <c r="I121" s="240" t="s">
        <v>1798</v>
      </c>
    </row>
    <row r="122" spans="1:9">
      <c r="A122" s="30">
        <v>120</v>
      </c>
      <c r="B122" s="30" t="s">
        <v>336</v>
      </c>
      <c r="C122" s="30" t="s">
        <v>344</v>
      </c>
      <c r="D122" s="32">
        <v>6000000</v>
      </c>
      <c r="E122" s="30" t="s">
        <v>345</v>
      </c>
      <c r="F122" s="33">
        <v>1111453139</v>
      </c>
      <c r="G122" s="35">
        <v>45338</v>
      </c>
      <c r="H122" s="244" t="s">
        <v>88</v>
      </c>
      <c r="I122" s="240" t="s">
        <v>1783</v>
      </c>
    </row>
    <row r="123" spans="1:9">
      <c r="A123" s="30">
        <v>121</v>
      </c>
      <c r="B123" s="30" t="s">
        <v>157</v>
      </c>
      <c r="C123" s="57" t="s">
        <v>346</v>
      </c>
      <c r="D123" s="32">
        <v>6900000</v>
      </c>
      <c r="E123" s="30" t="s">
        <v>347</v>
      </c>
      <c r="F123" s="33">
        <v>1073250830</v>
      </c>
      <c r="G123" s="35">
        <v>45338</v>
      </c>
      <c r="H123" s="244" t="s">
        <v>88</v>
      </c>
      <c r="I123" s="240" t="s">
        <v>1783</v>
      </c>
    </row>
    <row r="124" spans="1:9">
      <c r="A124" s="30">
        <v>122</v>
      </c>
      <c r="B124" s="30" t="s">
        <v>210</v>
      </c>
      <c r="C124" s="30" t="s">
        <v>318</v>
      </c>
      <c r="D124" s="32">
        <v>6600000</v>
      </c>
      <c r="E124" s="30" t="s">
        <v>349</v>
      </c>
      <c r="F124" s="33">
        <v>52741227</v>
      </c>
      <c r="G124" s="35">
        <v>45338</v>
      </c>
      <c r="H124" s="244" t="s">
        <v>88</v>
      </c>
      <c r="I124" s="240" t="s">
        <v>1783</v>
      </c>
    </row>
    <row r="125" spans="1:9">
      <c r="A125" s="30">
        <v>123</v>
      </c>
      <c r="B125" s="30" t="s">
        <v>157</v>
      </c>
      <c r="C125" s="57" t="s">
        <v>346</v>
      </c>
      <c r="D125" s="32">
        <v>6900000</v>
      </c>
      <c r="E125" s="30" t="s">
        <v>351</v>
      </c>
      <c r="F125" s="33">
        <v>1110471181</v>
      </c>
      <c r="G125" s="35">
        <v>45338</v>
      </c>
      <c r="H125" s="244" t="s">
        <v>88</v>
      </c>
      <c r="I125" s="240" t="s">
        <v>1783</v>
      </c>
    </row>
    <row r="126" spans="1:9">
      <c r="A126" s="30">
        <v>124</v>
      </c>
      <c r="B126" s="30" t="s">
        <v>157</v>
      </c>
      <c r="C126" s="57" t="s">
        <v>346</v>
      </c>
      <c r="D126" s="32">
        <v>6900000</v>
      </c>
      <c r="E126" s="30" t="s">
        <v>352</v>
      </c>
      <c r="F126" s="33">
        <v>1070607891</v>
      </c>
      <c r="G126" s="35">
        <v>45338</v>
      </c>
      <c r="H126" s="244" t="s">
        <v>88</v>
      </c>
      <c r="I126" s="240" t="s">
        <v>1783</v>
      </c>
    </row>
    <row r="127" spans="1:9">
      <c r="A127" s="30">
        <v>125</v>
      </c>
      <c r="B127" s="30" t="s">
        <v>157</v>
      </c>
      <c r="C127" s="57" t="s">
        <v>346</v>
      </c>
      <c r="D127" s="32">
        <v>6900000</v>
      </c>
      <c r="E127" s="30" t="s">
        <v>355</v>
      </c>
      <c r="F127" s="33">
        <v>1110472101</v>
      </c>
      <c r="G127" s="35">
        <v>45338</v>
      </c>
      <c r="H127" s="244" t="s">
        <v>88</v>
      </c>
      <c r="I127" s="240" t="s">
        <v>1783</v>
      </c>
    </row>
    <row r="128" spans="1:9">
      <c r="A128" s="30">
        <v>126</v>
      </c>
      <c r="B128" s="30" t="s">
        <v>157</v>
      </c>
      <c r="C128" s="57" t="s">
        <v>356</v>
      </c>
      <c r="D128" s="32">
        <v>6900000</v>
      </c>
      <c r="E128" s="30" t="s">
        <v>357</v>
      </c>
      <c r="F128" s="33">
        <v>1110598630</v>
      </c>
      <c r="G128" s="35">
        <v>45338</v>
      </c>
      <c r="H128" s="244" t="s">
        <v>88</v>
      </c>
      <c r="I128" s="240" t="s">
        <v>1783</v>
      </c>
    </row>
    <row r="129" spans="1:9">
      <c r="A129" s="30">
        <v>127</v>
      </c>
      <c r="B129" s="30" t="s">
        <v>157</v>
      </c>
      <c r="C129" s="57" t="s">
        <v>358</v>
      </c>
      <c r="D129" s="32">
        <v>6900000</v>
      </c>
      <c r="E129" s="30" t="s">
        <v>359</v>
      </c>
      <c r="F129" s="33">
        <v>1144129908</v>
      </c>
      <c r="G129" s="35">
        <v>45338</v>
      </c>
      <c r="H129" s="244" t="s">
        <v>88</v>
      </c>
      <c r="I129" s="240" t="s">
        <v>1783</v>
      </c>
    </row>
    <row r="130" spans="1:9">
      <c r="A130" s="30">
        <v>128</v>
      </c>
      <c r="B130" s="30" t="s">
        <v>210</v>
      </c>
      <c r="C130" s="30" t="s">
        <v>318</v>
      </c>
      <c r="D130" s="32">
        <v>6600000</v>
      </c>
      <c r="E130" s="30" t="s">
        <v>361</v>
      </c>
      <c r="F130" s="33">
        <v>1110526239</v>
      </c>
      <c r="G130" s="35">
        <v>45338</v>
      </c>
      <c r="H130" s="244" t="s">
        <v>88</v>
      </c>
      <c r="I130" s="240" t="s">
        <v>1783</v>
      </c>
    </row>
    <row r="131" spans="1:9">
      <c r="A131" s="30">
        <v>129</v>
      </c>
      <c r="B131" s="30" t="s">
        <v>157</v>
      </c>
      <c r="C131" s="30" t="s">
        <v>363</v>
      </c>
      <c r="D131" s="32">
        <v>15000000</v>
      </c>
      <c r="E131" s="30" t="s">
        <v>364</v>
      </c>
      <c r="F131" s="33">
        <v>28799762</v>
      </c>
      <c r="G131" s="35">
        <v>45338</v>
      </c>
      <c r="H131" s="244" t="s">
        <v>88</v>
      </c>
      <c r="I131" s="240" t="s">
        <v>1783</v>
      </c>
    </row>
    <row r="132" spans="1:9">
      <c r="A132" s="30">
        <v>130</v>
      </c>
      <c r="B132" s="30" t="s">
        <v>366</v>
      </c>
      <c r="C132" s="57" t="s">
        <v>346</v>
      </c>
      <c r="D132" s="32">
        <v>6900000</v>
      </c>
      <c r="E132" s="30" t="s">
        <v>367</v>
      </c>
      <c r="F132" s="33">
        <v>1109380383</v>
      </c>
      <c r="G132" s="35">
        <v>45338</v>
      </c>
      <c r="H132" s="244" t="s">
        <v>88</v>
      </c>
      <c r="I132" s="240" t="s">
        <v>1783</v>
      </c>
    </row>
    <row r="133" spans="1:9">
      <c r="A133" s="30">
        <v>131</v>
      </c>
      <c r="B133" s="30" t="s">
        <v>262</v>
      </c>
      <c r="C133" s="30" t="s">
        <v>368</v>
      </c>
      <c r="D133" s="32">
        <v>12000000</v>
      </c>
      <c r="E133" s="30" t="s">
        <v>369</v>
      </c>
      <c r="F133" s="33">
        <v>1054562128</v>
      </c>
      <c r="G133" s="35">
        <v>45342</v>
      </c>
      <c r="H133" s="244" t="s">
        <v>371</v>
      </c>
      <c r="I133" s="240" t="s">
        <v>1799</v>
      </c>
    </row>
    <row r="134" spans="1:9">
      <c r="A134" s="30">
        <v>132</v>
      </c>
      <c r="B134" s="30" t="s">
        <v>251</v>
      </c>
      <c r="C134" s="57" t="s">
        <v>372</v>
      </c>
      <c r="D134" s="32">
        <v>9270000</v>
      </c>
      <c r="E134" s="30" t="s">
        <v>373</v>
      </c>
      <c r="F134" s="33">
        <v>93060622</v>
      </c>
      <c r="G134" s="35">
        <v>45342</v>
      </c>
      <c r="H134" s="244" t="s">
        <v>88</v>
      </c>
      <c r="I134" s="240" t="s">
        <v>1799</v>
      </c>
    </row>
    <row r="135" spans="1:9">
      <c r="A135" s="43">
        <v>133</v>
      </c>
      <c r="B135" s="43" t="s">
        <v>48</v>
      </c>
      <c r="C135" s="43" t="s">
        <v>375</v>
      </c>
      <c r="D135" s="45">
        <v>11700000</v>
      </c>
      <c r="E135" s="43" t="s">
        <v>234</v>
      </c>
      <c r="F135" s="46">
        <v>93404246</v>
      </c>
      <c r="G135" s="48">
        <v>45343</v>
      </c>
      <c r="H135" s="246" t="s">
        <v>88</v>
      </c>
      <c r="I135" s="240" t="s">
        <v>1800</v>
      </c>
    </row>
    <row r="136" spans="1:9">
      <c r="A136" s="30">
        <v>134</v>
      </c>
      <c r="B136" s="30" t="s">
        <v>157</v>
      </c>
      <c r="C136" s="59" t="s">
        <v>167</v>
      </c>
      <c r="D136" s="32">
        <v>12900000</v>
      </c>
      <c r="E136" s="30" t="s">
        <v>168</v>
      </c>
      <c r="F136" s="33">
        <v>52274383</v>
      </c>
      <c r="G136" s="35">
        <v>45343</v>
      </c>
      <c r="H136" s="244" t="s">
        <v>88</v>
      </c>
      <c r="I136" s="240" t="s">
        <v>1800</v>
      </c>
    </row>
    <row r="137" spans="1:9">
      <c r="A137" s="30">
        <v>135</v>
      </c>
      <c r="B137" s="30" t="s">
        <v>336</v>
      </c>
      <c r="C137" s="30" t="s">
        <v>377</v>
      </c>
      <c r="D137" s="32">
        <v>6600000</v>
      </c>
      <c r="E137" s="30" t="s">
        <v>378</v>
      </c>
      <c r="F137" s="33">
        <v>1110507022</v>
      </c>
      <c r="G137" s="35">
        <v>45343</v>
      </c>
      <c r="H137" s="244" t="s">
        <v>88</v>
      </c>
      <c r="I137" s="240" t="s">
        <v>1800</v>
      </c>
    </row>
    <row r="138" spans="1:9">
      <c r="A138" s="30">
        <v>136</v>
      </c>
      <c r="B138" s="30" t="s">
        <v>336</v>
      </c>
      <c r="C138" s="30" t="s">
        <v>377</v>
      </c>
      <c r="D138" s="32">
        <v>6600000</v>
      </c>
      <c r="E138" s="30" t="s">
        <v>379</v>
      </c>
      <c r="F138" s="33">
        <v>1110443794</v>
      </c>
      <c r="G138" s="35">
        <v>45343</v>
      </c>
      <c r="H138" s="244" t="s">
        <v>88</v>
      </c>
      <c r="I138" s="240" t="s">
        <v>1800</v>
      </c>
    </row>
    <row r="139" spans="1:9">
      <c r="A139" s="30">
        <v>137</v>
      </c>
      <c r="B139" s="30" t="s">
        <v>336</v>
      </c>
      <c r="C139" s="30" t="s">
        <v>377</v>
      </c>
      <c r="D139" s="32">
        <v>6600000</v>
      </c>
      <c r="E139" s="30" t="s">
        <v>381</v>
      </c>
      <c r="F139" s="33">
        <v>1110498747</v>
      </c>
      <c r="G139" s="35">
        <v>45343</v>
      </c>
      <c r="H139" s="244" t="s">
        <v>88</v>
      </c>
      <c r="I139" s="240" t="s">
        <v>1800</v>
      </c>
    </row>
    <row r="140" spans="1:9">
      <c r="A140" s="30">
        <v>138</v>
      </c>
      <c r="B140" s="30" t="s">
        <v>336</v>
      </c>
      <c r="C140" s="57" t="s">
        <v>383</v>
      </c>
      <c r="D140" s="32">
        <v>8100000</v>
      </c>
      <c r="E140" s="30" t="s">
        <v>384</v>
      </c>
      <c r="F140" s="33">
        <v>1110489791</v>
      </c>
      <c r="G140" s="35">
        <v>45343</v>
      </c>
      <c r="H140" s="244" t="s">
        <v>88</v>
      </c>
      <c r="I140" s="240" t="s">
        <v>1800</v>
      </c>
    </row>
    <row r="141" spans="1:9">
      <c r="A141" s="43">
        <v>139</v>
      </c>
      <c r="B141" s="43" t="s">
        <v>314</v>
      </c>
      <c r="C141" s="43" t="s">
        <v>386</v>
      </c>
      <c r="D141" s="45">
        <v>6600000</v>
      </c>
      <c r="E141" s="43" t="s">
        <v>387</v>
      </c>
      <c r="F141" s="46">
        <v>1005720298</v>
      </c>
      <c r="G141" s="48">
        <v>45344</v>
      </c>
      <c r="H141" s="246" t="s">
        <v>88</v>
      </c>
      <c r="I141" s="240" t="s">
        <v>1801</v>
      </c>
    </row>
    <row r="142" spans="1:9">
      <c r="A142" s="30">
        <v>140</v>
      </c>
      <c r="B142" s="30" t="s">
        <v>314</v>
      </c>
      <c r="C142" s="30" t="s">
        <v>386</v>
      </c>
      <c r="D142" s="32">
        <v>6600000</v>
      </c>
      <c r="E142" s="30" t="s">
        <v>388</v>
      </c>
      <c r="F142" s="33">
        <v>37724534</v>
      </c>
      <c r="G142" s="35">
        <v>45344</v>
      </c>
      <c r="H142" s="244" t="s">
        <v>88</v>
      </c>
      <c r="I142" s="240" t="s">
        <v>1801</v>
      </c>
    </row>
    <row r="143" spans="1:9">
      <c r="A143" s="30">
        <v>141</v>
      </c>
      <c r="B143" s="30" t="s">
        <v>157</v>
      </c>
      <c r="C143" s="30" t="s">
        <v>389</v>
      </c>
      <c r="D143" s="32">
        <v>5850000</v>
      </c>
      <c r="E143" s="30" t="s">
        <v>390</v>
      </c>
      <c r="F143" s="33">
        <v>1001577478</v>
      </c>
      <c r="G143" s="35">
        <v>45344</v>
      </c>
      <c r="H143" s="244" t="s">
        <v>88</v>
      </c>
      <c r="I143" s="240" t="s">
        <v>1801</v>
      </c>
    </row>
    <row r="144" spans="1:9">
      <c r="A144" s="30">
        <v>142</v>
      </c>
      <c r="B144" s="30" t="s">
        <v>157</v>
      </c>
      <c r="C144" s="59" t="s">
        <v>392</v>
      </c>
      <c r="D144" s="32">
        <v>6900000</v>
      </c>
      <c r="E144" s="30" t="s">
        <v>393</v>
      </c>
      <c r="F144" s="33">
        <v>65777854</v>
      </c>
      <c r="G144" s="35">
        <v>45344</v>
      </c>
      <c r="H144" s="244" t="s">
        <v>88</v>
      </c>
      <c r="I144" s="240" t="s">
        <v>1801</v>
      </c>
    </row>
    <row r="145" spans="1:9">
      <c r="A145" s="30">
        <v>143</v>
      </c>
      <c r="B145" s="30" t="s">
        <v>157</v>
      </c>
      <c r="C145" s="59" t="s">
        <v>392</v>
      </c>
      <c r="D145" s="32">
        <v>6900000</v>
      </c>
      <c r="E145" s="30" t="s">
        <v>394</v>
      </c>
      <c r="F145" s="33">
        <v>1234643097</v>
      </c>
      <c r="G145" s="35">
        <v>45344</v>
      </c>
      <c r="H145" s="244" t="s">
        <v>88</v>
      </c>
      <c r="I145" s="240" t="s">
        <v>1801</v>
      </c>
    </row>
    <row r="146" spans="1:9">
      <c r="A146" s="30">
        <v>144</v>
      </c>
      <c r="B146" s="30" t="s">
        <v>157</v>
      </c>
      <c r="C146" s="59" t="s">
        <v>392</v>
      </c>
      <c r="D146" s="32">
        <v>6900000</v>
      </c>
      <c r="E146" s="30" t="s">
        <v>395</v>
      </c>
      <c r="F146" s="33">
        <v>1008308527</v>
      </c>
      <c r="G146" s="35">
        <v>45344</v>
      </c>
      <c r="H146" s="244" t="s">
        <v>88</v>
      </c>
      <c r="I146" s="240" t="s">
        <v>1801</v>
      </c>
    </row>
    <row r="147" spans="1:9">
      <c r="A147" s="30">
        <v>145</v>
      </c>
      <c r="B147" s="30" t="s">
        <v>157</v>
      </c>
      <c r="C147" s="59" t="s">
        <v>392</v>
      </c>
      <c r="D147" s="32">
        <v>6900000</v>
      </c>
      <c r="E147" s="30" t="s">
        <v>396</v>
      </c>
      <c r="F147" s="33">
        <v>1110060962</v>
      </c>
      <c r="G147" s="35">
        <v>45344</v>
      </c>
      <c r="H147" s="244" t="s">
        <v>88</v>
      </c>
      <c r="I147" s="240" t="s">
        <v>1801</v>
      </c>
    </row>
    <row r="148" spans="1:9">
      <c r="A148" s="30">
        <v>146</v>
      </c>
      <c r="B148" s="30" t="s">
        <v>157</v>
      </c>
      <c r="C148" s="59" t="s">
        <v>392</v>
      </c>
      <c r="D148" s="32">
        <v>6900000</v>
      </c>
      <c r="E148" s="30" t="s">
        <v>397</v>
      </c>
      <c r="F148" s="33">
        <v>33994070</v>
      </c>
      <c r="G148" s="35">
        <v>45344</v>
      </c>
      <c r="H148" s="244" t="s">
        <v>88</v>
      </c>
      <c r="I148" s="240" t="s">
        <v>1801</v>
      </c>
    </row>
    <row r="149" spans="1:9">
      <c r="A149" s="43">
        <v>147</v>
      </c>
      <c r="B149" s="43" t="s">
        <v>157</v>
      </c>
      <c r="C149" s="67" t="s">
        <v>392</v>
      </c>
      <c r="D149" s="45">
        <v>6900000</v>
      </c>
      <c r="E149" s="43" t="s">
        <v>399</v>
      </c>
      <c r="F149" s="46">
        <v>28914677</v>
      </c>
      <c r="G149" s="48">
        <v>45344</v>
      </c>
      <c r="H149" s="246" t="s">
        <v>88</v>
      </c>
      <c r="I149" s="240" t="s">
        <v>1801</v>
      </c>
    </row>
    <row r="150" spans="1:9">
      <c r="A150" s="30">
        <v>148</v>
      </c>
      <c r="B150" s="30" t="s">
        <v>157</v>
      </c>
      <c r="C150" s="59" t="s">
        <v>401</v>
      </c>
      <c r="D150" s="32">
        <v>12900000</v>
      </c>
      <c r="E150" s="30" t="s">
        <v>402</v>
      </c>
      <c r="F150" s="33">
        <v>1109385778</v>
      </c>
      <c r="G150" s="35">
        <v>45344</v>
      </c>
      <c r="H150" s="244" t="s">
        <v>88</v>
      </c>
      <c r="I150" s="240" t="s">
        <v>1801</v>
      </c>
    </row>
    <row r="151" spans="1:9">
      <c r="A151" s="30">
        <v>149</v>
      </c>
      <c r="B151" s="30" t="s">
        <v>157</v>
      </c>
      <c r="C151" s="59" t="s">
        <v>401</v>
      </c>
      <c r="D151" s="32">
        <v>12900000</v>
      </c>
      <c r="E151" s="30" t="s">
        <v>404</v>
      </c>
      <c r="F151" s="33">
        <v>52871768</v>
      </c>
      <c r="G151" s="35">
        <v>45344</v>
      </c>
      <c r="H151" s="244" t="s">
        <v>88</v>
      </c>
      <c r="I151" s="240" t="s">
        <v>1801</v>
      </c>
    </row>
    <row r="152" spans="1:9">
      <c r="A152" s="30">
        <v>150</v>
      </c>
      <c r="B152" s="30" t="s">
        <v>157</v>
      </c>
      <c r="C152" s="59" t="s">
        <v>401</v>
      </c>
      <c r="D152" s="32">
        <v>12900000</v>
      </c>
      <c r="E152" s="30" t="s">
        <v>407</v>
      </c>
      <c r="F152" s="33">
        <v>1110524922</v>
      </c>
      <c r="G152" s="35">
        <v>45344</v>
      </c>
      <c r="H152" s="244" t="s">
        <v>88</v>
      </c>
      <c r="I152" s="240" t="s">
        <v>1801</v>
      </c>
    </row>
    <row r="153" spans="1:9">
      <c r="A153" s="30">
        <v>151</v>
      </c>
      <c r="B153" s="30" t="s">
        <v>409</v>
      </c>
      <c r="C153" s="59" t="s">
        <v>410</v>
      </c>
      <c r="D153" s="32">
        <v>21000000</v>
      </c>
      <c r="E153" s="30" t="s">
        <v>411</v>
      </c>
      <c r="F153" s="33">
        <v>2231353</v>
      </c>
      <c r="G153" s="35">
        <v>45344</v>
      </c>
      <c r="H153" s="244" t="s">
        <v>88</v>
      </c>
      <c r="I153" s="240" t="s">
        <v>1801</v>
      </c>
    </row>
    <row r="154" spans="1:9">
      <c r="A154" s="30">
        <v>152</v>
      </c>
      <c r="B154" s="30" t="s">
        <v>409</v>
      </c>
      <c r="C154" s="59" t="s">
        <v>410</v>
      </c>
      <c r="D154" s="32">
        <v>21000000</v>
      </c>
      <c r="E154" s="30" t="s">
        <v>413</v>
      </c>
      <c r="F154" s="33">
        <v>80821939</v>
      </c>
      <c r="G154" s="35">
        <v>45344</v>
      </c>
      <c r="H154" s="244" t="s">
        <v>88</v>
      </c>
      <c r="I154" s="240" t="s">
        <v>1801</v>
      </c>
    </row>
    <row r="155" spans="1:9">
      <c r="A155" s="30">
        <v>153</v>
      </c>
      <c r="B155" s="30" t="s">
        <v>409</v>
      </c>
      <c r="C155" s="59" t="s">
        <v>410</v>
      </c>
      <c r="D155" s="32">
        <v>21000000</v>
      </c>
      <c r="E155" s="30" t="s">
        <v>415</v>
      </c>
      <c r="F155" s="33">
        <v>1110551813</v>
      </c>
      <c r="G155" s="35">
        <v>45344</v>
      </c>
      <c r="H155" s="244" t="s">
        <v>88</v>
      </c>
      <c r="I155" s="240" t="s">
        <v>1801</v>
      </c>
    </row>
    <row r="156" spans="1:9">
      <c r="A156" s="30">
        <v>154</v>
      </c>
      <c r="B156" s="30" t="s">
        <v>409</v>
      </c>
      <c r="C156" s="59" t="s">
        <v>417</v>
      </c>
      <c r="D156" s="32">
        <v>10500000</v>
      </c>
      <c r="E156" s="30" t="s">
        <v>418</v>
      </c>
      <c r="F156" s="33">
        <v>1053849833</v>
      </c>
      <c r="G156" s="35">
        <v>45344</v>
      </c>
      <c r="H156" s="244" t="s">
        <v>88</v>
      </c>
      <c r="I156" s="240" t="s">
        <v>1801</v>
      </c>
    </row>
    <row r="157" spans="1:9">
      <c r="A157" s="30">
        <v>155</v>
      </c>
      <c r="B157" s="30" t="s">
        <v>409</v>
      </c>
      <c r="C157" s="59" t="s">
        <v>420</v>
      </c>
      <c r="D157" s="32">
        <v>11400000</v>
      </c>
      <c r="E157" s="30" t="s">
        <v>421</v>
      </c>
      <c r="F157" s="33">
        <v>1005773776</v>
      </c>
      <c r="G157" s="35">
        <v>45344</v>
      </c>
      <c r="H157" s="244" t="s">
        <v>88</v>
      </c>
      <c r="I157" s="240" t="s">
        <v>1801</v>
      </c>
    </row>
    <row r="158" spans="1:9">
      <c r="A158" s="30">
        <v>156</v>
      </c>
      <c r="B158" s="30" t="s">
        <v>157</v>
      </c>
      <c r="C158" s="59" t="s">
        <v>392</v>
      </c>
      <c r="D158" s="32">
        <v>6900000</v>
      </c>
      <c r="E158" s="30" t="s">
        <v>423</v>
      </c>
      <c r="F158" s="33">
        <v>1001300540</v>
      </c>
      <c r="G158" s="35">
        <v>45345</v>
      </c>
      <c r="H158" s="244" t="s">
        <v>88</v>
      </c>
      <c r="I158" s="240" t="s">
        <v>1802</v>
      </c>
    </row>
    <row r="159" spans="1:9">
      <c r="A159" s="30">
        <v>157</v>
      </c>
      <c r="B159" s="30" t="s">
        <v>409</v>
      </c>
      <c r="C159" s="59" t="s">
        <v>420</v>
      </c>
      <c r="D159" s="32">
        <v>11400000</v>
      </c>
      <c r="E159" s="30" t="s">
        <v>425</v>
      </c>
      <c r="F159" s="33">
        <v>1110556682</v>
      </c>
      <c r="G159" s="35">
        <v>45345</v>
      </c>
      <c r="H159" s="244" t="s">
        <v>88</v>
      </c>
      <c r="I159" s="240" t="s">
        <v>1802</v>
      </c>
    </row>
    <row r="160" spans="1:9">
      <c r="A160" s="30">
        <v>158</v>
      </c>
      <c r="B160" s="30" t="s">
        <v>157</v>
      </c>
      <c r="C160" s="59" t="s">
        <v>346</v>
      </c>
      <c r="D160" s="32">
        <v>6900000</v>
      </c>
      <c r="E160" s="30" t="s">
        <v>427</v>
      </c>
      <c r="F160" s="33">
        <v>1110487620</v>
      </c>
      <c r="G160" s="35">
        <v>45345</v>
      </c>
      <c r="H160" s="244" t="s">
        <v>88</v>
      </c>
      <c r="I160" s="240" t="s">
        <v>1802</v>
      </c>
    </row>
    <row r="161" spans="1:9">
      <c r="A161" s="30">
        <v>159</v>
      </c>
      <c r="B161" s="30" t="s">
        <v>409</v>
      </c>
      <c r="C161" s="59" t="s">
        <v>428</v>
      </c>
      <c r="D161" s="32">
        <v>16500000</v>
      </c>
      <c r="E161" s="30" t="s">
        <v>57</v>
      </c>
      <c r="F161" s="33">
        <v>72224422</v>
      </c>
      <c r="G161" s="35">
        <v>45345</v>
      </c>
      <c r="H161" s="244" t="s">
        <v>88</v>
      </c>
      <c r="I161" s="240" t="s">
        <v>1802</v>
      </c>
    </row>
    <row r="162" spans="1:9">
      <c r="A162" s="30">
        <v>160</v>
      </c>
      <c r="B162" s="30" t="s">
        <v>157</v>
      </c>
      <c r="C162" s="59" t="s">
        <v>392</v>
      </c>
      <c r="D162" s="32">
        <v>6900000</v>
      </c>
      <c r="E162" s="30" t="s">
        <v>430</v>
      </c>
      <c r="F162" s="33">
        <v>1110453084</v>
      </c>
      <c r="G162" s="35">
        <v>45345</v>
      </c>
      <c r="H162" s="244" t="s">
        <v>88</v>
      </c>
      <c r="I162" s="240" t="s">
        <v>1802</v>
      </c>
    </row>
    <row r="163" spans="1:9">
      <c r="A163" s="30">
        <v>161</v>
      </c>
      <c r="B163" s="30" t="s">
        <v>431</v>
      </c>
      <c r="C163" s="59" t="s">
        <v>432</v>
      </c>
      <c r="D163" s="32">
        <v>6300000</v>
      </c>
      <c r="E163" s="30" t="s">
        <v>433</v>
      </c>
      <c r="F163" s="33">
        <v>1007884109</v>
      </c>
      <c r="G163" s="35">
        <v>45349</v>
      </c>
      <c r="H163" s="244" t="s">
        <v>88</v>
      </c>
      <c r="I163" s="240" t="s">
        <v>1803</v>
      </c>
    </row>
    <row r="164" spans="1:9">
      <c r="A164" s="30">
        <v>162</v>
      </c>
      <c r="B164" s="30" t="s">
        <v>262</v>
      </c>
      <c r="C164" s="30" t="s">
        <v>368</v>
      </c>
      <c r="D164" s="32">
        <v>12000000</v>
      </c>
      <c r="E164" s="30" t="s">
        <v>435</v>
      </c>
      <c r="F164" s="33">
        <v>1110536114</v>
      </c>
      <c r="G164" s="35">
        <v>45349</v>
      </c>
      <c r="H164" s="244" t="s">
        <v>88</v>
      </c>
      <c r="I164" s="240" t="s">
        <v>1803</v>
      </c>
    </row>
    <row r="165" spans="1:9">
      <c r="A165" s="30">
        <v>163</v>
      </c>
      <c r="B165" s="30" t="s">
        <v>262</v>
      </c>
      <c r="C165" s="30" t="s">
        <v>368</v>
      </c>
      <c r="D165" s="32">
        <v>12000000</v>
      </c>
      <c r="E165" s="30" t="s">
        <v>437</v>
      </c>
      <c r="F165" s="33">
        <v>28559183</v>
      </c>
      <c r="G165" s="35">
        <v>45349</v>
      </c>
      <c r="H165" s="244" t="s">
        <v>88</v>
      </c>
      <c r="I165" s="240" t="s">
        <v>1803</v>
      </c>
    </row>
    <row r="166" spans="1:9">
      <c r="A166" s="30">
        <v>164</v>
      </c>
      <c r="B166" s="30" t="s">
        <v>157</v>
      </c>
      <c r="C166" s="59" t="s">
        <v>439</v>
      </c>
      <c r="D166" s="32">
        <v>6900000</v>
      </c>
      <c r="E166" s="30" t="s">
        <v>440</v>
      </c>
      <c r="F166" s="33">
        <v>28548840</v>
      </c>
      <c r="G166" s="35">
        <v>45349</v>
      </c>
      <c r="H166" s="244" t="s">
        <v>88</v>
      </c>
      <c r="I166" s="240" t="s">
        <v>1803</v>
      </c>
    </row>
    <row r="167" spans="1:9">
      <c r="A167" s="30">
        <v>165</v>
      </c>
      <c r="B167" s="30" t="s">
        <v>157</v>
      </c>
      <c r="C167" s="59" t="s">
        <v>392</v>
      </c>
      <c r="D167" s="32">
        <v>6900000</v>
      </c>
      <c r="E167" s="30" t="s">
        <v>442</v>
      </c>
      <c r="F167" s="33">
        <v>1234645968</v>
      </c>
      <c r="G167" s="35">
        <v>45349</v>
      </c>
      <c r="H167" s="244" t="s">
        <v>88</v>
      </c>
      <c r="I167" s="240" t="s">
        <v>1803</v>
      </c>
    </row>
    <row r="168" spans="1:9">
      <c r="A168" s="30">
        <v>166</v>
      </c>
      <c r="B168" s="30" t="s">
        <v>157</v>
      </c>
      <c r="C168" s="59" t="s">
        <v>392</v>
      </c>
      <c r="D168" s="32">
        <v>6900000</v>
      </c>
      <c r="E168" s="30" t="s">
        <v>444</v>
      </c>
      <c r="F168" s="33">
        <v>520492545</v>
      </c>
      <c r="G168" s="35">
        <v>45349</v>
      </c>
      <c r="H168" s="244" t="s">
        <v>88</v>
      </c>
      <c r="I168" s="240" t="s">
        <v>1803</v>
      </c>
    </row>
    <row r="169" spans="1:9">
      <c r="A169" s="30">
        <v>167</v>
      </c>
      <c r="B169" s="30" t="s">
        <v>336</v>
      </c>
      <c r="C169" s="57" t="s">
        <v>383</v>
      </c>
      <c r="D169" s="32">
        <v>8100000</v>
      </c>
      <c r="E169" s="30" t="s">
        <v>446</v>
      </c>
      <c r="F169" s="33">
        <v>1004417147</v>
      </c>
      <c r="G169" s="35">
        <v>45349</v>
      </c>
      <c r="H169" s="244" t="s">
        <v>88</v>
      </c>
      <c r="I169" s="240" t="s">
        <v>1803</v>
      </c>
    </row>
    <row r="170" spans="1:9">
      <c r="A170" s="43">
        <v>168</v>
      </c>
      <c r="B170" s="43" t="s">
        <v>262</v>
      </c>
      <c r="C170" s="57" t="s">
        <v>448</v>
      </c>
      <c r="D170" s="45">
        <v>6000000</v>
      </c>
      <c r="E170" s="43" t="s">
        <v>449</v>
      </c>
      <c r="F170" s="46">
        <v>1110448973</v>
      </c>
      <c r="G170" s="48">
        <v>45349</v>
      </c>
      <c r="H170" s="246" t="s">
        <v>88</v>
      </c>
      <c r="I170" s="240" t="s">
        <v>1803</v>
      </c>
    </row>
    <row r="171" spans="1:9">
      <c r="A171" s="30">
        <v>169</v>
      </c>
      <c r="B171" s="30" t="s">
        <v>431</v>
      </c>
      <c r="C171" s="59" t="s">
        <v>432</v>
      </c>
      <c r="D171" s="32">
        <v>6300000</v>
      </c>
      <c r="E171" s="30" t="s">
        <v>451</v>
      </c>
      <c r="F171" s="33">
        <v>1110487432</v>
      </c>
      <c r="G171" s="35">
        <v>45349</v>
      </c>
      <c r="H171" s="244" t="s">
        <v>88</v>
      </c>
      <c r="I171" s="240" t="s">
        <v>1803</v>
      </c>
    </row>
    <row r="172" spans="1:9">
      <c r="A172" s="30">
        <v>170</v>
      </c>
      <c r="B172" s="30" t="s">
        <v>431</v>
      </c>
      <c r="C172" s="59" t="s">
        <v>452</v>
      </c>
      <c r="D172" s="32">
        <v>6300000</v>
      </c>
      <c r="E172" s="30" t="s">
        <v>453</v>
      </c>
      <c r="F172" s="33">
        <v>110530798</v>
      </c>
      <c r="G172" s="35">
        <v>45349</v>
      </c>
      <c r="H172" s="244" t="s">
        <v>88</v>
      </c>
      <c r="I172" s="240" t="s">
        <v>1803</v>
      </c>
    </row>
    <row r="173" spans="1:9">
      <c r="A173" s="30">
        <v>171</v>
      </c>
      <c r="B173" s="30" t="s">
        <v>157</v>
      </c>
      <c r="C173" s="59" t="s">
        <v>454</v>
      </c>
      <c r="D173" s="32">
        <v>16440000</v>
      </c>
      <c r="E173" s="30" t="s">
        <v>455</v>
      </c>
      <c r="F173" s="33">
        <v>1110493913</v>
      </c>
      <c r="G173" s="35">
        <v>45349</v>
      </c>
      <c r="H173" s="244" t="s">
        <v>457</v>
      </c>
      <c r="I173" s="240" t="s">
        <v>1803</v>
      </c>
    </row>
    <row r="174" spans="1:9">
      <c r="A174" s="30">
        <v>172</v>
      </c>
      <c r="B174" s="30" t="s">
        <v>157</v>
      </c>
      <c r="C174" s="59" t="s">
        <v>458</v>
      </c>
      <c r="D174" s="32">
        <v>6300000</v>
      </c>
      <c r="E174" s="30" t="s">
        <v>459</v>
      </c>
      <c r="F174" s="33">
        <v>38143501</v>
      </c>
      <c r="G174" s="35">
        <v>45349</v>
      </c>
      <c r="H174" s="244" t="s">
        <v>88</v>
      </c>
      <c r="I174" s="240" t="s">
        <v>1803</v>
      </c>
    </row>
    <row r="175" spans="1:9">
      <c r="A175" s="30">
        <v>173</v>
      </c>
      <c r="B175" s="30" t="s">
        <v>409</v>
      </c>
      <c r="C175" s="59" t="s">
        <v>410</v>
      </c>
      <c r="D175" s="32">
        <v>21000000</v>
      </c>
      <c r="E175" s="30" t="s">
        <v>461</v>
      </c>
      <c r="F175" s="33">
        <v>1110528669</v>
      </c>
      <c r="G175" s="35">
        <v>45349</v>
      </c>
      <c r="H175" s="244" t="s">
        <v>88</v>
      </c>
      <c r="I175" s="240" t="s">
        <v>1803</v>
      </c>
    </row>
    <row r="176" spans="1:9">
      <c r="A176" s="30">
        <v>174</v>
      </c>
      <c r="B176" s="30" t="s">
        <v>157</v>
      </c>
      <c r="C176" s="59" t="s">
        <v>463</v>
      </c>
      <c r="D176" s="32">
        <v>43200000</v>
      </c>
      <c r="E176" s="30" t="s">
        <v>464</v>
      </c>
      <c r="F176" s="33">
        <v>1110478445</v>
      </c>
      <c r="G176" s="35">
        <v>45349</v>
      </c>
      <c r="H176" s="244" t="s">
        <v>466</v>
      </c>
      <c r="I176" s="240" t="s">
        <v>1804</v>
      </c>
    </row>
    <row r="177" spans="1:9">
      <c r="A177" s="30">
        <v>175</v>
      </c>
      <c r="B177" s="30" t="s">
        <v>157</v>
      </c>
      <c r="C177" s="59" t="s">
        <v>401</v>
      </c>
      <c r="D177" s="32">
        <v>12900000</v>
      </c>
      <c r="E177" s="30" t="s">
        <v>467</v>
      </c>
      <c r="F177" s="33">
        <v>1110531277</v>
      </c>
      <c r="G177" s="35">
        <v>45349</v>
      </c>
      <c r="H177" s="244" t="s">
        <v>88</v>
      </c>
      <c r="I177" s="240" t="s">
        <v>1803</v>
      </c>
    </row>
    <row r="178" spans="1:9">
      <c r="A178" s="30">
        <v>176</v>
      </c>
      <c r="B178" s="30" t="s">
        <v>157</v>
      </c>
      <c r="C178" s="59" t="s">
        <v>469</v>
      </c>
      <c r="D178" s="32">
        <v>6900000</v>
      </c>
      <c r="E178" s="30" t="s">
        <v>470</v>
      </c>
      <c r="F178" s="33">
        <v>1105780237</v>
      </c>
      <c r="G178" s="35">
        <v>45349</v>
      </c>
      <c r="H178" s="244" t="s">
        <v>88</v>
      </c>
      <c r="I178" s="240" t="s">
        <v>1803</v>
      </c>
    </row>
    <row r="179" spans="1:9">
      <c r="A179" s="30">
        <v>177</v>
      </c>
      <c r="B179" s="30" t="s">
        <v>282</v>
      </c>
      <c r="C179" s="55" t="s">
        <v>100</v>
      </c>
      <c r="D179" s="32">
        <v>5850000</v>
      </c>
      <c r="E179" s="30" t="s">
        <v>472</v>
      </c>
      <c r="F179" s="33">
        <v>1006130203</v>
      </c>
      <c r="G179" s="35">
        <v>45349</v>
      </c>
      <c r="H179" s="244" t="s">
        <v>371</v>
      </c>
      <c r="I179" s="240" t="s">
        <v>1803</v>
      </c>
    </row>
    <row r="180" spans="1:9">
      <c r="A180" s="30">
        <v>178</v>
      </c>
      <c r="B180" s="30" t="s">
        <v>262</v>
      </c>
      <c r="C180" s="30" t="s">
        <v>368</v>
      </c>
      <c r="D180" s="32">
        <v>12000000</v>
      </c>
      <c r="E180" s="30" t="s">
        <v>473</v>
      </c>
      <c r="F180" s="33">
        <v>19483464</v>
      </c>
      <c r="G180" s="35">
        <v>45349</v>
      </c>
      <c r="H180" s="244" t="s">
        <v>88</v>
      </c>
      <c r="I180" s="240" t="s">
        <v>1803</v>
      </c>
    </row>
    <row r="181" spans="1:9">
      <c r="A181" s="30">
        <v>179</v>
      </c>
      <c r="B181" s="30" t="s">
        <v>53</v>
      </c>
      <c r="C181" s="55" t="s">
        <v>83</v>
      </c>
      <c r="D181" s="32">
        <v>10500000</v>
      </c>
      <c r="E181" s="30" t="s">
        <v>475</v>
      </c>
      <c r="F181" s="33">
        <v>1234640609</v>
      </c>
      <c r="G181" s="35">
        <v>45349</v>
      </c>
      <c r="H181" s="244" t="s">
        <v>88</v>
      </c>
      <c r="I181" s="240" t="s">
        <v>1803</v>
      </c>
    </row>
    <row r="182" spans="1:9">
      <c r="A182" s="30">
        <v>180</v>
      </c>
      <c r="B182" s="30" t="s">
        <v>409</v>
      </c>
      <c r="C182" s="59" t="s">
        <v>420</v>
      </c>
      <c r="D182" s="32">
        <v>11400000</v>
      </c>
      <c r="E182" s="30" t="s">
        <v>477</v>
      </c>
      <c r="F182" s="33">
        <v>1110548516</v>
      </c>
      <c r="G182" s="35">
        <v>45349</v>
      </c>
      <c r="H182" s="244" t="s">
        <v>88</v>
      </c>
      <c r="I182" s="240" t="s">
        <v>1803</v>
      </c>
    </row>
    <row r="183" spans="1:9">
      <c r="A183" s="30">
        <v>181</v>
      </c>
      <c r="B183" s="30" t="s">
        <v>409</v>
      </c>
      <c r="C183" s="59" t="s">
        <v>410</v>
      </c>
      <c r="D183" s="32">
        <v>21000000</v>
      </c>
      <c r="E183" s="30" t="s">
        <v>479</v>
      </c>
      <c r="F183" s="33">
        <v>11301761</v>
      </c>
      <c r="G183" s="35">
        <v>45349</v>
      </c>
      <c r="H183" s="244" t="s">
        <v>88</v>
      </c>
      <c r="I183" s="240" t="s">
        <v>1803</v>
      </c>
    </row>
    <row r="184" spans="1:9">
      <c r="A184" s="30">
        <v>182</v>
      </c>
      <c r="B184" s="30" t="s">
        <v>431</v>
      </c>
      <c r="C184" s="59" t="s">
        <v>432</v>
      </c>
      <c r="D184" s="32">
        <v>6300000</v>
      </c>
      <c r="E184" s="30" t="s">
        <v>481</v>
      </c>
      <c r="F184" s="33">
        <v>1109386295</v>
      </c>
      <c r="G184" s="35">
        <v>45349</v>
      </c>
      <c r="H184" s="244" t="s">
        <v>88</v>
      </c>
      <c r="I184" s="240" t="s">
        <v>1803</v>
      </c>
    </row>
    <row r="185" spans="1:9">
      <c r="A185" s="30">
        <v>183</v>
      </c>
      <c r="B185" s="30" t="s">
        <v>48</v>
      </c>
      <c r="C185" s="55" t="s">
        <v>67</v>
      </c>
      <c r="D185" s="32">
        <v>480245000</v>
      </c>
      <c r="E185" s="30" t="s">
        <v>68</v>
      </c>
      <c r="F185" s="33">
        <v>900504144</v>
      </c>
      <c r="G185" s="35">
        <v>45351</v>
      </c>
      <c r="H185" s="244" t="s">
        <v>457</v>
      </c>
      <c r="I185" s="240" t="s">
        <v>1805</v>
      </c>
    </row>
    <row r="186" spans="1:9">
      <c r="A186" s="43">
        <v>184</v>
      </c>
      <c r="B186" s="43" t="s">
        <v>48</v>
      </c>
      <c r="C186" s="60" t="s">
        <v>49</v>
      </c>
      <c r="D186" s="45">
        <v>173921718</v>
      </c>
      <c r="E186" s="43" t="s">
        <v>50</v>
      </c>
      <c r="F186" s="46">
        <v>901252497</v>
      </c>
      <c r="G186" s="48">
        <v>45351</v>
      </c>
      <c r="H186" s="246" t="s">
        <v>457</v>
      </c>
      <c r="I186" s="240" t="s">
        <v>1805</v>
      </c>
    </row>
    <row r="187" spans="1:9">
      <c r="A187" s="30">
        <v>185</v>
      </c>
      <c r="B187" s="30" t="s">
        <v>485</v>
      </c>
      <c r="C187" s="68" t="s">
        <v>486</v>
      </c>
      <c r="D187" s="32">
        <v>211635582</v>
      </c>
      <c r="E187" s="30" t="s">
        <v>108</v>
      </c>
      <c r="F187" s="33">
        <v>800185215</v>
      </c>
      <c r="G187" s="35">
        <v>45351</v>
      </c>
      <c r="H187" s="244" t="s">
        <v>46</v>
      </c>
      <c r="I187" s="240" t="s">
        <v>1806</v>
      </c>
    </row>
    <row r="188" spans="1:9">
      <c r="A188" s="30">
        <v>186</v>
      </c>
      <c r="B188" s="30" t="s">
        <v>488</v>
      </c>
      <c r="C188" s="59" t="s">
        <v>648</v>
      </c>
      <c r="D188" s="32">
        <v>5300000</v>
      </c>
      <c r="E188" s="30" t="s">
        <v>490</v>
      </c>
      <c r="F188" s="33">
        <v>900062917</v>
      </c>
      <c r="G188" s="35">
        <v>45352</v>
      </c>
      <c r="H188" s="245">
        <v>45657</v>
      </c>
      <c r="I188" s="240" t="s">
        <v>1781</v>
      </c>
    </row>
    <row r="189" spans="1:9">
      <c r="A189" s="30">
        <v>187</v>
      </c>
      <c r="B189" s="30" t="s">
        <v>284</v>
      </c>
      <c r="C189" s="59" t="s">
        <v>491</v>
      </c>
      <c r="D189" s="32">
        <v>18190000</v>
      </c>
      <c r="E189" s="59" t="s">
        <v>492</v>
      </c>
      <c r="F189" s="33">
        <v>900864249</v>
      </c>
      <c r="G189" s="35">
        <v>45352</v>
      </c>
      <c r="H189" s="245">
        <v>45657</v>
      </c>
      <c r="I189" s="240" t="s">
        <v>1781</v>
      </c>
    </row>
    <row r="190" spans="1:9">
      <c r="A190" s="30">
        <v>188</v>
      </c>
      <c r="B190" s="30" t="s">
        <v>157</v>
      </c>
      <c r="C190" s="68" t="s">
        <v>494</v>
      </c>
      <c r="D190" s="32">
        <v>6900000</v>
      </c>
      <c r="E190" s="59" t="s">
        <v>495</v>
      </c>
      <c r="F190" s="33">
        <v>1110536322</v>
      </c>
      <c r="G190" s="35">
        <v>45352</v>
      </c>
      <c r="H190" s="244" t="s">
        <v>88</v>
      </c>
      <c r="I190" s="240" t="s">
        <v>1807</v>
      </c>
    </row>
    <row r="191" spans="1:9">
      <c r="A191" s="30">
        <v>189</v>
      </c>
      <c r="B191" s="30" t="s">
        <v>157</v>
      </c>
      <c r="C191" s="68" t="s">
        <v>494</v>
      </c>
      <c r="D191" s="32">
        <v>6900000</v>
      </c>
      <c r="E191" s="32" t="s">
        <v>497</v>
      </c>
      <c r="F191" s="33">
        <v>1234640999</v>
      </c>
      <c r="G191" s="35">
        <v>45352</v>
      </c>
      <c r="H191" s="244" t="s">
        <v>88</v>
      </c>
      <c r="I191" s="240" t="s">
        <v>1807</v>
      </c>
    </row>
    <row r="192" spans="1:9">
      <c r="A192" s="30">
        <v>190</v>
      </c>
      <c r="B192" s="30" t="s">
        <v>157</v>
      </c>
      <c r="C192" s="68" t="s">
        <v>494</v>
      </c>
      <c r="D192" s="32">
        <v>6900000</v>
      </c>
      <c r="E192" s="59" t="s">
        <v>499</v>
      </c>
      <c r="F192" s="33">
        <v>1006127761</v>
      </c>
      <c r="G192" s="35">
        <v>45352</v>
      </c>
      <c r="H192" s="244" t="s">
        <v>88</v>
      </c>
      <c r="I192" s="240" t="s">
        <v>1807</v>
      </c>
    </row>
    <row r="193" spans="1:9">
      <c r="A193" s="30">
        <v>191</v>
      </c>
      <c r="B193" s="30" t="s">
        <v>157</v>
      </c>
      <c r="C193" s="68" t="s">
        <v>494</v>
      </c>
      <c r="D193" s="32">
        <v>6900000</v>
      </c>
      <c r="E193" s="59" t="s">
        <v>502</v>
      </c>
      <c r="F193" s="33">
        <v>1109004088</v>
      </c>
      <c r="G193" s="35">
        <v>45352</v>
      </c>
      <c r="H193" s="244" t="s">
        <v>88</v>
      </c>
      <c r="I193" s="240" t="s">
        <v>1807</v>
      </c>
    </row>
    <row r="194" spans="1:9">
      <c r="A194" s="30">
        <v>192</v>
      </c>
      <c r="B194" s="30" t="s">
        <v>157</v>
      </c>
      <c r="C194" s="68" t="s">
        <v>494</v>
      </c>
      <c r="D194" s="32">
        <v>6900000</v>
      </c>
      <c r="E194" s="59" t="s">
        <v>504</v>
      </c>
      <c r="F194" s="33">
        <v>1110552026</v>
      </c>
      <c r="G194" s="35">
        <v>45352</v>
      </c>
      <c r="H194" s="244" t="s">
        <v>88</v>
      </c>
      <c r="I194" s="240" t="s">
        <v>1807</v>
      </c>
    </row>
    <row r="195" spans="1:9">
      <c r="A195" s="30">
        <v>193</v>
      </c>
      <c r="B195" s="30" t="s">
        <v>59</v>
      </c>
      <c r="C195" s="59" t="s">
        <v>506</v>
      </c>
      <c r="D195" s="32">
        <v>6900000</v>
      </c>
      <c r="E195" s="30" t="s">
        <v>507</v>
      </c>
      <c r="F195" s="33">
        <v>1007441654</v>
      </c>
      <c r="G195" s="35">
        <v>45355</v>
      </c>
      <c r="H195" s="244" t="s">
        <v>88</v>
      </c>
      <c r="I195" s="240" t="s">
        <v>1808</v>
      </c>
    </row>
    <row r="196" spans="1:9">
      <c r="A196" s="30">
        <v>194</v>
      </c>
      <c r="B196" s="30" t="s">
        <v>508</v>
      </c>
      <c r="C196" s="30" t="s">
        <v>509</v>
      </c>
      <c r="D196" s="32">
        <v>11433000</v>
      </c>
      <c r="E196" s="30" t="s">
        <v>510</v>
      </c>
      <c r="F196" s="33">
        <v>93236653</v>
      </c>
      <c r="G196" s="35">
        <v>45355</v>
      </c>
      <c r="H196" s="244" t="s">
        <v>88</v>
      </c>
      <c r="I196" s="240" t="s">
        <v>1808</v>
      </c>
    </row>
    <row r="197" spans="1:9">
      <c r="A197" s="30">
        <v>195</v>
      </c>
      <c r="B197" s="30" t="s">
        <v>431</v>
      </c>
      <c r="C197" s="59" t="s">
        <v>511</v>
      </c>
      <c r="D197" s="32">
        <v>6300000</v>
      </c>
      <c r="E197" s="30" t="s">
        <v>512</v>
      </c>
      <c r="F197" s="33">
        <v>93379508</v>
      </c>
      <c r="G197" s="35">
        <v>45356</v>
      </c>
      <c r="H197" s="244" t="s">
        <v>88</v>
      </c>
      <c r="I197" s="240" t="s">
        <v>1809</v>
      </c>
    </row>
    <row r="198" spans="1:9">
      <c r="A198" s="30">
        <v>196</v>
      </c>
      <c r="B198" s="30" t="s">
        <v>409</v>
      </c>
      <c r="C198" s="59" t="s">
        <v>420</v>
      </c>
      <c r="D198" s="32">
        <v>11400000</v>
      </c>
      <c r="E198" s="30" t="s">
        <v>514</v>
      </c>
      <c r="F198" s="33">
        <v>1110519032</v>
      </c>
      <c r="G198" s="35">
        <v>45356</v>
      </c>
      <c r="H198" s="244" t="s">
        <v>88</v>
      </c>
      <c r="I198" s="240" t="s">
        <v>1809</v>
      </c>
    </row>
    <row r="199" spans="1:9">
      <c r="A199" s="30">
        <v>197</v>
      </c>
      <c r="B199" s="30" t="s">
        <v>284</v>
      </c>
      <c r="C199" s="30" t="s">
        <v>516</v>
      </c>
      <c r="D199" s="32">
        <v>12900000</v>
      </c>
      <c r="E199" s="30" t="s">
        <v>517</v>
      </c>
      <c r="F199" s="33">
        <v>1110526900</v>
      </c>
      <c r="G199" s="35">
        <v>45356</v>
      </c>
      <c r="H199" s="244" t="s">
        <v>88</v>
      </c>
      <c r="I199" s="240" t="s">
        <v>1809</v>
      </c>
    </row>
    <row r="200" spans="1:9">
      <c r="A200" s="30">
        <v>198</v>
      </c>
      <c r="B200" s="30" t="s">
        <v>59</v>
      </c>
      <c r="C200" s="30" t="s">
        <v>519</v>
      </c>
      <c r="D200" s="32">
        <v>8100000</v>
      </c>
      <c r="E200" s="30" t="s">
        <v>520</v>
      </c>
      <c r="F200" s="33">
        <v>28879473</v>
      </c>
      <c r="G200" s="35">
        <v>45356</v>
      </c>
      <c r="H200" s="244" t="s">
        <v>88</v>
      </c>
      <c r="I200" s="240" t="s">
        <v>1809</v>
      </c>
    </row>
    <row r="201" spans="1:9">
      <c r="A201" s="30">
        <v>199</v>
      </c>
      <c r="B201" s="30" t="s">
        <v>157</v>
      </c>
      <c r="C201" s="68" t="s">
        <v>494</v>
      </c>
      <c r="D201" s="32">
        <v>6900000</v>
      </c>
      <c r="E201" s="59" t="s">
        <v>522</v>
      </c>
      <c r="F201" s="33">
        <v>28551456</v>
      </c>
      <c r="G201" s="35">
        <v>45356</v>
      </c>
      <c r="H201" s="244" t="s">
        <v>88</v>
      </c>
      <c r="I201" s="240" t="s">
        <v>1809</v>
      </c>
    </row>
    <row r="202" spans="1:9">
      <c r="A202" s="30">
        <v>200</v>
      </c>
      <c r="B202" s="30" t="s">
        <v>262</v>
      </c>
      <c r="C202" s="30" t="s">
        <v>524</v>
      </c>
      <c r="D202" s="32">
        <v>12000000</v>
      </c>
      <c r="E202" s="30" t="s">
        <v>525</v>
      </c>
      <c r="F202" s="33">
        <v>1053848734</v>
      </c>
      <c r="G202" s="35">
        <v>45356</v>
      </c>
      <c r="H202" s="244" t="s">
        <v>88</v>
      </c>
      <c r="I202" s="240" t="s">
        <v>1809</v>
      </c>
    </row>
    <row r="203" spans="1:9">
      <c r="A203" s="30">
        <v>201</v>
      </c>
      <c r="B203" s="30" t="s">
        <v>157</v>
      </c>
      <c r="C203" s="30" t="s">
        <v>389</v>
      </c>
      <c r="D203" s="32">
        <v>5850000</v>
      </c>
      <c r="E203" s="30" t="s">
        <v>527</v>
      </c>
      <c r="F203" s="33">
        <v>1110536807</v>
      </c>
      <c r="G203" s="35">
        <v>45357</v>
      </c>
      <c r="H203" s="244" t="s">
        <v>88</v>
      </c>
      <c r="I203" s="240" t="s">
        <v>1810</v>
      </c>
    </row>
    <row r="204" spans="1:9">
      <c r="A204" s="30">
        <v>202</v>
      </c>
      <c r="B204" s="30" t="s">
        <v>336</v>
      </c>
      <c r="C204" s="30" t="s">
        <v>344</v>
      </c>
      <c r="D204" s="32">
        <v>6000000</v>
      </c>
      <c r="E204" s="30" t="s">
        <v>529</v>
      </c>
      <c r="F204" s="33">
        <v>1007688062</v>
      </c>
      <c r="G204" s="35">
        <v>45357</v>
      </c>
      <c r="H204" s="244" t="s">
        <v>88</v>
      </c>
      <c r="I204" s="240" t="s">
        <v>1810</v>
      </c>
    </row>
    <row r="205" spans="1:9">
      <c r="A205" s="30">
        <v>203</v>
      </c>
      <c r="B205" s="30" t="s">
        <v>70</v>
      </c>
      <c r="C205" s="30" t="s">
        <v>182</v>
      </c>
      <c r="D205" s="32">
        <v>152545758</v>
      </c>
      <c r="E205" s="30" t="s">
        <v>68</v>
      </c>
      <c r="F205" s="33">
        <v>900504144</v>
      </c>
      <c r="G205" s="35">
        <v>45357</v>
      </c>
      <c r="H205" s="244" t="s">
        <v>52</v>
      </c>
      <c r="I205" s="240" t="s">
        <v>1790</v>
      </c>
    </row>
    <row r="206" spans="1:9">
      <c r="A206" s="30">
        <v>204</v>
      </c>
      <c r="B206" s="30" t="s">
        <v>157</v>
      </c>
      <c r="C206" s="68" t="s">
        <v>494</v>
      </c>
      <c r="D206" s="32">
        <v>6900000</v>
      </c>
      <c r="E206" s="30" t="s">
        <v>532</v>
      </c>
      <c r="F206" s="33">
        <v>38364657</v>
      </c>
      <c r="G206" s="35">
        <v>45358</v>
      </c>
      <c r="H206" s="244" t="s">
        <v>88</v>
      </c>
      <c r="I206" s="240" t="s">
        <v>1811</v>
      </c>
    </row>
    <row r="207" spans="1:9">
      <c r="A207" s="30">
        <v>205</v>
      </c>
      <c r="B207" s="30" t="s">
        <v>262</v>
      </c>
      <c r="C207" s="30" t="s">
        <v>533</v>
      </c>
      <c r="D207" s="32">
        <v>6900000</v>
      </c>
      <c r="E207" s="30" t="s">
        <v>534</v>
      </c>
      <c r="F207" s="33">
        <v>1110538424</v>
      </c>
      <c r="G207" s="35">
        <v>45358</v>
      </c>
      <c r="H207" s="244" t="s">
        <v>88</v>
      </c>
      <c r="I207" s="240" t="s">
        <v>1811</v>
      </c>
    </row>
    <row r="208" spans="1:9">
      <c r="A208" s="30">
        <v>206</v>
      </c>
      <c r="B208" s="30" t="s">
        <v>262</v>
      </c>
      <c r="C208" s="30" t="s">
        <v>533</v>
      </c>
      <c r="D208" s="32">
        <v>6900000</v>
      </c>
      <c r="E208" s="30" t="s">
        <v>536</v>
      </c>
      <c r="F208" s="33">
        <v>1110489832</v>
      </c>
      <c r="G208" s="35">
        <v>45358</v>
      </c>
      <c r="H208" s="244" t="s">
        <v>88</v>
      </c>
      <c r="I208" s="240" t="s">
        <v>1811</v>
      </c>
    </row>
    <row r="209" spans="1:9">
      <c r="A209" s="30">
        <v>207</v>
      </c>
      <c r="B209" s="30" t="s">
        <v>157</v>
      </c>
      <c r="C209" s="68" t="s">
        <v>538</v>
      </c>
      <c r="D209" s="32">
        <v>6900000</v>
      </c>
      <c r="E209" s="30" t="s">
        <v>539</v>
      </c>
      <c r="F209" s="33">
        <v>1109413811</v>
      </c>
      <c r="G209" s="35">
        <v>45364</v>
      </c>
      <c r="H209" s="244" t="s">
        <v>88</v>
      </c>
      <c r="I209" s="240" t="s">
        <v>1812</v>
      </c>
    </row>
    <row r="210" spans="1:9">
      <c r="A210" s="30">
        <v>208</v>
      </c>
      <c r="B210" s="30" t="s">
        <v>262</v>
      </c>
      <c r="C210" s="30" t="s">
        <v>524</v>
      </c>
      <c r="D210" s="32">
        <v>12000000</v>
      </c>
      <c r="E210" s="30" t="s">
        <v>540</v>
      </c>
      <c r="F210" s="33">
        <v>1102871371</v>
      </c>
      <c r="G210" s="35">
        <v>45363</v>
      </c>
      <c r="H210" s="244" t="s">
        <v>88</v>
      </c>
      <c r="I210" s="240" t="s">
        <v>1813</v>
      </c>
    </row>
    <row r="211" spans="1:9">
      <c r="A211" s="30">
        <v>209</v>
      </c>
      <c r="B211" s="30" t="s">
        <v>409</v>
      </c>
      <c r="C211" s="59" t="s">
        <v>420</v>
      </c>
      <c r="D211" s="32">
        <v>11400000</v>
      </c>
      <c r="E211" s="30" t="s">
        <v>542</v>
      </c>
      <c r="F211" s="33">
        <v>1110529841</v>
      </c>
      <c r="G211" s="35">
        <v>45363</v>
      </c>
      <c r="H211" s="244" t="s">
        <v>88</v>
      </c>
      <c r="I211" s="240" t="s">
        <v>1813</v>
      </c>
    </row>
    <row r="212" spans="1:9">
      <c r="A212" s="30">
        <v>210</v>
      </c>
      <c r="B212" s="30" t="s">
        <v>157</v>
      </c>
      <c r="C212" s="30" t="s">
        <v>389</v>
      </c>
      <c r="D212" s="32">
        <v>5850000</v>
      </c>
      <c r="E212" s="30" t="s">
        <v>544</v>
      </c>
      <c r="F212" s="33">
        <v>1005714085</v>
      </c>
      <c r="G212" s="35">
        <v>45363</v>
      </c>
      <c r="H212" s="244" t="s">
        <v>88</v>
      </c>
      <c r="I212" s="240" t="s">
        <v>1813</v>
      </c>
    </row>
    <row r="213" spans="1:9">
      <c r="A213" s="30">
        <v>211</v>
      </c>
      <c r="B213" s="30" t="s">
        <v>157</v>
      </c>
      <c r="C213" s="68" t="s">
        <v>538</v>
      </c>
      <c r="D213" s="32">
        <v>6900000</v>
      </c>
      <c r="E213" s="30" t="s">
        <v>546</v>
      </c>
      <c r="F213" s="33">
        <v>1005827296</v>
      </c>
      <c r="G213" s="35">
        <v>45363</v>
      </c>
      <c r="H213" s="244" t="s">
        <v>88</v>
      </c>
      <c r="I213" s="240" t="s">
        <v>1813</v>
      </c>
    </row>
    <row r="214" spans="1:9">
      <c r="A214" s="30">
        <v>212</v>
      </c>
      <c r="B214" s="30" t="s">
        <v>409</v>
      </c>
      <c r="C214" s="30" t="s">
        <v>548</v>
      </c>
      <c r="D214" s="32">
        <v>15000000</v>
      </c>
      <c r="E214" s="30" t="s">
        <v>549</v>
      </c>
      <c r="F214" s="33">
        <v>1106772314</v>
      </c>
      <c r="G214" s="35">
        <v>45364</v>
      </c>
      <c r="H214" s="244" t="s">
        <v>88</v>
      </c>
      <c r="I214" s="240" t="s">
        <v>1812</v>
      </c>
    </row>
    <row r="215" spans="1:9">
      <c r="A215" s="30">
        <v>213</v>
      </c>
      <c r="B215" s="30" t="s">
        <v>53</v>
      </c>
      <c r="C215" s="55" t="s">
        <v>83</v>
      </c>
      <c r="D215" s="32">
        <v>10500000</v>
      </c>
      <c r="E215" s="30" t="s">
        <v>551</v>
      </c>
      <c r="F215" s="33">
        <v>1110524817</v>
      </c>
      <c r="G215" s="35">
        <v>45364</v>
      </c>
      <c r="H215" s="244" t="s">
        <v>88</v>
      </c>
      <c r="I215" s="240" t="s">
        <v>1812</v>
      </c>
    </row>
    <row r="216" spans="1:9">
      <c r="A216" s="30">
        <v>214</v>
      </c>
      <c r="B216" s="30" t="s">
        <v>157</v>
      </c>
      <c r="C216" s="68" t="s">
        <v>494</v>
      </c>
      <c r="D216" s="32">
        <v>6900000</v>
      </c>
      <c r="E216" s="30" t="s">
        <v>554</v>
      </c>
      <c r="F216" s="33">
        <v>1110491563</v>
      </c>
      <c r="G216" s="35">
        <v>45364</v>
      </c>
      <c r="H216" s="244" t="s">
        <v>88</v>
      </c>
      <c r="I216" s="240" t="s">
        <v>1812</v>
      </c>
    </row>
    <row r="217" spans="1:9">
      <c r="A217" s="30">
        <v>215</v>
      </c>
      <c r="B217" s="30" t="s">
        <v>282</v>
      </c>
      <c r="C217" s="68" t="s">
        <v>555</v>
      </c>
      <c r="D217" s="32">
        <v>6900000</v>
      </c>
      <c r="E217" s="30" t="s">
        <v>556</v>
      </c>
      <c r="F217" s="33">
        <v>11105954753</v>
      </c>
      <c r="G217" s="35">
        <v>45364</v>
      </c>
      <c r="H217" s="244" t="s">
        <v>88</v>
      </c>
      <c r="I217" s="240" t="s">
        <v>1812</v>
      </c>
    </row>
    <row r="218" spans="1:9">
      <c r="A218" s="43">
        <v>216</v>
      </c>
      <c r="B218" s="43" t="s">
        <v>157</v>
      </c>
      <c r="C218" s="43" t="s">
        <v>389</v>
      </c>
      <c r="D218" s="45">
        <v>5850000</v>
      </c>
      <c r="E218" s="43" t="s">
        <v>557</v>
      </c>
      <c r="F218" s="46">
        <v>93410631</v>
      </c>
      <c r="G218" s="48">
        <v>45364</v>
      </c>
      <c r="H218" s="246" t="s">
        <v>88</v>
      </c>
      <c r="I218" s="240" t="s">
        <v>1812</v>
      </c>
    </row>
    <row r="219" spans="1:9">
      <c r="A219" s="30">
        <v>217</v>
      </c>
      <c r="B219" s="30" t="s">
        <v>262</v>
      </c>
      <c r="C219" s="30" t="s">
        <v>524</v>
      </c>
      <c r="D219" s="32">
        <v>11400000</v>
      </c>
      <c r="E219" s="30" t="s">
        <v>559</v>
      </c>
      <c r="F219" s="33">
        <v>65717924</v>
      </c>
      <c r="G219" s="35">
        <v>45366</v>
      </c>
      <c r="H219" s="244" t="s">
        <v>88</v>
      </c>
      <c r="I219" s="240" t="s">
        <v>1814</v>
      </c>
    </row>
    <row r="220" spans="1:9">
      <c r="A220" s="30">
        <v>218</v>
      </c>
      <c r="B220" s="30" t="s">
        <v>92</v>
      </c>
      <c r="C220" s="30" t="s">
        <v>561</v>
      </c>
      <c r="D220" s="32">
        <v>12900000</v>
      </c>
      <c r="E220" s="30" t="s">
        <v>562</v>
      </c>
      <c r="F220" s="33">
        <v>1234641760</v>
      </c>
      <c r="G220" s="35">
        <v>45366</v>
      </c>
      <c r="H220" s="244" t="s">
        <v>88</v>
      </c>
      <c r="I220" s="240" t="s">
        <v>1814</v>
      </c>
    </row>
    <row r="221" spans="1:9">
      <c r="A221" s="251">
        <v>219</v>
      </c>
      <c r="B221" s="251" t="s">
        <v>409</v>
      </c>
      <c r="C221" s="252" t="s">
        <v>564</v>
      </c>
      <c r="D221" s="253">
        <v>12900000</v>
      </c>
      <c r="E221" s="251" t="s">
        <v>565</v>
      </c>
      <c r="F221" s="254">
        <v>1110511940</v>
      </c>
      <c r="G221" s="255">
        <v>45366</v>
      </c>
      <c r="H221" s="256" t="s">
        <v>88</v>
      </c>
      <c r="I221" s="257" t="s">
        <v>1814</v>
      </c>
    </row>
    <row r="222" spans="1:9">
      <c r="A222" s="30">
        <v>220</v>
      </c>
      <c r="B222" s="30" t="s">
        <v>42</v>
      </c>
      <c r="C222" s="30" t="s">
        <v>567</v>
      </c>
      <c r="D222" s="32">
        <v>8400000</v>
      </c>
      <c r="E222" s="30" t="s">
        <v>568</v>
      </c>
      <c r="F222" s="33">
        <v>1110533403</v>
      </c>
      <c r="G222" s="35">
        <v>45369</v>
      </c>
      <c r="H222" s="244" t="s">
        <v>88</v>
      </c>
      <c r="I222" s="240" t="s">
        <v>1815</v>
      </c>
    </row>
    <row r="223" spans="1:9">
      <c r="A223" s="30">
        <v>221</v>
      </c>
      <c r="B223" s="30" t="s">
        <v>59</v>
      </c>
      <c r="C223" s="56" t="s">
        <v>221</v>
      </c>
      <c r="D223" s="32">
        <v>64999998</v>
      </c>
      <c r="E223" s="30" t="s">
        <v>222</v>
      </c>
      <c r="F223" s="33">
        <v>17339066</v>
      </c>
      <c r="G223" s="35">
        <v>45370</v>
      </c>
      <c r="H223" s="244" t="s">
        <v>195</v>
      </c>
      <c r="I223" s="240" t="s">
        <v>1816</v>
      </c>
    </row>
    <row r="224" spans="1:9">
      <c r="A224" s="30">
        <v>222</v>
      </c>
      <c r="B224" s="30" t="s">
        <v>36</v>
      </c>
      <c r="C224" s="30" t="s">
        <v>571</v>
      </c>
      <c r="D224" s="32">
        <v>378248673</v>
      </c>
      <c r="E224" s="30" t="s">
        <v>572</v>
      </c>
      <c r="F224" s="33">
        <v>800149562</v>
      </c>
      <c r="G224" s="35">
        <v>45370</v>
      </c>
      <c r="H224" s="245">
        <v>45657</v>
      </c>
      <c r="I224" s="240" t="s">
        <v>1781</v>
      </c>
    </row>
    <row r="225" spans="1:9">
      <c r="A225" s="30">
        <v>223</v>
      </c>
      <c r="B225" s="30" t="s">
        <v>97</v>
      </c>
      <c r="C225" s="30" t="s">
        <v>180</v>
      </c>
      <c r="D225" s="32">
        <v>200000000</v>
      </c>
      <c r="E225" s="30" t="s">
        <v>68</v>
      </c>
      <c r="F225" s="33">
        <v>900504144</v>
      </c>
      <c r="G225" s="35">
        <v>45370</v>
      </c>
      <c r="H225" s="244" t="s">
        <v>52</v>
      </c>
      <c r="I225" s="240" t="s">
        <v>1817</v>
      </c>
    </row>
    <row r="226" spans="1:9">
      <c r="A226" s="30">
        <v>224</v>
      </c>
      <c r="B226" s="30" t="s">
        <v>59</v>
      </c>
      <c r="C226" s="30" t="s">
        <v>576</v>
      </c>
      <c r="D226" s="32">
        <v>116107920</v>
      </c>
      <c r="E226" s="30" t="s">
        <v>577</v>
      </c>
      <c r="F226" s="33">
        <v>901367080</v>
      </c>
      <c r="G226" s="35">
        <v>45373</v>
      </c>
      <c r="H226" s="244" t="s">
        <v>41</v>
      </c>
      <c r="I226" s="240" t="s">
        <v>1818</v>
      </c>
    </row>
    <row r="227" spans="1:9">
      <c r="A227" s="30">
        <v>225</v>
      </c>
      <c r="B227" s="30" t="s">
        <v>262</v>
      </c>
      <c r="C227" s="30" t="s">
        <v>580</v>
      </c>
      <c r="D227" s="32">
        <v>6000000</v>
      </c>
      <c r="E227" s="30" t="s">
        <v>581</v>
      </c>
      <c r="F227" s="33">
        <v>65556129</v>
      </c>
      <c r="G227" s="35">
        <v>45373</v>
      </c>
      <c r="H227" s="244" t="s">
        <v>88</v>
      </c>
      <c r="I227" s="240" t="s">
        <v>1819</v>
      </c>
    </row>
    <row r="228" spans="1:9">
      <c r="A228" s="30">
        <v>226</v>
      </c>
      <c r="B228" s="30" t="s">
        <v>251</v>
      </c>
      <c r="C228" s="30" t="s">
        <v>583</v>
      </c>
      <c r="D228" s="32">
        <v>30000000</v>
      </c>
      <c r="E228" s="30" t="s">
        <v>208</v>
      </c>
      <c r="F228" s="33">
        <v>809006780</v>
      </c>
      <c r="G228" s="35">
        <v>45373</v>
      </c>
      <c r="H228" s="244" t="s">
        <v>195</v>
      </c>
      <c r="I228" s="240" t="s">
        <v>1820</v>
      </c>
    </row>
    <row r="229" spans="1:9">
      <c r="A229" s="30">
        <v>227</v>
      </c>
      <c r="B229" s="30" t="s">
        <v>59</v>
      </c>
      <c r="C229" s="55" t="s">
        <v>585</v>
      </c>
      <c r="D229" s="32">
        <v>176857900</v>
      </c>
      <c r="E229" s="30" t="s">
        <v>586</v>
      </c>
      <c r="F229" s="33">
        <v>14398744</v>
      </c>
      <c r="G229" s="35">
        <v>45373</v>
      </c>
      <c r="H229" s="244" t="s">
        <v>88</v>
      </c>
      <c r="I229" s="240" t="s">
        <v>1821</v>
      </c>
    </row>
    <row r="230" spans="1:9">
      <c r="A230" s="30">
        <v>228</v>
      </c>
      <c r="B230" s="30" t="s">
        <v>485</v>
      </c>
      <c r="C230" s="30" t="s">
        <v>590</v>
      </c>
      <c r="D230" s="32">
        <v>398685000</v>
      </c>
      <c r="E230" s="30" t="s">
        <v>591</v>
      </c>
      <c r="F230" s="33">
        <v>900427788</v>
      </c>
      <c r="G230" s="35">
        <v>45373</v>
      </c>
      <c r="H230" s="244" t="s">
        <v>88</v>
      </c>
      <c r="I230" s="240" t="s">
        <v>1821</v>
      </c>
    </row>
    <row r="231" spans="1:9">
      <c r="A231" s="30">
        <v>229</v>
      </c>
      <c r="B231" s="30" t="s">
        <v>262</v>
      </c>
      <c r="C231" s="30" t="s">
        <v>594</v>
      </c>
      <c r="D231" s="32">
        <v>121458285</v>
      </c>
      <c r="E231" s="30" t="s">
        <v>68</v>
      </c>
      <c r="F231" s="33">
        <v>900504144</v>
      </c>
      <c r="G231" s="35">
        <v>45373</v>
      </c>
      <c r="H231" s="244" t="s">
        <v>46</v>
      </c>
      <c r="I231" s="240" t="s">
        <v>1822</v>
      </c>
    </row>
    <row r="232" spans="1:9">
      <c r="A232" s="30">
        <v>230</v>
      </c>
      <c r="B232" s="30" t="s">
        <v>59</v>
      </c>
      <c r="C232" s="58" t="s">
        <v>597</v>
      </c>
      <c r="D232" s="32">
        <v>9270000</v>
      </c>
      <c r="E232" s="30" t="s">
        <v>61</v>
      </c>
      <c r="F232" s="33">
        <v>14223766</v>
      </c>
      <c r="G232" s="35">
        <v>45385</v>
      </c>
      <c r="H232" s="244" t="s">
        <v>88</v>
      </c>
      <c r="I232" s="240" t="s">
        <v>1823</v>
      </c>
    </row>
    <row r="233" spans="1:9">
      <c r="A233" s="30">
        <v>231</v>
      </c>
      <c r="B233" s="30" t="s">
        <v>42</v>
      </c>
      <c r="C233" s="30" t="s">
        <v>600</v>
      </c>
      <c r="D233" s="32">
        <v>15450000</v>
      </c>
      <c r="E233" s="30" t="s">
        <v>601</v>
      </c>
      <c r="F233" s="33">
        <v>93396753</v>
      </c>
      <c r="G233" s="35">
        <v>45385</v>
      </c>
      <c r="H233" s="244" t="s">
        <v>88</v>
      </c>
      <c r="I233" s="240" t="s">
        <v>1823</v>
      </c>
    </row>
    <row r="234" spans="1:9">
      <c r="A234" s="43">
        <v>232</v>
      </c>
      <c r="B234" s="43" t="s">
        <v>602</v>
      </c>
      <c r="C234" s="57" t="s">
        <v>603</v>
      </c>
      <c r="D234" s="45">
        <v>3900000</v>
      </c>
      <c r="E234" s="43" t="s">
        <v>604</v>
      </c>
      <c r="F234" s="46">
        <v>12122694</v>
      </c>
      <c r="G234" s="48">
        <v>45385</v>
      </c>
      <c r="H234" s="246" t="s">
        <v>605</v>
      </c>
      <c r="I234" s="240" t="s">
        <v>1824</v>
      </c>
    </row>
    <row r="235" spans="1:9">
      <c r="A235" s="30">
        <v>233</v>
      </c>
      <c r="B235" s="30" t="s">
        <v>409</v>
      </c>
      <c r="C235" s="59" t="s">
        <v>428</v>
      </c>
      <c r="D235" s="32">
        <v>16500000</v>
      </c>
      <c r="E235" s="30" t="s">
        <v>606</v>
      </c>
      <c r="F235" s="33">
        <v>16785917</v>
      </c>
      <c r="G235" s="35">
        <v>45385</v>
      </c>
      <c r="H235" s="244" t="s">
        <v>88</v>
      </c>
      <c r="I235" s="240" t="s">
        <v>1823</v>
      </c>
    </row>
    <row r="236" spans="1:9">
      <c r="A236" s="30">
        <v>234</v>
      </c>
      <c r="B236" s="30" t="s">
        <v>59</v>
      </c>
      <c r="C236" s="59" t="s">
        <v>608</v>
      </c>
      <c r="D236" s="32">
        <v>35500000</v>
      </c>
      <c r="E236" s="30" t="s">
        <v>577</v>
      </c>
      <c r="F236" s="33">
        <v>901367080</v>
      </c>
      <c r="G236" s="35">
        <v>45385</v>
      </c>
      <c r="H236" s="244" t="s">
        <v>46</v>
      </c>
      <c r="I236" s="240" t="s">
        <v>1825</v>
      </c>
    </row>
    <row r="237" spans="1:9">
      <c r="A237" s="30">
        <v>235</v>
      </c>
      <c r="B237" s="30" t="s">
        <v>36</v>
      </c>
      <c r="C237" s="30" t="s">
        <v>610</v>
      </c>
      <c r="D237" s="32">
        <v>56763000</v>
      </c>
      <c r="E237" s="30" t="s">
        <v>611</v>
      </c>
      <c r="F237" s="33">
        <v>901515391</v>
      </c>
      <c r="G237" s="35">
        <v>45387</v>
      </c>
      <c r="H237" s="245">
        <v>45657</v>
      </c>
      <c r="I237" s="240" t="s">
        <v>1781</v>
      </c>
    </row>
  </sheetData>
  <pageMargins left="0.7" right="0.7" top="0.75" bottom="0.75" header="0.3" footer="0.3"/>
  <pageSetup fitToHeight="0" orientation="landscape"/>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48B34-137B-4ED5-85F0-A2D8B29A51E4}">
  <dimension ref="A1:AI603"/>
  <sheetViews>
    <sheetView workbookViewId="0"/>
  </sheetViews>
  <sheetFormatPr defaultColWidth="9.140625" defaultRowHeight="15"/>
  <sheetData>
    <row r="1" spans="1:35" ht="56.25">
      <c r="A1" s="2" t="s">
        <v>0</v>
      </c>
      <c r="B1" s="3" t="s">
        <v>1</v>
      </c>
      <c r="C1" s="4" t="s">
        <v>2</v>
      </c>
      <c r="D1" s="5" t="s">
        <v>3</v>
      </c>
      <c r="E1" s="10" t="s">
        <v>4</v>
      </c>
      <c r="F1" s="6" t="s">
        <v>5</v>
      </c>
      <c r="G1" s="3" t="s">
        <v>6</v>
      </c>
      <c r="H1" s="7" t="s">
        <v>7</v>
      </c>
      <c r="I1" s="7" t="s">
        <v>8</v>
      </c>
      <c r="J1" s="11" t="s">
        <v>9</v>
      </c>
      <c r="K1" s="11" t="s">
        <v>10</v>
      </c>
      <c r="L1" s="12" t="s">
        <v>11</v>
      </c>
      <c r="M1" s="13" t="s">
        <v>12</v>
      </c>
      <c r="N1" s="14" t="s">
        <v>13</v>
      </c>
      <c r="O1" s="9" t="s">
        <v>14</v>
      </c>
      <c r="P1" s="8" t="s">
        <v>15</v>
      </c>
      <c r="Q1" s="9" t="s">
        <v>16</v>
      </c>
      <c r="R1" s="15" t="s">
        <v>17</v>
      </c>
      <c r="S1" s="16" t="s">
        <v>18</v>
      </c>
      <c r="T1" s="12" t="s">
        <v>19</v>
      </c>
      <c r="U1" s="7" t="s">
        <v>20</v>
      </c>
      <c r="V1" s="8" t="s">
        <v>21</v>
      </c>
      <c r="W1" s="9" t="s">
        <v>22</v>
      </c>
      <c r="X1" s="14" t="s">
        <v>23</v>
      </c>
      <c r="Y1" s="3" t="s">
        <v>24</v>
      </c>
      <c r="Z1" s="372" t="s">
        <v>25</v>
      </c>
      <c r="AA1" s="371" t="s">
        <v>26</v>
      </c>
      <c r="AB1" s="17" t="s">
        <v>27</v>
      </c>
      <c r="AC1" s="3" t="s">
        <v>28</v>
      </c>
      <c r="AD1" s="380" t="s">
        <v>29</v>
      </c>
      <c r="AE1" s="379" t="s">
        <v>30</v>
      </c>
      <c r="AF1" s="383" t="s">
        <v>31</v>
      </c>
      <c r="AG1" s="383" t="s">
        <v>32</v>
      </c>
      <c r="AH1" s="383" t="s">
        <v>33</v>
      </c>
      <c r="AI1" s="1"/>
    </row>
    <row r="2" spans="1:35">
      <c r="A2" s="30" t="s">
        <v>34</v>
      </c>
      <c r="B2" s="30" t="s">
        <v>35</v>
      </c>
      <c r="C2" s="30" t="s">
        <v>36</v>
      </c>
      <c r="D2" s="30" t="s">
        <v>37</v>
      </c>
      <c r="E2" s="31" t="s">
        <v>38</v>
      </c>
      <c r="F2" s="32">
        <v>2003460</v>
      </c>
      <c r="G2" s="30" t="s">
        <v>39</v>
      </c>
      <c r="H2" s="33">
        <v>7500772</v>
      </c>
      <c r="I2" s="33"/>
      <c r="J2" s="34">
        <v>9</v>
      </c>
      <c r="K2" s="34">
        <v>36</v>
      </c>
      <c r="L2" s="35">
        <v>45292</v>
      </c>
      <c r="M2" s="36">
        <v>2003460</v>
      </c>
      <c r="N2" s="35">
        <v>45292</v>
      </c>
      <c r="O2" s="31" t="s">
        <v>40</v>
      </c>
      <c r="P2" s="37"/>
      <c r="Q2" s="31"/>
      <c r="R2" s="30"/>
      <c r="S2" s="38"/>
      <c r="T2" s="35"/>
      <c r="U2" s="33"/>
      <c r="V2" s="35">
        <v>45292</v>
      </c>
      <c r="W2" s="31" t="s">
        <v>41</v>
      </c>
      <c r="X2" s="35"/>
      <c r="Y2" s="30"/>
      <c r="Z2" s="373">
        <f>+F2/1</f>
        <v>2003460</v>
      </c>
      <c r="AA2" s="258"/>
      <c r="AB2" s="40"/>
      <c r="AC2" s="30"/>
      <c r="AD2" s="378"/>
      <c r="AE2" s="30"/>
      <c r="AF2" s="384"/>
      <c r="AG2" s="384"/>
      <c r="AH2" s="384"/>
      <c r="AI2" s="19"/>
    </row>
    <row r="3" spans="1:35">
      <c r="A3" s="30">
        <v>1</v>
      </c>
      <c r="B3" s="30" t="s">
        <v>35</v>
      </c>
      <c r="C3" s="30" t="s">
        <v>42</v>
      </c>
      <c r="D3" s="55" t="s">
        <v>43</v>
      </c>
      <c r="E3" s="31" t="s">
        <v>38</v>
      </c>
      <c r="F3" s="32">
        <v>22062600</v>
      </c>
      <c r="G3" s="30" t="s">
        <v>44</v>
      </c>
      <c r="H3" s="33">
        <v>900721487</v>
      </c>
      <c r="I3" s="33"/>
      <c r="J3" s="34">
        <v>1</v>
      </c>
      <c r="K3" s="34">
        <v>1</v>
      </c>
      <c r="L3" s="35">
        <v>45292</v>
      </c>
      <c r="M3" s="36">
        <v>22062600</v>
      </c>
      <c r="N3" s="35">
        <v>45292</v>
      </c>
      <c r="O3" s="31" t="s">
        <v>40</v>
      </c>
      <c r="P3" s="37">
        <v>45292</v>
      </c>
      <c r="Q3" s="31">
        <v>2</v>
      </c>
      <c r="R3" s="30">
        <v>2101010301</v>
      </c>
      <c r="S3" s="38">
        <f>M3</f>
        <v>22062600</v>
      </c>
      <c r="T3" s="35">
        <v>45292</v>
      </c>
      <c r="U3" s="33" t="s">
        <v>45</v>
      </c>
      <c r="V3" s="35">
        <v>45292</v>
      </c>
      <c r="W3" s="31" t="s">
        <v>46</v>
      </c>
      <c r="X3" s="35"/>
      <c r="Y3" s="30"/>
      <c r="Z3" s="373">
        <f>+F3/4</f>
        <v>5515650</v>
      </c>
      <c r="AA3" s="258"/>
      <c r="AB3" s="40"/>
      <c r="AC3" s="30"/>
      <c r="AD3" s="378"/>
      <c r="AE3" s="30"/>
      <c r="AF3" s="384"/>
      <c r="AG3" s="384"/>
      <c r="AH3" s="384"/>
      <c r="AI3" s="415" t="s">
        <v>47</v>
      </c>
    </row>
    <row r="4" spans="1:35">
      <c r="A4" s="30">
        <v>2</v>
      </c>
      <c r="B4" s="30" t="s">
        <v>35</v>
      </c>
      <c r="C4" s="30" t="s">
        <v>48</v>
      </c>
      <c r="D4" s="55" t="s">
        <v>49</v>
      </c>
      <c r="E4" s="31" t="s">
        <v>38</v>
      </c>
      <c r="F4" s="32">
        <v>124078282</v>
      </c>
      <c r="G4" s="30" t="s">
        <v>50</v>
      </c>
      <c r="H4" s="33">
        <v>901252497</v>
      </c>
      <c r="I4" s="33"/>
      <c r="J4" s="34">
        <v>6</v>
      </c>
      <c r="K4" s="34">
        <v>4</v>
      </c>
      <c r="L4" s="35">
        <v>45292</v>
      </c>
      <c r="M4" s="36">
        <v>124078282</v>
      </c>
      <c r="N4" s="35">
        <v>45292</v>
      </c>
      <c r="O4" s="31" t="s">
        <v>40</v>
      </c>
      <c r="P4" s="37">
        <v>45292</v>
      </c>
      <c r="Q4" s="31">
        <v>3</v>
      </c>
      <c r="R4" s="30">
        <v>220202</v>
      </c>
      <c r="S4" s="38">
        <f t="shared" ref="S4:S11" si="0">M4</f>
        <v>124078282</v>
      </c>
      <c r="T4" s="35">
        <v>45292</v>
      </c>
      <c r="U4" s="33" t="s">
        <v>51</v>
      </c>
      <c r="V4" s="35">
        <v>45292</v>
      </c>
      <c r="W4" s="31" t="s">
        <v>52</v>
      </c>
      <c r="X4" s="35"/>
      <c r="Y4" s="30"/>
      <c r="Z4" s="373">
        <f>+F4/2</f>
        <v>62039141</v>
      </c>
      <c r="AA4" s="258"/>
      <c r="AB4" s="40"/>
      <c r="AC4" s="30"/>
      <c r="AD4" s="378"/>
      <c r="AE4" s="30"/>
      <c r="AF4" s="384"/>
      <c r="AG4" s="384"/>
      <c r="AH4" s="384"/>
      <c r="AI4" s="19"/>
    </row>
    <row r="5" spans="1:35">
      <c r="A5" s="30">
        <v>3</v>
      </c>
      <c r="B5" s="30" t="s">
        <v>35</v>
      </c>
      <c r="C5" s="30" t="s">
        <v>53</v>
      </c>
      <c r="D5" s="55" t="s">
        <v>54</v>
      </c>
      <c r="E5" s="31" t="s">
        <v>38</v>
      </c>
      <c r="F5" s="32">
        <v>5500000</v>
      </c>
      <c r="G5" s="30" t="s">
        <v>55</v>
      </c>
      <c r="H5" s="33">
        <v>93405160</v>
      </c>
      <c r="I5" s="33"/>
      <c r="J5" s="34">
        <v>8</v>
      </c>
      <c r="K5" s="34">
        <v>24</v>
      </c>
      <c r="L5" s="35">
        <v>45292</v>
      </c>
      <c r="M5" s="36">
        <v>5500000</v>
      </c>
      <c r="N5" s="35">
        <v>45292</v>
      </c>
      <c r="O5" s="31" t="s">
        <v>40</v>
      </c>
      <c r="P5" s="37">
        <v>45292</v>
      </c>
      <c r="Q5" s="31">
        <v>4</v>
      </c>
      <c r="R5" s="30">
        <v>2101020301</v>
      </c>
      <c r="S5" s="38">
        <f t="shared" si="0"/>
        <v>5500000</v>
      </c>
      <c r="T5" s="35">
        <v>45293</v>
      </c>
      <c r="U5" s="33" t="s">
        <v>56</v>
      </c>
      <c r="V5" s="35">
        <v>45293</v>
      </c>
      <c r="W5" s="31" t="s">
        <v>41</v>
      </c>
      <c r="X5" s="35"/>
      <c r="Y5" s="30"/>
      <c r="Z5" s="373">
        <f>+F5/1</f>
        <v>5500000</v>
      </c>
      <c r="AA5" s="258"/>
      <c r="AB5" s="40"/>
      <c r="AC5" s="30"/>
      <c r="AD5" s="378"/>
      <c r="AE5" s="30"/>
      <c r="AF5" s="384"/>
      <c r="AG5" s="384"/>
      <c r="AH5" s="384"/>
      <c r="AI5" s="19"/>
    </row>
    <row r="6" spans="1:35">
      <c r="A6" s="30">
        <v>4</v>
      </c>
      <c r="B6" s="30" t="s">
        <v>35</v>
      </c>
      <c r="C6" s="30" t="s">
        <v>53</v>
      </c>
      <c r="D6" s="55" t="s">
        <v>54</v>
      </c>
      <c r="E6" s="31" t="s">
        <v>38</v>
      </c>
      <c r="F6" s="32">
        <v>5500000</v>
      </c>
      <c r="G6" s="30" t="s">
        <v>57</v>
      </c>
      <c r="H6" s="33">
        <v>72224422</v>
      </c>
      <c r="I6" s="33"/>
      <c r="J6" s="34">
        <v>9</v>
      </c>
      <c r="K6" s="34">
        <v>22</v>
      </c>
      <c r="L6" s="35">
        <v>45292</v>
      </c>
      <c r="M6" s="36">
        <v>5500000</v>
      </c>
      <c r="N6" s="35">
        <v>45292</v>
      </c>
      <c r="O6" s="31" t="s">
        <v>40</v>
      </c>
      <c r="P6" s="37">
        <v>45292</v>
      </c>
      <c r="Q6" s="31">
        <v>5</v>
      </c>
      <c r="R6" s="30">
        <v>2101020301</v>
      </c>
      <c r="S6" s="38">
        <f t="shared" si="0"/>
        <v>5500000</v>
      </c>
      <c r="T6" s="35">
        <v>45292</v>
      </c>
      <c r="U6" s="33" t="s">
        <v>58</v>
      </c>
      <c r="V6" s="35">
        <v>45292</v>
      </c>
      <c r="W6" s="31" t="s">
        <v>41</v>
      </c>
      <c r="X6" s="35"/>
      <c r="Y6" s="30"/>
      <c r="Z6" s="373">
        <f>+F5</f>
        <v>5500000</v>
      </c>
      <c r="AA6" s="258"/>
      <c r="AB6" s="40"/>
      <c r="AC6" s="30"/>
      <c r="AD6" s="378"/>
      <c r="AE6" s="30"/>
      <c r="AF6" s="384"/>
      <c r="AG6" s="384"/>
      <c r="AH6" s="384"/>
      <c r="AI6" s="19"/>
    </row>
    <row r="7" spans="1:35">
      <c r="A7" s="30">
        <v>5</v>
      </c>
      <c r="B7" s="30" t="s">
        <v>35</v>
      </c>
      <c r="C7" s="30" t="s">
        <v>59</v>
      </c>
      <c r="D7" s="55" t="s">
        <v>60</v>
      </c>
      <c r="E7" s="31" t="s">
        <v>38</v>
      </c>
      <c r="F7" s="32">
        <v>9373000</v>
      </c>
      <c r="G7" s="30" t="s">
        <v>61</v>
      </c>
      <c r="H7" s="33">
        <v>14223766</v>
      </c>
      <c r="I7" s="33"/>
      <c r="J7" s="34">
        <v>1</v>
      </c>
      <c r="K7" s="34">
        <v>29</v>
      </c>
      <c r="L7" s="35">
        <v>45292</v>
      </c>
      <c r="M7" s="36">
        <v>9373000</v>
      </c>
      <c r="N7" s="35">
        <v>45292</v>
      </c>
      <c r="O7" s="31" t="s">
        <v>40</v>
      </c>
      <c r="P7" s="37">
        <v>45292</v>
      </c>
      <c r="Q7" s="31">
        <v>6</v>
      </c>
      <c r="R7" s="30">
        <v>220106</v>
      </c>
      <c r="S7" s="38">
        <f t="shared" si="0"/>
        <v>9373000</v>
      </c>
      <c r="T7" s="35">
        <v>45292</v>
      </c>
      <c r="U7" s="33" t="s">
        <v>62</v>
      </c>
      <c r="V7" s="35">
        <v>45292</v>
      </c>
      <c r="W7" s="41">
        <v>45382</v>
      </c>
      <c r="X7" s="35"/>
      <c r="Y7" s="30"/>
      <c r="Z7" s="373">
        <f>+F7/3</f>
        <v>3124333.3333333335</v>
      </c>
      <c r="AA7" s="258"/>
      <c r="AB7" s="40"/>
      <c r="AC7" s="30"/>
      <c r="AD7" s="378"/>
      <c r="AE7" s="30"/>
      <c r="AF7" s="384"/>
      <c r="AG7" s="384"/>
      <c r="AH7" s="384"/>
      <c r="AI7" s="19"/>
    </row>
    <row r="8" spans="1:35">
      <c r="A8" s="30">
        <v>6</v>
      </c>
      <c r="B8" s="30" t="s">
        <v>35</v>
      </c>
      <c r="C8" s="30" t="s">
        <v>48</v>
      </c>
      <c r="D8" s="55" t="s">
        <v>63</v>
      </c>
      <c r="E8" s="31" t="s">
        <v>64</v>
      </c>
      <c r="F8" s="32">
        <v>7500000</v>
      </c>
      <c r="G8" s="30" t="s">
        <v>65</v>
      </c>
      <c r="H8" s="33">
        <v>1232391592</v>
      </c>
      <c r="I8" s="33"/>
      <c r="J8" s="34">
        <v>8</v>
      </c>
      <c r="K8" s="34">
        <v>13</v>
      </c>
      <c r="L8" s="35">
        <v>45292</v>
      </c>
      <c r="M8" s="36">
        <v>7500000</v>
      </c>
      <c r="N8" s="35">
        <v>45292</v>
      </c>
      <c r="O8" s="31" t="s">
        <v>40</v>
      </c>
      <c r="P8" s="37">
        <v>45292</v>
      </c>
      <c r="Q8" s="31">
        <v>7</v>
      </c>
      <c r="R8" s="30">
        <v>2101020301</v>
      </c>
      <c r="S8" s="38">
        <f t="shared" si="0"/>
        <v>7500000</v>
      </c>
      <c r="T8" s="35">
        <v>45292</v>
      </c>
      <c r="U8" s="33" t="s">
        <v>66</v>
      </c>
      <c r="V8" s="35">
        <v>45292</v>
      </c>
      <c r="W8" s="31" t="s">
        <v>41</v>
      </c>
      <c r="X8" s="35"/>
      <c r="Y8" s="30"/>
      <c r="Z8" s="373">
        <f>+F8/1</f>
        <v>7500000</v>
      </c>
      <c r="AA8" s="258"/>
      <c r="AB8" s="40"/>
      <c r="AC8" s="30"/>
      <c r="AD8" s="378"/>
      <c r="AE8" s="30"/>
      <c r="AF8" s="384"/>
      <c r="AG8" s="384"/>
      <c r="AH8" s="384"/>
      <c r="AI8" s="19"/>
    </row>
    <row r="9" spans="1:35">
      <c r="A9" s="30">
        <v>7</v>
      </c>
      <c r="B9" s="30" t="s">
        <v>35</v>
      </c>
      <c r="C9" s="30" t="s">
        <v>48</v>
      </c>
      <c r="D9" s="55" t="s">
        <v>67</v>
      </c>
      <c r="E9" s="31" t="s">
        <v>38</v>
      </c>
      <c r="F9" s="32">
        <v>317755000</v>
      </c>
      <c r="G9" s="30" t="s">
        <v>68</v>
      </c>
      <c r="H9" s="33">
        <v>900504144</v>
      </c>
      <c r="I9" s="33"/>
      <c r="J9" s="34">
        <v>0</v>
      </c>
      <c r="K9" s="34">
        <v>3</v>
      </c>
      <c r="L9" s="35">
        <v>45292</v>
      </c>
      <c r="M9" s="36">
        <v>317755000</v>
      </c>
      <c r="N9" s="35">
        <v>45292</v>
      </c>
      <c r="O9" s="31" t="s">
        <v>40</v>
      </c>
      <c r="P9" s="37">
        <v>45292</v>
      </c>
      <c r="Q9" s="31">
        <v>8</v>
      </c>
      <c r="R9" s="30">
        <v>220101</v>
      </c>
      <c r="S9" s="38">
        <f t="shared" si="0"/>
        <v>317755000</v>
      </c>
      <c r="T9" s="35">
        <v>45292</v>
      </c>
      <c r="U9" s="33" t="s">
        <v>69</v>
      </c>
      <c r="V9" s="35">
        <v>45292</v>
      </c>
      <c r="W9" s="31" t="s">
        <v>52</v>
      </c>
      <c r="X9" s="35"/>
      <c r="Y9" s="30"/>
      <c r="Z9" s="373">
        <f>+F9/2</f>
        <v>158877500</v>
      </c>
      <c r="AA9" s="258"/>
      <c r="AB9" s="40"/>
      <c r="AC9" s="30"/>
      <c r="AD9" s="378"/>
      <c r="AE9" s="30"/>
      <c r="AF9" s="384"/>
      <c r="AG9" s="384"/>
      <c r="AH9" s="384"/>
      <c r="AI9" s="19"/>
    </row>
    <row r="10" spans="1:35">
      <c r="A10" s="30">
        <v>8</v>
      </c>
      <c r="B10" s="30" t="s">
        <v>35</v>
      </c>
      <c r="C10" s="30" t="s">
        <v>70</v>
      </c>
      <c r="D10" s="55" t="s">
        <v>71</v>
      </c>
      <c r="E10" s="31" t="s">
        <v>64</v>
      </c>
      <c r="F10" s="32">
        <v>4200000</v>
      </c>
      <c r="G10" s="30" t="s">
        <v>72</v>
      </c>
      <c r="H10" s="33">
        <v>65738804</v>
      </c>
      <c r="I10" s="33"/>
      <c r="J10" s="34">
        <v>1</v>
      </c>
      <c r="K10" s="34">
        <v>5</v>
      </c>
      <c r="L10" s="35">
        <v>45292</v>
      </c>
      <c r="M10" s="36">
        <v>4200000</v>
      </c>
      <c r="N10" s="35">
        <v>45292</v>
      </c>
      <c r="O10" s="31" t="s">
        <v>40</v>
      </c>
      <c r="P10" s="37">
        <v>45292</v>
      </c>
      <c r="Q10" s="31">
        <v>9</v>
      </c>
      <c r="R10" s="30">
        <v>2101020301</v>
      </c>
      <c r="S10" s="38">
        <f t="shared" si="0"/>
        <v>4200000</v>
      </c>
      <c r="T10" s="35">
        <v>45292</v>
      </c>
      <c r="U10" s="33" t="s">
        <v>73</v>
      </c>
      <c r="V10" s="35">
        <v>45292</v>
      </c>
      <c r="W10" s="31" t="s">
        <v>41</v>
      </c>
      <c r="X10" s="35"/>
      <c r="Y10" s="30"/>
      <c r="Z10" s="373">
        <f>+F10</f>
        <v>4200000</v>
      </c>
      <c r="AA10" s="258"/>
      <c r="AB10" s="40"/>
      <c r="AC10" s="30"/>
      <c r="AD10" s="378"/>
      <c r="AE10" s="30"/>
      <c r="AF10" s="384"/>
      <c r="AG10" s="384"/>
      <c r="AH10" s="384"/>
      <c r="AI10" s="19"/>
    </row>
    <row r="11" spans="1:35">
      <c r="A11" s="30">
        <v>9</v>
      </c>
      <c r="B11" s="30" t="s">
        <v>35</v>
      </c>
      <c r="C11" s="30" t="s">
        <v>70</v>
      </c>
      <c r="D11" s="55" t="s">
        <v>71</v>
      </c>
      <c r="E11" s="31" t="s">
        <v>64</v>
      </c>
      <c r="F11" s="32">
        <v>4200000</v>
      </c>
      <c r="G11" s="30" t="s">
        <v>74</v>
      </c>
      <c r="H11" s="33">
        <v>1067864079</v>
      </c>
      <c r="I11" s="33"/>
      <c r="J11" s="34">
        <v>3</v>
      </c>
      <c r="K11" s="34">
        <v>6</v>
      </c>
      <c r="L11" s="35">
        <v>45292</v>
      </c>
      <c r="M11" s="36">
        <v>4200000</v>
      </c>
      <c r="N11" s="35">
        <v>45292</v>
      </c>
      <c r="O11" s="31" t="s">
        <v>40</v>
      </c>
      <c r="P11" s="37">
        <v>45293</v>
      </c>
      <c r="Q11" s="31">
        <v>20</v>
      </c>
      <c r="R11" s="30">
        <v>2101020301</v>
      </c>
      <c r="S11" s="38">
        <f t="shared" si="0"/>
        <v>4200000</v>
      </c>
      <c r="T11" s="35">
        <v>45293</v>
      </c>
      <c r="U11" s="33" t="s">
        <v>75</v>
      </c>
      <c r="V11" s="35">
        <v>45293</v>
      </c>
      <c r="W11" s="31" t="s">
        <v>41</v>
      </c>
      <c r="X11" s="35"/>
      <c r="Y11" s="30"/>
      <c r="Z11" s="373">
        <f t="shared" ref="Z11" si="1">+F11</f>
        <v>4200000</v>
      </c>
      <c r="AA11" s="258"/>
      <c r="AB11" s="40"/>
      <c r="AC11" s="30"/>
      <c r="AD11" s="378"/>
      <c r="AE11" s="30"/>
      <c r="AF11" s="384"/>
      <c r="AG11" s="384"/>
      <c r="AH11" s="384"/>
      <c r="AI11" s="19"/>
    </row>
    <row r="12" spans="1:35">
      <c r="A12" s="30">
        <v>10</v>
      </c>
      <c r="B12" s="30" t="s">
        <v>35</v>
      </c>
      <c r="C12" s="30" t="s">
        <v>48</v>
      </c>
      <c r="D12" s="55" t="s">
        <v>76</v>
      </c>
      <c r="E12" s="31" t="s">
        <v>64</v>
      </c>
      <c r="F12" s="32">
        <v>23175000</v>
      </c>
      <c r="G12" s="30" t="s">
        <v>77</v>
      </c>
      <c r="H12" s="33">
        <v>1018433119</v>
      </c>
      <c r="I12" s="33"/>
      <c r="J12" s="34">
        <v>2</v>
      </c>
      <c r="K12" s="34">
        <v>11</v>
      </c>
      <c r="L12" s="35">
        <v>45292</v>
      </c>
      <c r="M12" s="36">
        <f>F12</f>
        <v>23175000</v>
      </c>
      <c r="N12" s="35">
        <v>45292</v>
      </c>
      <c r="O12" s="31" t="s">
        <v>40</v>
      </c>
      <c r="P12" s="37">
        <v>45292</v>
      </c>
      <c r="Q12" s="31">
        <v>10</v>
      </c>
      <c r="R12" s="30">
        <v>2101020301</v>
      </c>
      <c r="S12" s="38">
        <f>M12</f>
        <v>23175000</v>
      </c>
      <c r="T12" s="35">
        <v>45292</v>
      </c>
      <c r="U12" s="33" t="s">
        <v>78</v>
      </c>
      <c r="V12" s="35">
        <v>45293</v>
      </c>
      <c r="W12" s="31" t="s">
        <v>79</v>
      </c>
      <c r="X12" s="35"/>
      <c r="Y12" s="30"/>
      <c r="Z12" s="373">
        <f>+F12/5</f>
        <v>4635000</v>
      </c>
      <c r="AA12" s="258"/>
      <c r="AB12" s="40"/>
      <c r="AC12" s="30"/>
      <c r="AD12" s="378"/>
      <c r="AE12" s="30"/>
      <c r="AF12" s="384"/>
      <c r="AG12" s="384"/>
      <c r="AH12" s="384"/>
      <c r="AI12" s="19"/>
    </row>
    <row r="13" spans="1:35">
      <c r="A13" s="30">
        <v>11</v>
      </c>
      <c r="B13" s="30" t="s">
        <v>35</v>
      </c>
      <c r="C13" s="30" t="s">
        <v>53</v>
      </c>
      <c r="D13" s="55" t="s">
        <v>80</v>
      </c>
      <c r="E13" s="31" t="s">
        <v>38</v>
      </c>
      <c r="F13" s="32">
        <v>4300000</v>
      </c>
      <c r="G13" s="30" t="s">
        <v>81</v>
      </c>
      <c r="H13" s="33">
        <v>51607730</v>
      </c>
      <c r="I13" s="33"/>
      <c r="J13" s="34">
        <v>0</v>
      </c>
      <c r="K13" s="34">
        <v>21</v>
      </c>
      <c r="L13" s="35">
        <v>45292</v>
      </c>
      <c r="M13" s="36">
        <f t="shared" ref="M13:M76" si="2">F13</f>
        <v>4300000</v>
      </c>
      <c r="N13" s="35">
        <v>45292</v>
      </c>
      <c r="O13" s="31" t="s">
        <v>40</v>
      </c>
      <c r="P13" s="37">
        <v>45292</v>
      </c>
      <c r="Q13" s="31">
        <v>11</v>
      </c>
      <c r="R13" s="30">
        <v>2101020301</v>
      </c>
      <c r="S13" s="38">
        <f t="shared" ref="S13:S76" si="3">M13</f>
        <v>4300000</v>
      </c>
      <c r="T13" s="35">
        <v>45292</v>
      </c>
      <c r="U13" s="33" t="s">
        <v>82</v>
      </c>
      <c r="V13" s="35">
        <v>45292</v>
      </c>
      <c r="W13" s="31" t="s">
        <v>41</v>
      </c>
      <c r="X13" s="35"/>
      <c r="Y13" s="30"/>
      <c r="Z13" s="373">
        <f>+F13</f>
        <v>4300000</v>
      </c>
      <c r="AA13" s="258"/>
      <c r="AB13" s="40"/>
      <c r="AC13" s="30"/>
      <c r="AD13" s="378"/>
      <c r="AE13" s="30"/>
      <c r="AF13" s="384"/>
      <c r="AG13" s="384"/>
      <c r="AH13" s="384"/>
      <c r="AI13" s="19"/>
    </row>
    <row r="14" spans="1:35">
      <c r="A14" s="30">
        <v>12</v>
      </c>
      <c r="B14" s="30" t="s">
        <v>35</v>
      </c>
      <c r="C14" s="30" t="s">
        <v>53</v>
      </c>
      <c r="D14" s="55" t="s">
        <v>83</v>
      </c>
      <c r="E14" s="31" t="s">
        <v>38</v>
      </c>
      <c r="F14" s="32">
        <v>3500000</v>
      </c>
      <c r="G14" s="30" t="s">
        <v>84</v>
      </c>
      <c r="H14" s="33">
        <v>65714127</v>
      </c>
      <c r="I14" s="33"/>
      <c r="J14" s="34">
        <v>8</v>
      </c>
      <c r="K14" s="34">
        <v>20</v>
      </c>
      <c r="L14" s="35">
        <v>45292</v>
      </c>
      <c r="M14" s="36">
        <f t="shared" si="2"/>
        <v>3500000</v>
      </c>
      <c r="N14" s="35">
        <v>45292</v>
      </c>
      <c r="O14" s="31" t="s">
        <v>40</v>
      </c>
      <c r="P14" s="37">
        <v>45292</v>
      </c>
      <c r="Q14" s="31">
        <v>12</v>
      </c>
      <c r="R14" s="30">
        <v>2101020301</v>
      </c>
      <c r="S14" s="38">
        <f t="shared" si="3"/>
        <v>3500000</v>
      </c>
      <c r="T14" s="35">
        <v>45292</v>
      </c>
      <c r="U14" s="33" t="s">
        <v>85</v>
      </c>
      <c r="V14" s="35">
        <v>45292</v>
      </c>
      <c r="W14" s="31" t="s">
        <v>41</v>
      </c>
      <c r="X14" s="35"/>
      <c r="Y14" s="30"/>
      <c r="Z14" s="373">
        <f>+F14</f>
        <v>3500000</v>
      </c>
      <c r="AA14" s="258"/>
      <c r="AB14" s="40"/>
      <c r="AC14" s="30"/>
      <c r="AD14" s="378"/>
      <c r="AE14" s="30"/>
      <c r="AF14" s="384"/>
      <c r="AG14" s="384"/>
      <c r="AH14" s="384"/>
      <c r="AI14" s="19"/>
    </row>
    <row r="15" spans="1:35">
      <c r="A15" s="30">
        <v>13</v>
      </c>
      <c r="B15" s="30" t="s">
        <v>35</v>
      </c>
      <c r="C15" s="30" t="s">
        <v>36</v>
      </c>
      <c r="D15" s="55" t="s">
        <v>86</v>
      </c>
      <c r="E15" s="31" t="s">
        <v>38</v>
      </c>
      <c r="F15" s="32">
        <v>18921000</v>
      </c>
      <c r="G15" s="30" t="s">
        <v>87</v>
      </c>
      <c r="H15" s="33">
        <v>901515391</v>
      </c>
      <c r="I15" s="33"/>
      <c r="J15" s="34">
        <v>4</v>
      </c>
      <c r="K15" s="34">
        <v>44</v>
      </c>
      <c r="L15" s="35">
        <v>45292</v>
      </c>
      <c r="M15" s="36">
        <f t="shared" si="2"/>
        <v>18921000</v>
      </c>
      <c r="N15" s="35">
        <v>45292</v>
      </c>
      <c r="O15" s="31" t="s">
        <v>40</v>
      </c>
      <c r="P15" s="37">
        <v>45292</v>
      </c>
      <c r="Q15" s="31">
        <v>13</v>
      </c>
      <c r="R15" s="30">
        <v>21030202</v>
      </c>
      <c r="S15" s="38">
        <f t="shared" si="3"/>
        <v>18921000</v>
      </c>
      <c r="T15" s="35">
        <v>45292</v>
      </c>
      <c r="U15" s="33">
        <v>100029217</v>
      </c>
      <c r="V15" s="35">
        <v>45292</v>
      </c>
      <c r="W15" s="31" t="s">
        <v>88</v>
      </c>
      <c r="X15" s="35"/>
      <c r="Y15" s="30"/>
      <c r="Z15" s="373">
        <f>+F15/3</f>
        <v>6307000</v>
      </c>
      <c r="AA15" s="258"/>
      <c r="AB15" s="40"/>
      <c r="AC15" s="30"/>
      <c r="AD15" s="378"/>
      <c r="AE15" s="30"/>
      <c r="AF15" s="384"/>
      <c r="AG15" s="384"/>
      <c r="AH15" s="384"/>
      <c r="AI15" s="19"/>
    </row>
    <row r="16" spans="1:35">
      <c r="A16" s="30">
        <v>14</v>
      </c>
      <c r="B16" s="30" t="s">
        <v>35</v>
      </c>
      <c r="C16" s="30" t="s">
        <v>36</v>
      </c>
      <c r="D16" s="55" t="s">
        <v>89</v>
      </c>
      <c r="E16" s="31" t="s">
        <v>38</v>
      </c>
      <c r="F16" s="32">
        <v>5871000</v>
      </c>
      <c r="G16" s="30" t="s">
        <v>90</v>
      </c>
      <c r="H16" s="33">
        <v>1005714392</v>
      </c>
      <c r="I16" s="33"/>
      <c r="J16" s="34"/>
      <c r="K16" s="34">
        <v>48</v>
      </c>
      <c r="L16" s="35">
        <v>45292</v>
      </c>
      <c r="M16" s="36">
        <f t="shared" si="2"/>
        <v>5871000</v>
      </c>
      <c r="N16" s="35">
        <v>45292</v>
      </c>
      <c r="O16" s="31" t="s">
        <v>40</v>
      </c>
      <c r="P16" s="37">
        <v>45292</v>
      </c>
      <c r="Q16" s="31">
        <v>14</v>
      </c>
      <c r="R16" s="30">
        <v>21030202</v>
      </c>
      <c r="S16" s="38">
        <f t="shared" si="3"/>
        <v>5871000</v>
      </c>
      <c r="T16" s="35">
        <v>45292</v>
      </c>
      <c r="U16" s="33" t="s">
        <v>91</v>
      </c>
      <c r="V16" s="35">
        <v>45292</v>
      </c>
      <c r="W16" s="31" t="s">
        <v>88</v>
      </c>
      <c r="X16" s="35"/>
      <c r="Y16" s="30"/>
      <c r="Z16" s="373">
        <f>+F16/3</f>
        <v>1957000</v>
      </c>
      <c r="AA16" s="258"/>
      <c r="AB16" s="40"/>
      <c r="AC16" s="30"/>
      <c r="AD16" s="378"/>
      <c r="AE16" s="30"/>
      <c r="AF16" s="384"/>
      <c r="AG16" s="384"/>
      <c r="AH16" s="384"/>
      <c r="AI16" s="19"/>
    </row>
    <row r="17" spans="1:35">
      <c r="A17" s="30">
        <v>15</v>
      </c>
      <c r="B17" s="30" t="s">
        <v>35</v>
      </c>
      <c r="C17" s="30" t="s">
        <v>92</v>
      </c>
      <c r="D17" s="42" t="s">
        <v>93</v>
      </c>
      <c r="E17" s="31" t="s">
        <v>38</v>
      </c>
      <c r="F17" s="32">
        <v>56787252</v>
      </c>
      <c r="G17" s="30" t="s">
        <v>94</v>
      </c>
      <c r="H17" s="33">
        <v>5972300</v>
      </c>
      <c r="I17" s="33"/>
      <c r="J17" s="34">
        <v>3</v>
      </c>
      <c r="K17" s="34">
        <v>41</v>
      </c>
      <c r="L17" s="35">
        <v>45292</v>
      </c>
      <c r="M17" s="36">
        <f t="shared" si="2"/>
        <v>56787252</v>
      </c>
      <c r="N17" s="35">
        <v>45292</v>
      </c>
      <c r="O17" s="31" t="s">
        <v>40</v>
      </c>
      <c r="P17" s="37">
        <v>45292</v>
      </c>
      <c r="Q17" s="31">
        <v>15</v>
      </c>
      <c r="R17" s="30">
        <v>2101010301</v>
      </c>
      <c r="S17" s="38">
        <f t="shared" si="3"/>
        <v>56787252</v>
      </c>
      <c r="T17" s="35">
        <v>45292</v>
      </c>
      <c r="U17" s="33" t="s">
        <v>95</v>
      </c>
      <c r="V17" s="35">
        <v>45292</v>
      </c>
      <c r="W17" s="31" t="s">
        <v>96</v>
      </c>
      <c r="X17" s="35"/>
      <c r="Y17" s="30"/>
      <c r="Z17" s="373">
        <f>+F17/12</f>
        <v>4732271</v>
      </c>
      <c r="AA17" s="258"/>
      <c r="AB17" s="40"/>
      <c r="AC17" s="30"/>
      <c r="AD17" s="378"/>
      <c r="AE17" s="30"/>
      <c r="AF17" s="384"/>
      <c r="AG17" s="384"/>
      <c r="AH17" s="384"/>
      <c r="AI17" s="19"/>
    </row>
    <row r="18" spans="1:35">
      <c r="A18" s="30">
        <v>16</v>
      </c>
      <c r="B18" s="30" t="s">
        <v>35</v>
      </c>
      <c r="C18" s="30" t="s">
        <v>97</v>
      </c>
      <c r="D18" s="30" t="s">
        <v>98</v>
      </c>
      <c r="E18" s="31" t="s">
        <v>38</v>
      </c>
      <c r="F18" s="32">
        <v>1950000</v>
      </c>
      <c r="G18" s="30" t="s">
        <v>99</v>
      </c>
      <c r="H18" s="33">
        <v>1110548224</v>
      </c>
      <c r="I18" s="33"/>
      <c r="J18" s="34"/>
      <c r="K18" s="34">
        <v>25</v>
      </c>
      <c r="L18" s="35">
        <v>45292</v>
      </c>
      <c r="M18" s="36">
        <f t="shared" si="2"/>
        <v>1950000</v>
      </c>
      <c r="N18" s="35">
        <v>45292</v>
      </c>
      <c r="O18" s="31" t="s">
        <v>40</v>
      </c>
      <c r="P18" s="37">
        <v>45292</v>
      </c>
      <c r="Q18" s="31">
        <v>16</v>
      </c>
      <c r="R18" s="30">
        <v>2101020302</v>
      </c>
      <c r="S18" s="38">
        <f t="shared" si="3"/>
        <v>1950000</v>
      </c>
      <c r="T18" s="35">
        <v>45292</v>
      </c>
      <c r="U18" s="33">
        <v>100029229</v>
      </c>
      <c r="V18" s="35">
        <v>45292</v>
      </c>
      <c r="W18" s="31" t="s">
        <v>41</v>
      </c>
      <c r="X18" s="35"/>
      <c r="Y18" s="30"/>
      <c r="Z18" s="373">
        <f>+F18</f>
        <v>1950000</v>
      </c>
      <c r="AA18" s="258"/>
      <c r="AB18" s="40"/>
      <c r="AC18" s="30"/>
      <c r="AD18" s="378"/>
      <c r="AE18" s="30"/>
      <c r="AF18" s="384"/>
      <c r="AG18" s="384"/>
      <c r="AH18" s="384"/>
      <c r="AI18" s="19"/>
    </row>
    <row r="19" spans="1:35">
      <c r="A19" s="30">
        <v>17</v>
      </c>
      <c r="B19" s="30" t="s">
        <v>35</v>
      </c>
      <c r="C19" s="30" t="s">
        <v>48</v>
      </c>
      <c r="D19" s="55" t="s">
        <v>100</v>
      </c>
      <c r="E19" s="31" t="s">
        <v>38</v>
      </c>
      <c r="F19" s="32">
        <v>1950000</v>
      </c>
      <c r="G19" s="30" t="s">
        <v>101</v>
      </c>
      <c r="H19" s="33">
        <v>1110518316</v>
      </c>
      <c r="I19" s="33"/>
      <c r="J19" s="34">
        <v>7</v>
      </c>
      <c r="K19" s="34">
        <v>37</v>
      </c>
      <c r="L19" s="35">
        <v>45292</v>
      </c>
      <c r="M19" s="36">
        <f>F19</f>
        <v>1950000</v>
      </c>
      <c r="N19" s="35">
        <v>45292</v>
      </c>
      <c r="O19" s="31" t="s">
        <v>40</v>
      </c>
      <c r="P19" s="37">
        <v>45294</v>
      </c>
      <c r="Q19" s="31">
        <v>32</v>
      </c>
      <c r="R19" s="30">
        <v>2101020302</v>
      </c>
      <c r="S19" s="38">
        <f t="shared" si="3"/>
        <v>1950000</v>
      </c>
      <c r="T19" s="35">
        <v>45293</v>
      </c>
      <c r="U19" s="33">
        <v>100029239</v>
      </c>
      <c r="V19" s="35">
        <v>45293</v>
      </c>
      <c r="W19" s="31" t="s">
        <v>41</v>
      </c>
      <c r="X19" s="35"/>
      <c r="Y19" s="30"/>
      <c r="Z19" s="373">
        <f t="shared" ref="Z19:Z20" si="4">+F19</f>
        <v>1950000</v>
      </c>
      <c r="AA19" s="258"/>
      <c r="AB19" s="40"/>
      <c r="AC19" s="30"/>
      <c r="AD19" s="378"/>
      <c r="AE19" s="30"/>
      <c r="AF19" s="384"/>
      <c r="AG19" s="384"/>
      <c r="AH19" s="384"/>
      <c r="AI19" s="19"/>
    </row>
    <row r="20" spans="1:35">
      <c r="A20" s="30">
        <v>18</v>
      </c>
      <c r="B20" s="30" t="s">
        <v>35</v>
      </c>
      <c r="C20" s="30" t="s">
        <v>48</v>
      </c>
      <c r="D20" s="55" t="s">
        <v>100</v>
      </c>
      <c r="E20" s="31" t="s">
        <v>38</v>
      </c>
      <c r="F20" s="32">
        <v>2200000</v>
      </c>
      <c r="G20" s="30" t="s">
        <v>102</v>
      </c>
      <c r="H20" s="33">
        <v>65767290</v>
      </c>
      <c r="I20" s="33"/>
      <c r="J20" s="34">
        <v>8</v>
      </c>
      <c r="K20" s="34">
        <v>40</v>
      </c>
      <c r="L20" s="35">
        <v>45292</v>
      </c>
      <c r="M20" s="36">
        <f t="shared" ref="M20" si="5">F20</f>
        <v>2200000</v>
      </c>
      <c r="N20" s="35">
        <v>45292</v>
      </c>
      <c r="O20" s="31" t="s">
        <v>40</v>
      </c>
      <c r="P20" s="37">
        <v>45294</v>
      </c>
      <c r="Q20" s="31">
        <v>33</v>
      </c>
      <c r="R20" s="30">
        <v>2101020302</v>
      </c>
      <c r="S20" s="38">
        <f t="shared" si="3"/>
        <v>2200000</v>
      </c>
      <c r="T20" s="35">
        <v>45293</v>
      </c>
      <c r="U20" s="33">
        <v>100029244</v>
      </c>
      <c r="V20" s="35">
        <v>45293</v>
      </c>
      <c r="W20" s="31" t="s">
        <v>41</v>
      </c>
      <c r="X20" s="35"/>
      <c r="Y20" s="30"/>
      <c r="Z20" s="373">
        <f t="shared" si="4"/>
        <v>2200000</v>
      </c>
      <c r="AA20" s="258"/>
      <c r="AB20" s="40"/>
      <c r="AC20" s="30"/>
      <c r="AD20" s="378"/>
      <c r="AE20" s="30"/>
      <c r="AF20" s="384"/>
      <c r="AG20" s="384"/>
      <c r="AH20" s="384"/>
      <c r="AI20" s="19"/>
    </row>
    <row r="21" spans="1:35">
      <c r="A21" s="30">
        <v>19</v>
      </c>
      <c r="B21" s="30" t="s">
        <v>35</v>
      </c>
      <c r="C21" s="30" t="s">
        <v>48</v>
      </c>
      <c r="D21" s="55" t="s">
        <v>103</v>
      </c>
      <c r="E21" s="31" t="s">
        <v>38</v>
      </c>
      <c r="F21" s="32">
        <v>38470500</v>
      </c>
      <c r="G21" s="30" t="s">
        <v>104</v>
      </c>
      <c r="H21" s="33">
        <v>1053785704</v>
      </c>
      <c r="I21" s="33"/>
      <c r="J21" s="34">
        <v>9</v>
      </c>
      <c r="K21" s="34">
        <v>7</v>
      </c>
      <c r="L21" s="35">
        <v>45292</v>
      </c>
      <c r="M21" s="36">
        <f t="shared" si="2"/>
        <v>38470500</v>
      </c>
      <c r="N21" s="35">
        <v>45292</v>
      </c>
      <c r="O21" s="31" t="s">
        <v>40</v>
      </c>
      <c r="P21" s="37">
        <v>45292</v>
      </c>
      <c r="Q21" s="31">
        <v>17</v>
      </c>
      <c r="R21" s="30">
        <v>2101020301</v>
      </c>
      <c r="S21" s="38">
        <f t="shared" si="3"/>
        <v>38470500</v>
      </c>
      <c r="T21" s="35">
        <v>45292</v>
      </c>
      <c r="U21" s="33" t="s">
        <v>105</v>
      </c>
      <c r="V21" s="35">
        <v>45293</v>
      </c>
      <c r="W21" s="31" t="s">
        <v>46</v>
      </c>
      <c r="X21" s="35">
        <v>45412</v>
      </c>
      <c r="Y21" s="30" t="s">
        <v>106</v>
      </c>
      <c r="Z21" s="373">
        <f>+F21/4</f>
        <v>9617625</v>
      </c>
      <c r="AA21" s="258"/>
      <c r="AB21" s="40"/>
      <c r="AC21" s="30"/>
      <c r="AD21" s="378"/>
      <c r="AE21" s="30"/>
      <c r="AF21" s="384"/>
      <c r="AG21" s="384"/>
      <c r="AH21" s="384"/>
      <c r="AI21" s="19"/>
    </row>
    <row r="22" spans="1:35">
      <c r="A22" s="30">
        <v>20</v>
      </c>
      <c r="B22" s="30" t="s">
        <v>35</v>
      </c>
      <c r="C22" s="30" t="s">
        <v>92</v>
      </c>
      <c r="D22" s="55" t="s">
        <v>107</v>
      </c>
      <c r="E22" s="31" t="s">
        <v>38</v>
      </c>
      <c r="F22" s="32">
        <v>211635582</v>
      </c>
      <c r="G22" s="30" t="s">
        <v>108</v>
      </c>
      <c r="H22" s="33">
        <v>800185215</v>
      </c>
      <c r="I22" s="33"/>
      <c r="J22" s="34">
        <v>2</v>
      </c>
      <c r="K22" s="34">
        <v>33</v>
      </c>
      <c r="L22" s="35">
        <v>45292</v>
      </c>
      <c r="M22" s="36">
        <f t="shared" si="2"/>
        <v>211635582</v>
      </c>
      <c r="N22" s="35">
        <v>45292</v>
      </c>
      <c r="O22" s="31" t="s">
        <v>40</v>
      </c>
      <c r="P22" s="37">
        <v>45292</v>
      </c>
      <c r="Q22" s="31">
        <v>18</v>
      </c>
      <c r="R22" s="30">
        <v>2102020210</v>
      </c>
      <c r="S22" s="38">
        <f t="shared" si="3"/>
        <v>211635582</v>
      </c>
      <c r="T22" s="35">
        <v>45292</v>
      </c>
      <c r="U22" s="33" t="s">
        <v>109</v>
      </c>
      <c r="V22" s="35">
        <v>45292</v>
      </c>
      <c r="W22" s="31" t="s">
        <v>52</v>
      </c>
      <c r="X22" s="35"/>
      <c r="Y22" s="30"/>
      <c r="Z22" s="373">
        <f>+F22/2</f>
        <v>105817791</v>
      </c>
      <c r="AA22" s="258"/>
      <c r="AB22" s="40"/>
      <c r="AC22" s="30"/>
      <c r="AD22" s="378"/>
      <c r="AE22" s="30"/>
      <c r="AF22" s="384"/>
      <c r="AG22" s="384"/>
      <c r="AH22" s="384"/>
      <c r="AI22" s="19"/>
    </row>
    <row r="23" spans="1:35">
      <c r="A23" s="30">
        <v>21</v>
      </c>
      <c r="B23" s="30" t="s">
        <v>35</v>
      </c>
      <c r="C23" s="30" t="s">
        <v>92</v>
      </c>
      <c r="D23" s="55" t="s">
        <v>110</v>
      </c>
      <c r="E23" s="31" t="s">
        <v>64</v>
      </c>
      <c r="F23" s="32">
        <v>249125832</v>
      </c>
      <c r="G23" s="30" t="s">
        <v>111</v>
      </c>
      <c r="H23" s="33">
        <v>900427788</v>
      </c>
      <c r="I23" s="33"/>
      <c r="J23" s="34">
        <v>3</v>
      </c>
      <c r="K23" s="34">
        <v>53</v>
      </c>
      <c r="L23" s="35">
        <v>45292</v>
      </c>
      <c r="M23" s="36">
        <f t="shared" si="2"/>
        <v>249125832</v>
      </c>
      <c r="N23" s="35">
        <v>45292</v>
      </c>
      <c r="O23" s="31" t="s">
        <v>40</v>
      </c>
      <c r="P23" s="37">
        <v>45292</v>
      </c>
      <c r="Q23" s="31">
        <v>19</v>
      </c>
      <c r="R23" s="30">
        <v>2102020211</v>
      </c>
      <c r="S23" s="38">
        <f t="shared" si="3"/>
        <v>249125832</v>
      </c>
      <c r="T23" s="35">
        <v>45289</v>
      </c>
      <c r="U23" s="33" t="s">
        <v>112</v>
      </c>
      <c r="V23" s="35">
        <v>45292</v>
      </c>
      <c r="W23" s="31" t="s">
        <v>52</v>
      </c>
      <c r="X23" s="35"/>
      <c r="Y23" s="30"/>
      <c r="Z23" s="373">
        <f>+F23/2</f>
        <v>124562916</v>
      </c>
      <c r="AA23" s="258"/>
      <c r="AB23" s="40"/>
      <c r="AC23" s="30"/>
      <c r="AD23" s="378"/>
      <c r="AE23" s="30"/>
      <c r="AF23" s="384"/>
      <c r="AG23" s="384"/>
      <c r="AH23" s="384"/>
      <c r="AI23" s="19"/>
    </row>
    <row r="24" spans="1:35">
      <c r="A24" s="30">
        <v>22</v>
      </c>
      <c r="B24" s="30" t="s">
        <v>35</v>
      </c>
      <c r="C24" s="30" t="s">
        <v>48</v>
      </c>
      <c r="D24" s="55" t="s">
        <v>103</v>
      </c>
      <c r="E24" s="31" t="s">
        <v>38</v>
      </c>
      <c r="F24" s="32">
        <v>35689500</v>
      </c>
      <c r="G24" s="30" t="s">
        <v>113</v>
      </c>
      <c r="H24" s="33">
        <v>14243863</v>
      </c>
      <c r="I24" s="33"/>
      <c r="J24" s="34">
        <v>3</v>
      </c>
      <c r="K24" s="34">
        <v>8</v>
      </c>
      <c r="L24" s="35">
        <v>45292</v>
      </c>
      <c r="M24" s="36">
        <f t="shared" si="2"/>
        <v>35689500</v>
      </c>
      <c r="N24" s="35">
        <v>45293</v>
      </c>
      <c r="O24" s="31" t="s">
        <v>40</v>
      </c>
      <c r="P24" s="37">
        <v>45294</v>
      </c>
      <c r="Q24" s="31">
        <v>34</v>
      </c>
      <c r="R24" s="30">
        <v>2101020301</v>
      </c>
      <c r="S24" s="38">
        <f t="shared" si="3"/>
        <v>35689500</v>
      </c>
      <c r="T24" s="35">
        <v>45293</v>
      </c>
      <c r="U24" s="33" t="s">
        <v>114</v>
      </c>
      <c r="V24" s="35">
        <v>45293</v>
      </c>
      <c r="W24" s="31" t="s">
        <v>46</v>
      </c>
      <c r="X24" s="35">
        <v>45412</v>
      </c>
      <c r="Y24" s="30" t="s">
        <v>106</v>
      </c>
      <c r="Z24" s="373">
        <f>+F24/4</f>
        <v>8922375</v>
      </c>
      <c r="AA24" s="258"/>
      <c r="AB24" s="40"/>
      <c r="AC24" s="30"/>
      <c r="AD24" s="378"/>
      <c r="AE24" s="30"/>
      <c r="AF24" s="384"/>
      <c r="AG24" s="384"/>
      <c r="AH24" s="384"/>
      <c r="AI24" s="19"/>
    </row>
    <row r="25" spans="1:35">
      <c r="A25" s="30">
        <v>23</v>
      </c>
      <c r="B25" s="30" t="s">
        <v>35</v>
      </c>
      <c r="C25" s="30" t="s">
        <v>48</v>
      </c>
      <c r="D25" s="30" t="s">
        <v>115</v>
      </c>
      <c r="E25" s="31" t="s">
        <v>38</v>
      </c>
      <c r="F25" s="32">
        <v>5250000</v>
      </c>
      <c r="G25" s="30" t="s">
        <v>116</v>
      </c>
      <c r="H25" s="33">
        <v>38290379</v>
      </c>
      <c r="I25" s="33"/>
      <c r="J25" s="34">
        <v>7</v>
      </c>
      <c r="K25" s="34">
        <v>49</v>
      </c>
      <c r="L25" s="35">
        <v>45292</v>
      </c>
      <c r="M25" s="36">
        <f t="shared" si="2"/>
        <v>5250000</v>
      </c>
      <c r="N25" s="35">
        <v>45293</v>
      </c>
      <c r="O25" s="31" t="s">
        <v>40</v>
      </c>
      <c r="P25" s="37">
        <v>45293</v>
      </c>
      <c r="Q25" s="31">
        <v>22</v>
      </c>
      <c r="R25" s="30">
        <v>2101020301</v>
      </c>
      <c r="S25" s="38">
        <f t="shared" si="3"/>
        <v>5250000</v>
      </c>
      <c r="T25" s="35">
        <v>45295</v>
      </c>
      <c r="U25" s="33" t="s">
        <v>117</v>
      </c>
      <c r="V25" s="35">
        <v>45295</v>
      </c>
      <c r="W25" s="31" t="s">
        <v>41</v>
      </c>
      <c r="X25" s="35"/>
      <c r="Y25" s="30"/>
      <c r="Z25" s="373">
        <v>5250000</v>
      </c>
      <c r="AA25" s="258"/>
      <c r="AB25" s="40"/>
      <c r="AC25" s="30"/>
      <c r="AD25" s="378"/>
      <c r="AE25" s="30"/>
      <c r="AF25" s="384"/>
      <c r="AG25" s="384"/>
      <c r="AH25" s="384"/>
      <c r="AI25" s="19"/>
    </row>
    <row r="26" spans="1:35">
      <c r="A26" s="30">
        <v>24</v>
      </c>
      <c r="B26" s="30" t="s">
        <v>35</v>
      </c>
      <c r="C26" s="30" t="s">
        <v>48</v>
      </c>
      <c r="D26" s="55" t="s">
        <v>76</v>
      </c>
      <c r="E26" s="31" t="s">
        <v>38</v>
      </c>
      <c r="F26" s="32">
        <v>23175000</v>
      </c>
      <c r="G26" s="30" t="s">
        <v>118</v>
      </c>
      <c r="H26" s="33">
        <v>28980289</v>
      </c>
      <c r="I26" s="33"/>
      <c r="J26" s="34">
        <v>7</v>
      </c>
      <c r="K26" s="34">
        <v>12</v>
      </c>
      <c r="L26" s="35">
        <v>45292</v>
      </c>
      <c r="M26" s="36">
        <f t="shared" si="2"/>
        <v>23175000</v>
      </c>
      <c r="N26" s="35">
        <v>45293</v>
      </c>
      <c r="O26" s="31" t="s">
        <v>40</v>
      </c>
      <c r="P26" s="37">
        <v>45293</v>
      </c>
      <c r="Q26" s="31">
        <v>23</v>
      </c>
      <c r="R26" s="30">
        <v>2101020301</v>
      </c>
      <c r="S26" s="38">
        <f t="shared" si="3"/>
        <v>23175000</v>
      </c>
      <c r="T26" s="35">
        <v>45293</v>
      </c>
      <c r="U26" s="35" t="s">
        <v>119</v>
      </c>
      <c r="V26" s="35">
        <v>45293</v>
      </c>
      <c r="W26" s="31" t="s">
        <v>79</v>
      </c>
      <c r="X26" s="35"/>
      <c r="Y26" s="30"/>
      <c r="Z26" s="373">
        <f>+F26/5</f>
        <v>4635000</v>
      </c>
      <c r="AA26" s="258"/>
      <c r="AB26" s="40"/>
      <c r="AC26" s="30"/>
      <c r="AD26" s="378"/>
      <c r="AE26" s="30"/>
      <c r="AF26" s="384"/>
      <c r="AG26" s="384"/>
      <c r="AH26" s="384"/>
      <c r="AI26" s="19"/>
    </row>
    <row r="27" spans="1:35">
      <c r="A27" s="30">
        <v>25</v>
      </c>
      <c r="B27" s="30" t="s">
        <v>35</v>
      </c>
      <c r="C27" s="30" t="s">
        <v>48</v>
      </c>
      <c r="D27" s="55" t="s">
        <v>100</v>
      </c>
      <c r="E27" s="31" t="s">
        <v>38</v>
      </c>
      <c r="F27" s="32">
        <v>1950000</v>
      </c>
      <c r="G27" s="30" t="s">
        <v>120</v>
      </c>
      <c r="H27" s="33">
        <v>1234641495</v>
      </c>
      <c r="I27" s="33"/>
      <c r="J27" s="34">
        <v>2</v>
      </c>
      <c r="K27" s="34">
        <v>39</v>
      </c>
      <c r="L27" s="35">
        <v>45292</v>
      </c>
      <c r="M27" s="36">
        <f t="shared" si="2"/>
        <v>1950000</v>
      </c>
      <c r="N27" s="35">
        <v>45293</v>
      </c>
      <c r="O27" s="31" t="s">
        <v>40</v>
      </c>
      <c r="P27" s="37">
        <v>45293</v>
      </c>
      <c r="Q27" s="31">
        <v>24</v>
      </c>
      <c r="R27" s="30">
        <v>2101020302</v>
      </c>
      <c r="S27" s="38">
        <f t="shared" si="3"/>
        <v>1950000</v>
      </c>
      <c r="T27" s="35">
        <v>45293</v>
      </c>
      <c r="U27" s="33">
        <v>100029276</v>
      </c>
      <c r="V27" s="35">
        <v>45293</v>
      </c>
      <c r="W27" s="31" t="s">
        <v>121</v>
      </c>
      <c r="X27" s="35"/>
      <c r="Y27" s="30"/>
      <c r="Z27" s="373">
        <v>1950000</v>
      </c>
      <c r="AA27" s="258"/>
      <c r="AB27" s="40"/>
      <c r="AC27" s="30"/>
      <c r="AD27" s="378"/>
      <c r="AE27" s="30"/>
      <c r="AF27" s="384"/>
      <c r="AG27" s="384"/>
      <c r="AH27" s="384"/>
      <c r="AI27" s="19"/>
    </row>
    <row r="28" spans="1:35">
      <c r="A28" s="30">
        <v>26</v>
      </c>
      <c r="B28" s="30" t="s">
        <v>35</v>
      </c>
      <c r="C28" s="30" t="s">
        <v>48</v>
      </c>
      <c r="D28" s="55" t="s">
        <v>100</v>
      </c>
      <c r="E28" s="31" t="s">
        <v>38</v>
      </c>
      <c r="F28" s="32">
        <v>1950000</v>
      </c>
      <c r="G28" s="30" t="s">
        <v>122</v>
      </c>
      <c r="H28" s="33">
        <v>1109380186</v>
      </c>
      <c r="I28" s="33"/>
      <c r="J28" s="34">
        <v>7</v>
      </c>
      <c r="K28" s="34">
        <v>38</v>
      </c>
      <c r="L28" s="35">
        <v>45292</v>
      </c>
      <c r="M28" s="36">
        <f t="shared" si="2"/>
        <v>1950000</v>
      </c>
      <c r="N28" s="35">
        <v>45293</v>
      </c>
      <c r="O28" s="31" t="s">
        <v>40</v>
      </c>
      <c r="P28" s="37">
        <v>45293</v>
      </c>
      <c r="Q28" s="31">
        <v>25</v>
      </c>
      <c r="R28" s="30">
        <v>2101020302</v>
      </c>
      <c r="S28" s="38">
        <f t="shared" si="3"/>
        <v>1950000</v>
      </c>
      <c r="T28" s="35">
        <v>45293</v>
      </c>
      <c r="U28" s="33" t="s">
        <v>123</v>
      </c>
      <c r="V28" s="35">
        <v>45293</v>
      </c>
      <c r="W28" s="31" t="s">
        <v>121</v>
      </c>
      <c r="X28" s="35"/>
      <c r="Y28" s="30"/>
      <c r="Z28" s="373">
        <v>1950000</v>
      </c>
      <c r="AA28" s="258"/>
      <c r="AB28" s="40"/>
      <c r="AC28" s="30"/>
      <c r="AD28" s="378"/>
      <c r="AE28" s="30"/>
      <c r="AF28" s="384"/>
      <c r="AG28" s="384"/>
      <c r="AH28" s="384"/>
      <c r="AI28" s="19"/>
    </row>
    <row r="29" spans="1:35">
      <c r="A29" s="30">
        <v>27</v>
      </c>
      <c r="B29" s="30" t="s">
        <v>35</v>
      </c>
      <c r="C29" s="30" t="s">
        <v>53</v>
      </c>
      <c r="D29" s="55" t="s">
        <v>83</v>
      </c>
      <c r="E29" s="31" t="s">
        <v>64</v>
      </c>
      <c r="F29" s="32">
        <v>3500000</v>
      </c>
      <c r="G29" s="30" t="s">
        <v>124</v>
      </c>
      <c r="H29" s="33">
        <v>1234639176</v>
      </c>
      <c r="I29" s="33"/>
      <c r="J29" s="34">
        <v>1</v>
      </c>
      <c r="K29" s="34">
        <v>19</v>
      </c>
      <c r="L29" s="35">
        <v>45292</v>
      </c>
      <c r="M29" s="36">
        <f t="shared" si="2"/>
        <v>3500000</v>
      </c>
      <c r="N29" s="35">
        <v>45293</v>
      </c>
      <c r="O29" s="31" t="s">
        <v>40</v>
      </c>
      <c r="P29" s="37">
        <v>45293</v>
      </c>
      <c r="Q29" s="31">
        <v>26</v>
      </c>
      <c r="R29" s="30">
        <v>2101020301</v>
      </c>
      <c r="S29" s="38">
        <f t="shared" si="3"/>
        <v>3500000</v>
      </c>
      <c r="T29" s="35">
        <v>45293</v>
      </c>
      <c r="U29" s="33" t="s">
        <v>125</v>
      </c>
      <c r="V29" s="35">
        <v>45293</v>
      </c>
      <c r="W29" s="31" t="s">
        <v>41</v>
      </c>
      <c r="X29" s="35"/>
      <c r="Y29" s="30"/>
      <c r="Z29" s="373">
        <v>3500000</v>
      </c>
      <c r="AA29" s="258"/>
      <c r="AB29" s="40"/>
      <c r="AC29" s="30"/>
      <c r="AD29" s="378"/>
      <c r="AE29" s="30"/>
      <c r="AF29" s="384"/>
      <c r="AG29" s="384"/>
      <c r="AH29" s="384"/>
      <c r="AI29" s="19"/>
    </row>
    <row r="30" spans="1:35">
      <c r="A30" s="30">
        <v>28</v>
      </c>
      <c r="B30" s="30" t="s">
        <v>35</v>
      </c>
      <c r="C30" s="30" t="s">
        <v>48</v>
      </c>
      <c r="D30" s="30" t="s">
        <v>126</v>
      </c>
      <c r="E30" s="31" t="s">
        <v>38</v>
      </c>
      <c r="F30" s="32">
        <v>9000000</v>
      </c>
      <c r="G30" s="30" t="s">
        <v>127</v>
      </c>
      <c r="H30" s="33">
        <v>14325425</v>
      </c>
      <c r="I30" s="33"/>
      <c r="J30" s="34">
        <v>3</v>
      </c>
      <c r="K30" s="34">
        <v>28</v>
      </c>
      <c r="L30" s="35">
        <v>45292</v>
      </c>
      <c r="M30" s="36">
        <f t="shared" si="2"/>
        <v>9000000</v>
      </c>
      <c r="N30" s="35">
        <v>45293</v>
      </c>
      <c r="O30" s="31" t="s">
        <v>40</v>
      </c>
      <c r="P30" s="37">
        <v>45294</v>
      </c>
      <c r="Q30" s="31">
        <v>35</v>
      </c>
      <c r="R30" s="30">
        <v>2101020301</v>
      </c>
      <c r="S30" s="38">
        <f t="shared" si="3"/>
        <v>9000000</v>
      </c>
      <c r="T30" s="35">
        <v>45293</v>
      </c>
      <c r="U30" s="33" t="s">
        <v>128</v>
      </c>
      <c r="V30" s="35">
        <v>45293</v>
      </c>
      <c r="W30" s="31" t="s">
        <v>41</v>
      </c>
      <c r="X30" s="35"/>
      <c r="Y30" s="30"/>
      <c r="Z30" s="373">
        <v>9000000</v>
      </c>
      <c r="AA30" s="258"/>
      <c r="AB30" s="40"/>
      <c r="AC30" s="30"/>
      <c r="AD30" s="378"/>
      <c r="AE30" s="30"/>
      <c r="AF30" s="384"/>
      <c r="AG30" s="384"/>
      <c r="AH30" s="384"/>
      <c r="AI30" s="19"/>
    </row>
    <row r="31" spans="1:35">
      <c r="A31" s="30">
        <v>29</v>
      </c>
      <c r="B31" s="30" t="s">
        <v>35</v>
      </c>
      <c r="C31" s="30" t="s">
        <v>48</v>
      </c>
      <c r="D31" s="30" t="s">
        <v>129</v>
      </c>
      <c r="E31" s="31" t="s">
        <v>38</v>
      </c>
      <c r="F31" s="32">
        <v>37080000</v>
      </c>
      <c r="G31" s="30" t="s">
        <v>130</v>
      </c>
      <c r="H31" s="33">
        <v>1122397810</v>
      </c>
      <c r="I31" s="33"/>
      <c r="J31" s="34">
        <v>7</v>
      </c>
      <c r="K31" s="34">
        <v>9</v>
      </c>
      <c r="L31" s="35">
        <v>45292</v>
      </c>
      <c r="M31" s="36">
        <f t="shared" si="2"/>
        <v>37080000</v>
      </c>
      <c r="N31" s="35">
        <v>45293</v>
      </c>
      <c r="O31" s="31" t="s">
        <v>40</v>
      </c>
      <c r="P31" s="37">
        <v>45294</v>
      </c>
      <c r="Q31" s="31">
        <v>36</v>
      </c>
      <c r="R31" s="30">
        <v>2101020301</v>
      </c>
      <c r="S31" s="38">
        <f t="shared" si="3"/>
        <v>37080000</v>
      </c>
      <c r="T31" s="35">
        <v>45293</v>
      </c>
      <c r="U31" s="33">
        <v>100029310</v>
      </c>
      <c r="V31" s="35">
        <v>45293</v>
      </c>
      <c r="W31" s="31" t="s">
        <v>46</v>
      </c>
      <c r="X31" s="35">
        <v>45412</v>
      </c>
      <c r="Y31" s="30" t="s">
        <v>106</v>
      </c>
      <c r="Z31" s="373">
        <f>+F31/4</f>
        <v>9270000</v>
      </c>
      <c r="AA31" s="258"/>
      <c r="AB31" s="40"/>
      <c r="AC31" s="30"/>
      <c r="AD31" s="378"/>
      <c r="AE31" s="30"/>
      <c r="AF31" s="384"/>
      <c r="AG31" s="384"/>
      <c r="AH31" s="384"/>
      <c r="AI31" s="19"/>
    </row>
    <row r="32" spans="1:35">
      <c r="A32" s="30">
        <v>30</v>
      </c>
      <c r="B32" s="30" t="s">
        <v>35</v>
      </c>
      <c r="C32" s="30" t="s">
        <v>53</v>
      </c>
      <c r="D32" s="55" t="s">
        <v>131</v>
      </c>
      <c r="E32" s="31" t="s">
        <v>38</v>
      </c>
      <c r="F32" s="32">
        <v>5500000</v>
      </c>
      <c r="G32" s="30" t="s">
        <v>132</v>
      </c>
      <c r="H32" s="33">
        <v>77182070</v>
      </c>
      <c r="I32" s="33"/>
      <c r="J32" s="34">
        <v>6</v>
      </c>
      <c r="K32" s="34">
        <v>23</v>
      </c>
      <c r="L32" s="35">
        <v>45292</v>
      </c>
      <c r="M32" s="36">
        <f t="shared" si="2"/>
        <v>5500000</v>
      </c>
      <c r="N32" s="35">
        <v>45293</v>
      </c>
      <c r="O32" s="31" t="s">
        <v>40</v>
      </c>
      <c r="P32" s="37">
        <v>45295</v>
      </c>
      <c r="Q32" s="31">
        <v>44</v>
      </c>
      <c r="R32" s="30">
        <v>2101020301</v>
      </c>
      <c r="S32" s="38">
        <f t="shared" si="3"/>
        <v>5500000</v>
      </c>
      <c r="T32" s="35">
        <v>45294</v>
      </c>
      <c r="U32" s="33" t="s">
        <v>133</v>
      </c>
      <c r="V32" s="35">
        <v>45295</v>
      </c>
      <c r="W32" s="31" t="s">
        <v>41</v>
      </c>
      <c r="X32" s="35"/>
      <c r="Y32" s="30"/>
      <c r="Z32" s="373">
        <f>+F32</f>
        <v>5500000</v>
      </c>
      <c r="AA32" s="258"/>
      <c r="AB32" s="40"/>
      <c r="AC32" s="30"/>
      <c r="AD32" s="378"/>
      <c r="AE32" s="30"/>
      <c r="AF32" s="384"/>
      <c r="AG32" s="384"/>
      <c r="AH32" s="384"/>
      <c r="AI32" s="19"/>
    </row>
    <row r="33" spans="1:35">
      <c r="A33" s="30">
        <v>31</v>
      </c>
      <c r="B33" s="30" t="s">
        <v>35</v>
      </c>
      <c r="C33" s="30" t="s">
        <v>42</v>
      </c>
      <c r="D33" s="55" t="s">
        <v>134</v>
      </c>
      <c r="E33" s="31" t="s">
        <v>38</v>
      </c>
      <c r="F33" s="32">
        <v>20600000</v>
      </c>
      <c r="G33" s="30" t="s">
        <v>135</v>
      </c>
      <c r="H33" s="33">
        <v>79521725</v>
      </c>
      <c r="I33" s="33"/>
      <c r="J33" s="34">
        <v>4</v>
      </c>
      <c r="K33" s="34">
        <v>2</v>
      </c>
      <c r="L33" s="35">
        <v>45292</v>
      </c>
      <c r="M33" s="36">
        <f t="shared" si="2"/>
        <v>20600000</v>
      </c>
      <c r="N33" s="35">
        <v>45293</v>
      </c>
      <c r="O33" s="31" t="s">
        <v>40</v>
      </c>
      <c r="P33" s="37">
        <v>45293</v>
      </c>
      <c r="Q33" s="31">
        <v>27</v>
      </c>
      <c r="R33" s="30">
        <v>2101010301</v>
      </c>
      <c r="S33" s="38">
        <f t="shared" si="3"/>
        <v>20600000</v>
      </c>
      <c r="T33" s="35">
        <v>45294</v>
      </c>
      <c r="U33" s="33">
        <v>100029370</v>
      </c>
      <c r="V33" s="35">
        <v>45294</v>
      </c>
      <c r="W33" s="31" t="s">
        <v>46</v>
      </c>
      <c r="X33" s="35"/>
      <c r="Y33" s="30"/>
      <c r="Z33" s="373">
        <f>+F33/4</f>
        <v>5150000</v>
      </c>
      <c r="AA33" s="258"/>
      <c r="AB33" s="40"/>
      <c r="AC33" s="30"/>
      <c r="AD33" s="378"/>
      <c r="AE33" s="30"/>
      <c r="AF33" s="384"/>
      <c r="AG33" s="384"/>
      <c r="AH33" s="384"/>
      <c r="AI33" s="19"/>
    </row>
    <row r="34" spans="1:35">
      <c r="A34" s="30">
        <v>32</v>
      </c>
      <c r="B34" s="30" t="s">
        <v>35</v>
      </c>
      <c r="C34" s="30" t="s">
        <v>48</v>
      </c>
      <c r="D34" s="55" t="s">
        <v>136</v>
      </c>
      <c r="E34" s="31" t="s">
        <v>64</v>
      </c>
      <c r="F34" s="32">
        <v>2635250</v>
      </c>
      <c r="G34" s="30" t="s">
        <v>137</v>
      </c>
      <c r="H34" s="33">
        <v>51987188</v>
      </c>
      <c r="I34" s="33"/>
      <c r="J34" s="34">
        <v>7</v>
      </c>
      <c r="K34" s="34">
        <v>18</v>
      </c>
      <c r="L34" s="35">
        <v>45292</v>
      </c>
      <c r="M34" s="36">
        <f t="shared" si="2"/>
        <v>2635250</v>
      </c>
      <c r="N34" s="35">
        <v>45293</v>
      </c>
      <c r="O34" s="31" t="s">
        <v>40</v>
      </c>
      <c r="P34" s="37">
        <v>45293</v>
      </c>
      <c r="Q34" s="31">
        <v>28</v>
      </c>
      <c r="R34" s="30">
        <v>2101020301</v>
      </c>
      <c r="S34" s="38">
        <f t="shared" si="3"/>
        <v>2635250</v>
      </c>
      <c r="T34" s="35">
        <v>45293</v>
      </c>
      <c r="U34" s="33" t="s">
        <v>138</v>
      </c>
      <c r="V34" s="35">
        <v>45293</v>
      </c>
      <c r="W34" s="31" t="s">
        <v>41</v>
      </c>
      <c r="X34" s="35"/>
      <c r="Y34" s="30"/>
      <c r="Z34" s="373">
        <f t="shared" ref="Z34:Z36" si="6">+F34</f>
        <v>2635250</v>
      </c>
      <c r="AA34" s="258"/>
      <c r="AB34" s="40"/>
      <c r="AC34" s="30"/>
      <c r="AD34" s="378"/>
      <c r="AE34" s="30"/>
      <c r="AF34" s="384"/>
      <c r="AG34" s="384"/>
      <c r="AH34" s="384"/>
      <c r="AI34" s="19"/>
    </row>
    <row r="35" spans="1:35">
      <c r="A35" s="30">
        <v>33</v>
      </c>
      <c r="B35" s="30" t="s">
        <v>35</v>
      </c>
      <c r="C35" s="30" t="s">
        <v>48</v>
      </c>
      <c r="D35" s="55" t="s">
        <v>76</v>
      </c>
      <c r="E35" s="31" t="s">
        <v>38</v>
      </c>
      <c r="F35" s="32">
        <v>23175000</v>
      </c>
      <c r="G35" s="30" t="s">
        <v>139</v>
      </c>
      <c r="H35" s="33">
        <v>38361246</v>
      </c>
      <c r="I35" s="33"/>
      <c r="J35" s="34">
        <v>1</v>
      </c>
      <c r="K35" s="34">
        <v>10</v>
      </c>
      <c r="L35" s="35">
        <v>45292</v>
      </c>
      <c r="M35" s="36">
        <f t="shared" si="2"/>
        <v>23175000</v>
      </c>
      <c r="N35" s="35">
        <v>45293</v>
      </c>
      <c r="O35" s="31" t="s">
        <v>40</v>
      </c>
      <c r="P35" s="37">
        <v>45293</v>
      </c>
      <c r="Q35" s="31">
        <v>29</v>
      </c>
      <c r="R35" s="30">
        <v>2101020301</v>
      </c>
      <c r="S35" s="38">
        <f t="shared" si="3"/>
        <v>23175000</v>
      </c>
      <c r="T35" s="35" t="s">
        <v>140</v>
      </c>
      <c r="U35" s="33" t="s">
        <v>141</v>
      </c>
      <c r="V35" s="35">
        <v>45293</v>
      </c>
      <c r="W35" s="31" t="s">
        <v>79</v>
      </c>
      <c r="X35" s="35"/>
      <c r="Y35" s="30"/>
      <c r="Z35" s="373">
        <f>+F35/5</f>
        <v>4635000</v>
      </c>
      <c r="AA35" s="258"/>
      <c r="AB35" s="40"/>
      <c r="AC35" s="30"/>
      <c r="AD35" s="378"/>
      <c r="AE35" s="30"/>
      <c r="AF35" s="384"/>
      <c r="AG35" s="384"/>
      <c r="AH35" s="384"/>
      <c r="AI35" s="19"/>
    </row>
    <row r="36" spans="1:35">
      <c r="A36" s="30">
        <v>34</v>
      </c>
      <c r="B36" s="30" t="s">
        <v>35</v>
      </c>
      <c r="C36" s="30" t="s">
        <v>48</v>
      </c>
      <c r="D36" s="55" t="s">
        <v>142</v>
      </c>
      <c r="E36" s="31" t="s">
        <v>38</v>
      </c>
      <c r="F36" s="32">
        <v>7500000</v>
      </c>
      <c r="G36" s="30" t="s">
        <v>143</v>
      </c>
      <c r="H36" s="33">
        <v>1110501425</v>
      </c>
      <c r="I36" s="33"/>
      <c r="J36" s="34">
        <v>7</v>
      </c>
      <c r="K36" s="34">
        <v>15</v>
      </c>
      <c r="L36" s="35">
        <v>45292</v>
      </c>
      <c r="M36" s="36">
        <f t="shared" si="2"/>
        <v>7500000</v>
      </c>
      <c r="N36" s="35">
        <v>45293</v>
      </c>
      <c r="O36" s="31" t="s">
        <v>40</v>
      </c>
      <c r="P36" s="37">
        <v>45293</v>
      </c>
      <c r="Q36" s="31">
        <v>30</v>
      </c>
      <c r="R36" s="30">
        <v>2101020301</v>
      </c>
      <c r="S36" s="38">
        <f t="shared" si="3"/>
        <v>7500000</v>
      </c>
      <c r="T36" s="35">
        <v>45293</v>
      </c>
      <c r="U36" s="33" t="s">
        <v>144</v>
      </c>
      <c r="V36" s="35">
        <v>45293</v>
      </c>
      <c r="W36" s="31" t="s">
        <v>41</v>
      </c>
      <c r="X36" s="35"/>
      <c r="Y36" s="30"/>
      <c r="Z36" s="373">
        <f t="shared" si="6"/>
        <v>7500000</v>
      </c>
      <c r="AA36" s="258"/>
      <c r="AB36" s="40"/>
      <c r="AC36" s="30"/>
      <c r="AD36" s="378"/>
      <c r="AE36" s="30"/>
      <c r="AF36" s="384"/>
      <c r="AG36" s="384"/>
      <c r="AH36" s="384"/>
      <c r="AI36" s="19"/>
    </row>
    <row r="37" spans="1:35">
      <c r="A37" s="30">
        <v>35</v>
      </c>
      <c r="B37" s="30" t="s">
        <v>35</v>
      </c>
      <c r="C37" s="30" t="s">
        <v>48</v>
      </c>
      <c r="D37" s="55" t="s">
        <v>145</v>
      </c>
      <c r="E37" s="31" t="s">
        <v>38</v>
      </c>
      <c r="F37" s="32">
        <v>13500000</v>
      </c>
      <c r="G37" s="30" t="s">
        <v>146</v>
      </c>
      <c r="H37" s="33">
        <v>14138035</v>
      </c>
      <c r="I37" s="33"/>
      <c r="J37" s="34">
        <v>2</v>
      </c>
      <c r="K37" s="34">
        <v>14</v>
      </c>
      <c r="L37" s="35">
        <v>45292</v>
      </c>
      <c r="M37" s="36">
        <f t="shared" si="2"/>
        <v>13500000</v>
      </c>
      <c r="N37" s="35">
        <v>45293</v>
      </c>
      <c r="O37" s="31" t="s">
        <v>40</v>
      </c>
      <c r="P37" s="37">
        <v>45293</v>
      </c>
      <c r="Q37" s="31">
        <v>31</v>
      </c>
      <c r="R37" s="30">
        <v>2101020301</v>
      </c>
      <c r="S37" s="38">
        <f t="shared" si="3"/>
        <v>13500000</v>
      </c>
      <c r="T37" s="35">
        <v>45293</v>
      </c>
      <c r="U37" s="33" t="s">
        <v>147</v>
      </c>
      <c r="V37" s="35">
        <v>45293</v>
      </c>
      <c r="W37" s="31" t="s">
        <v>41</v>
      </c>
      <c r="X37" s="35"/>
      <c r="Y37" s="30"/>
      <c r="Z37" s="373">
        <v>13500000</v>
      </c>
      <c r="AA37" s="258"/>
      <c r="AB37" s="40"/>
      <c r="AC37" s="30"/>
      <c r="AD37" s="378"/>
      <c r="AE37" s="30"/>
      <c r="AF37" s="384"/>
      <c r="AG37" s="384"/>
      <c r="AH37" s="384"/>
      <c r="AI37" s="19"/>
    </row>
    <row r="38" spans="1:35">
      <c r="A38" s="30">
        <v>36</v>
      </c>
      <c r="B38" s="30" t="s">
        <v>35</v>
      </c>
      <c r="C38" s="30" t="s">
        <v>48</v>
      </c>
      <c r="D38" s="55" t="s">
        <v>148</v>
      </c>
      <c r="E38" s="31" t="s">
        <v>38</v>
      </c>
      <c r="F38" s="32">
        <v>9000000</v>
      </c>
      <c r="G38" s="30" t="s">
        <v>149</v>
      </c>
      <c r="H38" s="33">
        <v>14878116</v>
      </c>
      <c r="I38" s="33"/>
      <c r="J38" s="34">
        <v>5</v>
      </c>
      <c r="K38" s="34">
        <v>30</v>
      </c>
      <c r="L38" s="35">
        <v>45292</v>
      </c>
      <c r="M38" s="36">
        <f t="shared" si="2"/>
        <v>9000000</v>
      </c>
      <c r="N38" s="35">
        <v>45293</v>
      </c>
      <c r="O38" s="31" t="s">
        <v>40</v>
      </c>
      <c r="P38" s="37">
        <v>45294</v>
      </c>
      <c r="Q38" s="31">
        <v>37</v>
      </c>
      <c r="R38" s="30">
        <v>2101020301</v>
      </c>
      <c r="S38" s="38">
        <f t="shared" si="3"/>
        <v>9000000</v>
      </c>
      <c r="T38" s="35">
        <v>45294</v>
      </c>
      <c r="U38" s="33" t="s">
        <v>150</v>
      </c>
      <c r="V38" s="35">
        <v>45294</v>
      </c>
      <c r="W38" s="31" t="s">
        <v>41</v>
      </c>
      <c r="X38" s="35"/>
      <c r="Y38" s="30"/>
      <c r="Z38" s="373">
        <v>9000000</v>
      </c>
      <c r="AA38" s="258"/>
      <c r="AB38" s="40"/>
      <c r="AC38" s="30"/>
      <c r="AD38" s="378"/>
      <c r="AE38" s="30"/>
      <c r="AF38" s="384"/>
      <c r="AG38" s="384"/>
      <c r="AH38" s="384"/>
      <c r="AI38" s="19"/>
    </row>
    <row r="39" spans="1:35">
      <c r="A39" s="30">
        <v>37</v>
      </c>
      <c r="B39" s="30" t="s">
        <v>35</v>
      </c>
      <c r="C39" s="30" t="s">
        <v>59</v>
      </c>
      <c r="D39" s="55" t="s">
        <v>151</v>
      </c>
      <c r="E39" s="31" t="s">
        <v>64</v>
      </c>
      <c r="F39" s="32">
        <v>126074818</v>
      </c>
      <c r="G39" s="30" t="s">
        <v>152</v>
      </c>
      <c r="H39" s="33">
        <v>900415641</v>
      </c>
      <c r="I39" s="33"/>
      <c r="J39" s="34">
        <v>8</v>
      </c>
      <c r="K39" s="34">
        <v>42</v>
      </c>
      <c r="L39" s="35">
        <v>45292</v>
      </c>
      <c r="M39" s="36">
        <f t="shared" si="2"/>
        <v>126074818</v>
      </c>
      <c r="N39" s="35">
        <v>45294</v>
      </c>
      <c r="O39" s="31" t="s">
        <v>40</v>
      </c>
      <c r="P39" s="37">
        <v>45294</v>
      </c>
      <c r="Q39" s="31">
        <v>38</v>
      </c>
      <c r="R39" s="30">
        <v>220102</v>
      </c>
      <c r="S39" s="38">
        <f t="shared" si="3"/>
        <v>126074818</v>
      </c>
      <c r="T39" s="35">
        <v>45294</v>
      </c>
      <c r="U39" s="33" t="s">
        <v>153</v>
      </c>
      <c r="V39" s="35">
        <v>45300</v>
      </c>
      <c r="W39" s="31" t="s">
        <v>52</v>
      </c>
      <c r="X39" s="35"/>
      <c r="Y39" s="30"/>
      <c r="Z39" s="373">
        <f>+F39/2</f>
        <v>63037409</v>
      </c>
      <c r="AA39" s="258"/>
      <c r="AB39" s="40"/>
      <c r="AC39" s="30"/>
      <c r="AD39" s="378"/>
      <c r="AE39" s="30"/>
      <c r="AF39" s="384"/>
      <c r="AG39" s="384"/>
      <c r="AH39" s="384"/>
      <c r="AI39" s="19"/>
    </row>
    <row r="40" spans="1:35">
      <c r="A40" s="30">
        <v>38</v>
      </c>
      <c r="B40" s="30" t="s">
        <v>35</v>
      </c>
      <c r="C40" s="30" t="s">
        <v>42</v>
      </c>
      <c r="D40" s="55" t="s">
        <v>154</v>
      </c>
      <c r="E40" s="31" t="s">
        <v>38</v>
      </c>
      <c r="F40" s="32">
        <v>4429000</v>
      </c>
      <c r="G40" s="30" t="s">
        <v>155</v>
      </c>
      <c r="H40" s="33">
        <v>1110488206</v>
      </c>
      <c r="I40" s="33"/>
      <c r="J40" s="34">
        <v>5</v>
      </c>
      <c r="K40" s="34">
        <v>34</v>
      </c>
      <c r="L40" s="35">
        <v>45292</v>
      </c>
      <c r="M40" s="36">
        <f t="shared" si="2"/>
        <v>4429000</v>
      </c>
      <c r="N40" s="35">
        <v>45294</v>
      </c>
      <c r="O40" s="31" t="s">
        <v>40</v>
      </c>
      <c r="P40" s="37">
        <v>45294</v>
      </c>
      <c r="Q40" s="31">
        <v>39</v>
      </c>
      <c r="R40" s="30">
        <v>2101010301</v>
      </c>
      <c r="S40" s="38">
        <f t="shared" si="3"/>
        <v>4429000</v>
      </c>
      <c r="T40" s="35">
        <v>45294</v>
      </c>
      <c r="U40" s="33" t="s">
        <v>156</v>
      </c>
      <c r="V40" s="35">
        <v>45294</v>
      </c>
      <c r="W40" s="31" t="s">
        <v>41</v>
      </c>
      <c r="X40" s="35"/>
      <c r="Y40" s="30"/>
      <c r="Z40" s="373">
        <f>+F40/1</f>
        <v>4429000</v>
      </c>
      <c r="AA40" s="258"/>
      <c r="AB40" s="40"/>
      <c r="AC40" s="30"/>
      <c r="AD40" s="378"/>
      <c r="AE40" s="30"/>
      <c r="AF40" s="384"/>
      <c r="AG40" s="384"/>
      <c r="AH40" s="384"/>
      <c r="AI40" s="19"/>
    </row>
    <row r="41" spans="1:35">
      <c r="A41" s="30">
        <v>39</v>
      </c>
      <c r="B41" s="30" t="s">
        <v>35</v>
      </c>
      <c r="C41" s="30" t="s">
        <v>157</v>
      </c>
      <c r="D41" s="55" t="s">
        <v>158</v>
      </c>
      <c r="E41" s="31" t="s">
        <v>38</v>
      </c>
      <c r="F41" s="32">
        <v>3600000</v>
      </c>
      <c r="G41" s="30" t="s">
        <v>159</v>
      </c>
      <c r="H41" s="33">
        <v>65755709</v>
      </c>
      <c r="I41" s="33"/>
      <c r="J41" s="34">
        <v>1</v>
      </c>
      <c r="K41" s="34">
        <v>52</v>
      </c>
      <c r="L41" s="35">
        <v>45292</v>
      </c>
      <c r="M41" s="36">
        <f t="shared" si="2"/>
        <v>3600000</v>
      </c>
      <c r="N41" s="35">
        <v>45294</v>
      </c>
      <c r="O41" s="31" t="s">
        <v>40</v>
      </c>
      <c r="P41" s="37">
        <v>45294</v>
      </c>
      <c r="Q41" s="31">
        <v>40</v>
      </c>
      <c r="R41" s="30">
        <v>2101020301</v>
      </c>
      <c r="S41" s="38">
        <f t="shared" si="3"/>
        <v>3600000</v>
      </c>
      <c r="T41" s="35">
        <v>45294</v>
      </c>
      <c r="U41" s="33">
        <v>100029363</v>
      </c>
      <c r="V41" s="35">
        <v>45294</v>
      </c>
      <c r="W41" s="31" t="s">
        <v>41</v>
      </c>
      <c r="X41" s="35"/>
      <c r="Y41" s="30"/>
      <c r="Z41" s="373">
        <f>+F41/1</f>
        <v>3600000</v>
      </c>
      <c r="AA41" s="258"/>
      <c r="AB41" s="40"/>
      <c r="AC41" s="30"/>
      <c r="AD41" s="378"/>
      <c r="AE41" s="30"/>
      <c r="AF41" s="384"/>
      <c r="AG41" s="384"/>
      <c r="AH41" s="384"/>
      <c r="AI41" s="19"/>
    </row>
    <row r="42" spans="1:35">
      <c r="A42" s="30">
        <v>40</v>
      </c>
      <c r="B42" s="30" t="s">
        <v>35</v>
      </c>
      <c r="C42" s="30" t="s">
        <v>92</v>
      </c>
      <c r="D42" s="55" t="s">
        <v>160</v>
      </c>
      <c r="E42" s="31" t="s">
        <v>38</v>
      </c>
      <c r="F42" s="32">
        <v>3700000</v>
      </c>
      <c r="G42" s="30" t="s">
        <v>161</v>
      </c>
      <c r="H42" s="33">
        <v>1110530186</v>
      </c>
      <c r="I42" s="33"/>
      <c r="J42" s="34">
        <v>5</v>
      </c>
      <c r="K42" s="34">
        <v>31</v>
      </c>
      <c r="L42" s="35">
        <v>45292</v>
      </c>
      <c r="M42" s="36">
        <f t="shared" si="2"/>
        <v>3700000</v>
      </c>
      <c r="N42" s="35">
        <v>45294</v>
      </c>
      <c r="O42" s="31" t="s">
        <v>40</v>
      </c>
      <c r="P42" s="37">
        <v>45294</v>
      </c>
      <c r="Q42" s="31">
        <v>41</v>
      </c>
      <c r="R42" s="30">
        <v>2101020301</v>
      </c>
      <c r="S42" s="38">
        <f t="shared" si="3"/>
        <v>3700000</v>
      </c>
      <c r="T42" s="35">
        <v>45294</v>
      </c>
      <c r="U42" s="33">
        <v>100029391</v>
      </c>
      <c r="V42" s="35">
        <v>45294</v>
      </c>
      <c r="W42" s="31" t="s">
        <v>41</v>
      </c>
      <c r="X42" s="35"/>
      <c r="Y42" s="30"/>
      <c r="Z42" s="373">
        <f>+F42/1</f>
        <v>3700000</v>
      </c>
      <c r="AA42" s="258"/>
      <c r="AB42" s="40"/>
      <c r="AC42" s="30"/>
      <c r="AD42" s="378"/>
      <c r="AE42" s="30"/>
      <c r="AF42" s="384"/>
      <c r="AG42" s="384"/>
      <c r="AH42" s="384"/>
      <c r="AI42" s="19"/>
    </row>
    <row r="43" spans="1:35">
      <c r="A43" s="30">
        <v>41</v>
      </c>
      <c r="B43" s="30" t="s">
        <v>35</v>
      </c>
      <c r="C43" s="30" t="s">
        <v>157</v>
      </c>
      <c r="D43" s="55" t="s">
        <v>162</v>
      </c>
      <c r="E43" s="31" t="s">
        <v>38</v>
      </c>
      <c r="F43" s="32">
        <v>15000000</v>
      </c>
      <c r="G43" s="30" t="s">
        <v>163</v>
      </c>
      <c r="H43" s="33">
        <v>1110484577</v>
      </c>
      <c r="I43" s="33"/>
      <c r="J43" s="34">
        <v>4</v>
      </c>
      <c r="K43" s="34">
        <v>46</v>
      </c>
      <c r="L43" s="35">
        <v>45292</v>
      </c>
      <c r="M43" s="36">
        <f t="shared" si="2"/>
        <v>15000000</v>
      </c>
      <c r="N43" s="35">
        <v>45294</v>
      </c>
      <c r="O43" s="31" t="s">
        <v>40</v>
      </c>
      <c r="P43" s="37">
        <v>45294</v>
      </c>
      <c r="Q43" s="31">
        <v>42</v>
      </c>
      <c r="R43" s="30">
        <v>2101020301</v>
      </c>
      <c r="S43" s="38">
        <f t="shared" si="3"/>
        <v>15000000</v>
      </c>
      <c r="T43" s="35">
        <v>45295</v>
      </c>
      <c r="U43" s="33" t="s">
        <v>164</v>
      </c>
      <c r="V43" s="35">
        <v>45294</v>
      </c>
      <c r="W43" s="31" t="s">
        <v>88</v>
      </c>
      <c r="X43" s="35"/>
      <c r="Y43" s="30"/>
      <c r="Z43" s="373">
        <f>+F43/3</f>
        <v>5000000</v>
      </c>
      <c r="AA43" s="258"/>
      <c r="AB43" s="40"/>
      <c r="AC43" s="30"/>
      <c r="AD43" s="378"/>
      <c r="AE43" s="30"/>
      <c r="AF43" s="384"/>
      <c r="AG43" s="384"/>
      <c r="AH43" s="384"/>
      <c r="AI43" s="19"/>
    </row>
    <row r="44" spans="1:35">
      <c r="A44" s="30">
        <v>42</v>
      </c>
      <c r="B44" s="30" t="s">
        <v>35</v>
      </c>
      <c r="C44" s="30" t="s">
        <v>48</v>
      </c>
      <c r="D44" s="30" t="s">
        <v>165</v>
      </c>
      <c r="E44" s="31" t="s">
        <v>38</v>
      </c>
      <c r="F44" s="32">
        <v>4738000</v>
      </c>
      <c r="G44" s="30" t="s">
        <v>166</v>
      </c>
      <c r="H44" s="33">
        <v>36559111</v>
      </c>
      <c r="I44" s="33"/>
      <c r="J44" s="34">
        <v>0</v>
      </c>
      <c r="K44" s="34">
        <v>27</v>
      </c>
      <c r="L44" s="35">
        <v>45292</v>
      </c>
      <c r="M44" s="36">
        <f t="shared" si="2"/>
        <v>4738000</v>
      </c>
      <c r="N44" s="35">
        <v>45294</v>
      </c>
      <c r="O44" s="31" t="s">
        <v>40</v>
      </c>
      <c r="P44" s="37">
        <v>45294</v>
      </c>
      <c r="Q44" s="31">
        <v>43</v>
      </c>
      <c r="R44" s="30">
        <v>2101020301</v>
      </c>
      <c r="S44" s="38">
        <f t="shared" si="3"/>
        <v>4738000</v>
      </c>
      <c r="T44" s="35">
        <v>45294</v>
      </c>
      <c r="U44" s="33">
        <v>100029398</v>
      </c>
      <c r="V44" s="35">
        <v>45294</v>
      </c>
      <c r="W44" s="31" t="s">
        <v>41</v>
      </c>
      <c r="X44" s="35"/>
      <c r="Y44" s="30"/>
      <c r="Z44" s="373">
        <f>+F44/1</f>
        <v>4738000</v>
      </c>
      <c r="AA44" s="258"/>
      <c r="AB44" s="40"/>
      <c r="AC44" s="30"/>
      <c r="AD44" s="378"/>
      <c r="AE44" s="30"/>
      <c r="AF44" s="384"/>
      <c r="AG44" s="384"/>
      <c r="AH44" s="384"/>
      <c r="AI44" s="19"/>
    </row>
    <row r="45" spans="1:35">
      <c r="A45" s="30">
        <v>43</v>
      </c>
      <c r="B45" s="30" t="s">
        <v>35</v>
      </c>
      <c r="C45" s="30" t="s">
        <v>157</v>
      </c>
      <c r="D45" s="56" t="s">
        <v>167</v>
      </c>
      <c r="E45" s="31" t="s">
        <v>38</v>
      </c>
      <c r="F45" s="32">
        <v>4300000</v>
      </c>
      <c r="G45" s="30" t="s">
        <v>168</v>
      </c>
      <c r="H45" s="33">
        <v>52274383</v>
      </c>
      <c r="I45" s="33"/>
      <c r="J45" s="34">
        <v>0</v>
      </c>
      <c r="K45" s="34">
        <v>50</v>
      </c>
      <c r="L45" s="35">
        <v>45292</v>
      </c>
      <c r="M45" s="36">
        <f t="shared" si="2"/>
        <v>4300000</v>
      </c>
      <c r="N45" s="35">
        <v>45295</v>
      </c>
      <c r="O45" s="31" t="s">
        <v>40</v>
      </c>
      <c r="P45" s="37">
        <v>45295</v>
      </c>
      <c r="Q45" s="31">
        <v>45</v>
      </c>
      <c r="R45" s="30">
        <v>2101020301</v>
      </c>
      <c r="S45" s="38">
        <f t="shared" si="3"/>
        <v>4300000</v>
      </c>
      <c r="T45" s="35">
        <v>45295</v>
      </c>
      <c r="U45" s="33" t="s">
        <v>169</v>
      </c>
      <c r="V45" s="35">
        <v>45295</v>
      </c>
      <c r="W45" s="31" t="s">
        <v>41</v>
      </c>
      <c r="X45" s="35"/>
      <c r="Y45" s="30"/>
      <c r="Z45" s="373">
        <f>+F45/1</f>
        <v>4300000</v>
      </c>
      <c r="AA45" s="258"/>
      <c r="AB45" s="40"/>
      <c r="AC45" s="30"/>
      <c r="AD45" s="378"/>
      <c r="AE45" s="30"/>
      <c r="AF45" s="384"/>
      <c r="AG45" s="384"/>
      <c r="AH45" s="384"/>
      <c r="AI45" s="19"/>
    </row>
    <row r="46" spans="1:35">
      <c r="A46" s="30">
        <v>44</v>
      </c>
      <c r="B46" s="30" t="s">
        <v>35</v>
      </c>
      <c r="C46" s="30" t="s">
        <v>59</v>
      </c>
      <c r="D46" s="30" t="s">
        <v>170</v>
      </c>
      <c r="E46" s="31" t="s">
        <v>38</v>
      </c>
      <c r="F46" s="32">
        <v>14420000</v>
      </c>
      <c r="G46" s="30" t="s">
        <v>171</v>
      </c>
      <c r="H46" s="33">
        <v>1110522367</v>
      </c>
      <c r="I46" s="33"/>
      <c r="J46" s="34">
        <v>8</v>
      </c>
      <c r="K46" s="34">
        <v>43</v>
      </c>
      <c r="L46" s="35">
        <v>45292</v>
      </c>
      <c r="M46" s="36">
        <f t="shared" si="2"/>
        <v>14420000</v>
      </c>
      <c r="N46" s="35">
        <v>45295</v>
      </c>
      <c r="O46" s="31" t="s">
        <v>40</v>
      </c>
      <c r="P46" s="37">
        <v>45295</v>
      </c>
      <c r="Q46" s="31">
        <v>46</v>
      </c>
      <c r="R46" s="30">
        <v>21030202</v>
      </c>
      <c r="S46" s="38">
        <f t="shared" si="3"/>
        <v>14420000</v>
      </c>
      <c r="T46" s="35">
        <v>45295</v>
      </c>
      <c r="U46" s="33" t="s">
        <v>172</v>
      </c>
      <c r="V46" s="35">
        <v>45295</v>
      </c>
      <c r="W46" s="31" t="s">
        <v>46</v>
      </c>
      <c r="X46" s="35"/>
      <c r="Y46" s="30"/>
      <c r="Z46" s="373">
        <f>+F46/4</f>
        <v>3605000</v>
      </c>
      <c r="AA46" s="258"/>
      <c r="AB46" s="40"/>
      <c r="AC46" s="30"/>
      <c r="AD46" s="378"/>
      <c r="AE46" s="30"/>
      <c r="AF46" s="384"/>
      <c r="AG46" s="384"/>
      <c r="AH46" s="384"/>
      <c r="AI46" s="19"/>
    </row>
    <row r="47" spans="1:35">
      <c r="A47" s="30">
        <v>45</v>
      </c>
      <c r="B47" s="30" t="s">
        <v>35</v>
      </c>
      <c r="C47" s="30" t="s">
        <v>53</v>
      </c>
      <c r="D47" s="56" t="s">
        <v>173</v>
      </c>
      <c r="E47" s="31" t="s">
        <v>38</v>
      </c>
      <c r="F47" s="32">
        <v>3500000</v>
      </c>
      <c r="G47" s="30" t="s">
        <v>174</v>
      </c>
      <c r="H47" s="33">
        <v>1110528825</v>
      </c>
      <c r="I47" s="33"/>
      <c r="J47" s="34">
        <v>7</v>
      </c>
      <c r="K47" s="34">
        <v>35</v>
      </c>
      <c r="L47" s="35">
        <v>45292</v>
      </c>
      <c r="M47" s="36">
        <f t="shared" si="2"/>
        <v>3500000</v>
      </c>
      <c r="N47" s="35">
        <v>45295</v>
      </c>
      <c r="O47" s="31" t="s">
        <v>40</v>
      </c>
      <c r="P47" s="37">
        <v>45295</v>
      </c>
      <c r="Q47" s="31">
        <v>47</v>
      </c>
      <c r="R47" s="30">
        <v>2101020301</v>
      </c>
      <c r="S47" s="38">
        <f t="shared" si="3"/>
        <v>3500000</v>
      </c>
      <c r="T47" s="35">
        <v>45295</v>
      </c>
      <c r="U47" s="33" t="s">
        <v>175</v>
      </c>
      <c r="V47" s="35">
        <v>45295</v>
      </c>
      <c r="W47" s="31" t="s">
        <v>41</v>
      </c>
      <c r="X47" s="35"/>
      <c r="Y47" s="30"/>
      <c r="Z47" s="373">
        <f>+F47/1</f>
        <v>3500000</v>
      </c>
      <c r="AA47" s="258"/>
      <c r="AB47" s="40"/>
      <c r="AC47" s="30"/>
      <c r="AD47" s="378"/>
      <c r="AE47" s="30"/>
      <c r="AF47" s="384"/>
      <c r="AG47" s="384"/>
      <c r="AH47" s="384"/>
      <c r="AI47" s="19"/>
    </row>
    <row r="48" spans="1:35">
      <c r="A48" s="30">
        <v>46</v>
      </c>
      <c r="B48" s="30" t="s">
        <v>35</v>
      </c>
      <c r="C48" s="30" t="s">
        <v>157</v>
      </c>
      <c r="D48" s="30" t="s">
        <v>176</v>
      </c>
      <c r="E48" s="31" t="s">
        <v>38</v>
      </c>
      <c r="F48" s="32">
        <v>20000000</v>
      </c>
      <c r="G48" s="30" t="s">
        <v>177</v>
      </c>
      <c r="H48" s="33">
        <v>1110503276</v>
      </c>
      <c r="I48" s="33"/>
      <c r="J48" s="34">
        <v>5</v>
      </c>
      <c r="K48" s="34">
        <v>47</v>
      </c>
      <c r="L48" s="35">
        <v>45292</v>
      </c>
      <c r="M48" s="36">
        <f t="shared" si="2"/>
        <v>20000000</v>
      </c>
      <c r="N48" s="35">
        <v>45295</v>
      </c>
      <c r="O48" s="31" t="s">
        <v>40</v>
      </c>
      <c r="P48" s="37">
        <v>45295</v>
      </c>
      <c r="Q48" s="31">
        <v>48</v>
      </c>
      <c r="R48" s="30">
        <v>2101020301</v>
      </c>
      <c r="S48" s="38">
        <f t="shared" si="3"/>
        <v>20000000</v>
      </c>
      <c r="T48" s="35">
        <v>45296</v>
      </c>
      <c r="U48" s="33">
        <v>100029433</v>
      </c>
      <c r="V48" s="35">
        <v>45296</v>
      </c>
      <c r="W48" s="31" t="s">
        <v>46</v>
      </c>
      <c r="X48" s="35"/>
      <c r="Y48" s="30"/>
      <c r="Z48" s="373">
        <f>+F48/4</f>
        <v>5000000</v>
      </c>
      <c r="AA48" s="258"/>
      <c r="AB48" s="40"/>
      <c r="AC48" s="30"/>
      <c r="AD48" s="378"/>
      <c r="AE48" s="30"/>
      <c r="AF48" s="384"/>
      <c r="AG48" s="384"/>
      <c r="AH48" s="384"/>
      <c r="AI48" s="19"/>
    </row>
    <row r="49" spans="1:35">
      <c r="A49" s="30">
        <v>47</v>
      </c>
      <c r="B49" s="30" t="s">
        <v>35</v>
      </c>
      <c r="C49" s="30" t="s">
        <v>59</v>
      </c>
      <c r="D49" s="56" t="s">
        <v>178</v>
      </c>
      <c r="E49" s="31" t="s">
        <v>38</v>
      </c>
      <c r="F49" s="32">
        <v>60729143</v>
      </c>
      <c r="G49" s="30" t="s">
        <v>152</v>
      </c>
      <c r="H49" s="33">
        <v>900415641</v>
      </c>
      <c r="I49" s="33"/>
      <c r="J49" s="34">
        <v>8</v>
      </c>
      <c r="K49" s="34">
        <v>45</v>
      </c>
      <c r="L49" s="35">
        <v>45292</v>
      </c>
      <c r="M49" s="36">
        <f t="shared" si="2"/>
        <v>60729143</v>
      </c>
      <c r="N49" s="35">
        <v>45295</v>
      </c>
      <c r="O49" s="31" t="s">
        <v>40</v>
      </c>
      <c r="P49" s="37">
        <v>45295</v>
      </c>
      <c r="Q49" s="31">
        <v>49</v>
      </c>
      <c r="R49" s="30">
        <v>220104</v>
      </c>
      <c r="S49" s="38">
        <f t="shared" si="3"/>
        <v>60729143</v>
      </c>
      <c r="T49" s="35">
        <v>45295</v>
      </c>
      <c r="U49" s="33" t="s">
        <v>179</v>
      </c>
      <c r="V49" s="35">
        <v>45300</v>
      </c>
      <c r="W49" s="31" t="s">
        <v>52</v>
      </c>
      <c r="X49" s="35"/>
      <c r="Y49" s="30"/>
      <c r="Z49" s="373">
        <f t="shared" ref="Z49:Z59" si="7">+F49/2</f>
        <v>30364571.5</v>
      </c>
      <c r="AA49" s="258"/>
      <c r="AB49" s="40"/>
      <c r="AC49" s="30"/>
      <c r="AD49" s="378"/>
      <c r="AE49" s="30"/>
      <c r="AF49" s="384"/>
      <c r="AG49" s="384"/>
      <c r="AH49" s="384"/>
      <c r="AI49" s="19"/>
    </row>
    <row r="50" spans="1:35">
      <c r="A50" s="30">
        <v>48</v>
      </c>
      <c r="B50" s="30" t="s">
        <v>35</v>
      </c>
      <c r="C50" s="30" t="s">
        <v>97</v>
      </c>
      <c r="D50" s="30" t="s">
        <v>180</v>
      </c>
      <c r="E50" s="31" t="s">
        <v>38</v>
      </c>
      <c r="F50" s="32">
        <v>200000000</v>
      </c>
      <c r="G50" s="30" t="s">
        <v>68</v>
      </c>
      <c r="H50" s="33">
        <v>900504144</v>
      </c>
      <c r="I50" s="33"/>
      <c r="J50" s="34">
        <v>0</v>
      </c>
      <c r="K50" s="34">
        <v>32</v>
      </c>
      <c r="L50" s="35">
        <v>45292</v>
      </c>
      <c r="M50" s="36">
        <f t="shared" si="2"/>
        <v>200000000</v>
      </c>
      <c r="N50" s="35">
        <v>45295</v>
      </c>
      <c r="O50" s="31" t="s">
        <v>40</v>
      </c>
      <c r="P50" s="37">
        <v>45295</v>
      </c>
      <c r="Q50" s="31">
        <v>50</v>
      </c>
      <c r="R50" s="30">
        <v>220101</v>
      </c>
      <c r="S50" s="38">
        <f t="shared" si="3"/>
        <v>200000000</v>
      </c>
      <c r="T50" s="35">
        <v>45295</v>
      </c>
      <c r="U50" s="33" t="s">
        <v>181</v>
      </c>
      <c r="V50" s="35">
        <v>45295</v>
      </c>
      <c r="W50" s="31" t="s">
        <v>52</v>
      </c>
      <c r="X50" s="35"/>
      <c r="Y50" s="30"/>
      <c r="Z50" s="373">
        <f t="shared" si="7"/>
        <v>100000000</v>
      </c>
      <c r="AA50" s="258"/>
      <c r="AB50" s="40"/>
      <c r="AC50" s="30"/>
      <c r="AD50" s="378"/>
      <c r="AE50" s="30"/>
      <c r="AF50" s="384"/>
      <c r="AG50" s="384"/>
      <c r="AH50" s="384"/>
      <c r="AI50" s="19"/>
    </row>
    <row r="51" spans="1:35">
      <c r="A51" s="30">
        <v>49</v>
      </c>
      <c r="B51" s="30" t="s">
        <v>35</v>
      </c>
      <c r="C51" s="30" t="s">
        <v>70</v>
      </c>
      <c r="D51" s="30" t="s">
        <v>182</v>
      </c>
      <c r="E51" s="31" t="s">
        <v>38</v>
      </c>
      <c r="F51" s="32">
        <v>152545758</v>
      </c>
      <c r="G51" s="30" t="s">
        <v>68</v>
      </c>
      <c r="H51" s="33">
        <v>900504144</v>
      </c>
      <c r="I51" s="33"/>
      <c r="J51" s="34">
        <v>0</v>
      </c>
      <c r="K51" s="34">
        <v>54</v>
      </c>
      <c r="L51" s="35">
        <v>45295</v>
      </c>
      <c r="M51" s="36">
        <f t="shared" si="2"/>
        <v>152545758</v>
      </c>
      <c r="N51" s="35">
        <v>45295</v>
      </c>
      <c r="O51" s="31" t="s">
        <v>40</v>
      </c>
      <c r="P51" s="37">
        <v>45295</v>
      </c>
      <c r="Q51" s="31">
        <v>51</v>
      </c>
      <c r="R51" s="30">
        <v>220105</v>
      </c>
      <c r="S51" s="38">
        <f t="shared" si="3"/>
        <v>152545758</v>
      </c>
      <c r="T51" s="35">
        <v>45295</v>
      </c>
      <c r="U51" s="54">
        <v>45295</v>
      </c>
      <c r="V51" s="35">
        <v>45295</v>
      </c>
      <c r="W51" s="31" t="s">
        <v>52</v>
      </c>
      <c r="X51" s="35"/>
      <c r="Y51" s="30"/>
      <c r="Z51" s="373">
        <f t="shared" si="7"/>
        <v>76272879</v>
      </c>
      <c r="AA51" s="258"/>
      <c r="AB51" s="40"/>
      <c r="AC51" s="30"/>
      <c r="AD51" s="378"/>
      <c r="AE51" s="30"/>
      <c r="AF51" s="384"/>
      <c r="AG51" s="384"/>
      <c r="AH51" s="384"/>
      <c r="AI51" s="19"/>
    </row>
    <row r="52" spans="1:35">
      <c r="A52" s="30">
        <v>50</v>
      </c>
      <c r="B52" s="30" t="s">
        <v>35</v>
      </c>
      <c r="C52" s="30" t="s">
        <v>70</v>
      </c>
      <c r="D52" s="56" t="s">
        <v>183</v>
      </c>
      <c r="E52" s="31" t="s">
        <v>38</v>
      </c>
      <c r="F52" s="32">
        <v>80000000</v>
      </c>
      <c r="G52" s="30" t="s">
        <v>68</v>
      </c>
      <c r="H52" s="33">
        <v>900504144</v>
      </c>
      <c r="I52" s="33"/>
      <c r="J52" s="34">
        <v>0</v>
      </c>
      <c r="K52" s="34">
        <v>55</v>
      </c>
      <c r="L52" s="35">
        <v>45292</v>
      </c>
      <c r="M52" s="36">
        <f t="shared" si="2"/>
        <v>80000000</v>
      </c>
      <c r="N52" s="35">
        <v>45295</v>
      </c>
      <c r="O52" s="31" t="s">
        <v>40</v>
      </c>
      <c r="P52" s="37">
        <v>45295</v>
      </c>
      <c r="Q52" s="31">
        <v>52</v>
      </c>
      <c r="R52" s="30">
        <v>220105</v>
      </c>
      <c r="S52" s="38">
        <f t="shared" si="3"/>
        <v>80000000</v>
      </c>
      <c r="T52" s="35" t="s">
        <v>184</v>
      </c>
      <c r="U52" s="33">
        <v>100029430</v>
      </c>
      <c r="V52" s="35">
        <v>45295</v>
      </c>
      <c r="W52" s="31" t="s">
        <v>52</v>
      </c>
      <c r="X52" s="35"/>
      <c r="Y52" s="30"/>
      <c r="Z52" s="373">
        <f t="shared" si="7"/>
        <v>40000000</v>
      </c>
      <c r="AA52" s="258"/>
      <c r="AB52" s="40"/>
      <c r="AC52" s="30"/>
      <c r="AD52" s="378"/>
      <c r="AE52" s="30"/>
      <c r="AF52" s="384"/>
      <c r="AG52" s="384"/>
      <c r="AH52" s="384"/>
      <c r="AI52" s="19"/>
    </row>
    <row r="53" spans="1:35">
      <c r="A53" s="43">
        <v>51</v>
      </c>
      <c r="B53" s="43" t="s">
        <v>35</v>
      </c>
      <c r="C53" s="43" t="s">
        <v>59</v>
      </c>
      <c r="D53" s="43" t="s">
        <v>186</v>
      </c>
      <c r="E53" s="44" t="s">
        <v>38</v>
      </c>
      <c r="F53" s="45">
        <v>35538664</v>
      </c>
      <c r="G53" s="43" t="s">
        <v>187</v>
      </c>
      <c r="H53" s="46">
        <v>65776273</v>
      </c>
      <c r="I53" s="46"/>
      <c r="J53" s="47">
        <v>0</v>
      </c>
      <c r="K53" s="47">
        <v>57</v>
      </c>
      <c r="L53" s="48">
        <v>45292</v>
      </c>
      <c r="M53" s="49">
        <f t="shared" si="2"/>
        <v>35538664</v>
      </c>
      <c r="N53" s="48">
        <v>45295</v>
      </c>
      <c r="O53" s="44" t="s">
        <v>40</v>
      </c>
      <c r="P53" s="50">
        <v>45295</v>
      </c>
      <c r="Q53" s="44">
        <v>53</v>
      </c>
      <c r="R53" s="43" t="s">
        <v>188</v>
      </c>
      <c r="S53" s="51">
        <f t="shared" si="3"/>
        <v>35538664</v>
      </c>
      <c r="T53" s="48">
        <v>45295</v>
      </c>
      <c r="U53" s="46">
        <v>100029424</v>
      </c>
      <c r="V53" s="48">
        <v>45296</v>
      </c>
      <c r="W53" s="44" t="s">
        <v>46</v>
      </c>
      <c r="X53" s="48">
        <v>45460</v>
      </c>
      <c r="Y53" s="43" t="s">
        <v>106</v>
      </c>
      <c r="Z53" s="373">
        <f>+F53/4</f>
        <v>8884666</v>
      </c>
      <c r="AA53" s="335"/>
      <c r="AB53" s="53"/>
      <c r="AC53" s="43"/>
      <c r="AD53" s="381"/>
      <c r="AE53" s="30"/>
      <c r="AF53" s="384"/>
      <c r="AG53" s="384"/>
      <c r="AH53" s="384"/>
      <c r="AI53" s="19"/>
    </row>
    <row r="54" spans="1:35">
      <c r="A54" s="30">
        <v>52</v>
      </c>
      <c r="B54" s="30" t="s">
        <v>35</v>
      </c>
      <c r="C54" s="30" t="s">
        <v>59</v>
      </c>
      <c r="D54" s="30" t="s">
        <v>189</v>
      </c>
      <c r="E54" s="31" t="s">
        <v>38</v>
      </c>
      <c r="F54" s="32">
        <v>10000000</v>
      </c>
      <c r="G54" s="30" t="s">
        <v>190</v>
      </c>
      <c r="H54" s="33">
        <v>93448754</v>
      </c>
      <c r="I54" s="33"/>
      <c r="J54" s="34">
        <v>1</v>
      </c>
      <c r="K54" s="34">
        <v>58</v>
      </c>
      <c r="L54" s="35">
        <v>45292</v>
      </c>
      <c r="M54" s="36">
        <f t="shared" si="2"/>
        <v>10000000</v>
      </c>
      <c r="N54" s="35">
        <v>45296</v>
      </c>
      <c r="O54" s="31" t="s">
        <v>40</v>
      </c>
      <c r="P54" s="37">
        <v>45296</v>
      </c>
      <c r="Q54" s="31">
        <v>54</v>
      </c>
      <c r="R54" s="30">
        <v>2102020211</v>
      </c>
      <c r="S54" s="38">
        <f t="shared" si="3"/>
        <v>10000000</v>
      </c>
      <c r="T54" s="35">
        <v>45296</v>
      </c>
      <c r="U54" s="33">
        <v>100029491</v>
      </c>
      <c r="V54" s="35">
        <v>45300</v>
      </c>
      <c r="W54" s="31" t="s">
        <v>52</v>
      </c>
      <c r="X54" s="35"/>
      <c r="Y54" s="30"/>
      <c r="Z54" s="373">
        <f t="shared" si="7"/>
        <v>5000000</v>
      </c>
      <c r="AA54" s="258"/>
      <c r="AB54" s="40"/>
      <c r="AC54" s="30"/>
      <c r="AD54" s="378"/>
      <c r="AE54" s="30"/>
      <c r="AF54" s="384"/>
      <c r="AG54" s="384"/>
      <c r="AH54" s="384"/>
      <c r="AI54" s="415" t="s">
        <v>191</v>
      </c>
    </row>
    <row r="55" spans="1:35">
      <c r="A55" s="30">
        <v>53</v>
      </c>
      <c r="B55" s="30" t="s">
        <v>35</v>
      </c>
      <c r="C55" s="30" t="s">
        <v>59</v>
      </c>
      <c r="D55" s="30" t="s">
        <v>192</v>
      </c>
      <c r="E55" s="31" t="s">
        <v>38</v>
      </c>
      <c r="F55" s="32">
        <v>31500000</v>
      </c>
      <c r="G55" s="30" t="s">
        <v>193</v>
      </c>
      <c r="H55" s="33">
        <v>900448985</v>
      </c>
      <c r="I55" s="33"/>
      <c r="J55" s="34">
        <v>8</v>
      </c>
      <c r="K55" s="34">
        <v>59</v>
      </c>
      <c r="L55" s="35">
        <v>45292</v>
      </c>
      <c r="M55" s="36">
        <f t="shared" si="2"/>
        <v>31500000</v>
      </c>
      <c r="N55" s="35">
        <v>45300</v>
      </c>
      <c r="O55" s="31" t="s">
        <v>40</v>
      </c>
      <c r="P55" s="37">
        <v>45300</v>
      </c>
      <c r="Q55" s="31">
        <v>56</v>
      </c>
      <c r="R55" s="30">
        <v>2102020212</v>
      </c>
      <c r="S55" s="38">
        <f t="shared" si="3"/>
        <v>31500000</v>
      </c>
      <c r="T55" s="35">
        <v>45306</v>
      </c>
      <c r="U55" s="33" t="s">
        <v>194</v>
      </c>
      <c r="V55" s="35">
        <v>45300</v>
      </c>
      <c r="W55" s="31" t="s">
        <v>195</v>
      </c>
      <c r="X55" s="35"/>
      <c r="Y55" s="30"/>
      <c r="Z55" s="373">
        <f>+F55/6</f>
        <v>5250000</v>
      </c>
      <c r="AA55" s="258"/>
      <c r="AB55" s="40"/>
      <c r="AC55" s="30"/>
      <c r="AD55" s="378"/>
      <c r="AE55" s="30"/>
      <c r="AF55" s="384"/>
      <c r="AG55" s="384"/>
      <c r="AH55" s="384"/>
      <c r="AI55" s="416" t="s">
        <v>196</v>
      </c>
    </row>
    <row r="56" spans="1:35">
      <c r="A56" s="30">
        <v>54</v>
      </c>
      <c r="B56" s="30" t="s">
        <v>35</v>
      </c>
      <c r="C56" s="30" t="s">
        <v>48</v>
      </c>
      <c r="D56" s="56" t="s">
        <v>192</v>
      </c>
      <c r="E56" s="31" t="s">
        <v>64</v>
      </c>
      <c r="F56" s="32">
        <v>3800000</v>
      </c>
      <c r="G56" s="30" t="s">
        <v>197</v>
      </c>
      <c r="H56" s="33">
        <v>30398749</v>
      </c>
      <c r="I56" s="33"/>
      <c r="J56" s="34">
        <v>5</v>
      </c>
      <c r="K56" s="34">
        <v>17</v>
      </c>
      <c r="L56" s="35">
        <v>45292</v>
      </c>
      <c r="M56" s="36">
        <f t="shared" si="2"/>
        <v>3800000</v>
      </c>
      <c r="N56" s="35">
        <v>45300</v>
      </c>
      <c r="O56" s="31" t="s">
        <v>40</v>
      </c>
      <c r="P56" s="37">
        <v>45300</v>
      </c>
      <c r="Q56" s="31">
        <v>57</v>
      </c>
      <c r="R56" s="30">
        <v>2101020301</v>
      </c>
      <c r="S56" s="38">
        <f t="shared" si="3"/>
        <v>3800000</v>
      </c>
      <c r="T56" s="35">
        <v>45300</v>
      </c>
      <c r="U56" s="33" t="s">
        <v>198</v>
      </c>
      <c r="V56" s="35">
        <v>45300</v>
      </c>
      <c r="W56" s="31" t="s">
        <v>41</v>
      </c>
      <c r="X56" s="35"/>
      <c r="Y56" s="30"/>
      <c r="Z56" s="373">
        <f>+F56/1</f>
        <v>3800000</v>
      </c>
      <c r="AA56" s="258"/>
      <c r="AB56" s="40"/>
      <c r="AC56" s="30"/>
      <c r="AD56" s="378"/>
      <c r="AE56" s="30"/>
      <c r="AF56" s="384"/>
      <c r="AG56" s="384"/>
      <c r="AH56" s="384"/>
      <c r="AI56" s="19"/>
    </row>
    <row r="57" spans="1:35">
      <c r="A57" s="30">
        <v>55</v>
      </c>
      <c r="B57" s="30" t="s">
        <v>35</v>
      </c>
      <c r="C57" s="30" t="s">
        <v>92</v>
      </c>
      <c r="D57" s="30" t="s">
        <v>199</v>
      </c>
      <c r="E57" s="31" t="s">
        <v>38</v>
      </c>
      <c r="F57" s="32">
        <v>5000000</v>
      </c>
      <c r="G57" s="30" t="s">
        <v>200</v>
      </c>
      <c r="H57" s="33">
        <v>52213249</v>
      </c>
      <c r="I57" s="33"/>
      <c r="J57" s="34">
        <v>0</v>
      </c>
      <c r="K57" s="34">
        <v>51</v>
      </c>
      <c r="L57" s="35">
        <v>45292</v>
      </c>
      <c r="M57" s="36">
        <f t="shared" si="2"/>
        <v>5000000</v>
      </c>
      <c r="N57" s="35">
        <v>45300</v>
      </c>
      <c r="O57" s="31" t="s">
        <v>40</v>
      </c>
      <c r="P57" s="37">
        <v>45300</v>
      </c>
      <c r="Q57" s="31">
        <v>55</v>
      </c>
      <c r="R57" s="30">
        <v>2101010301</v>
      </c>
      <c r="S57" s="38">
        <f t="shared" si="3"/>
        <v>5000000</v>
      </c>
      <c r="T57" s="35">
        <v>45302</v>
      </c>
      <c r="U57" s="33" t="s">
        <v>201</v>
      </c>
      <c r="V57" s="35">
        <v>45303</v>
      </c>
      <c r="W57" s="31" t="s">
        <v>41</v>
      </c>
      <c r="X57" s="35"/>
      <c r="Y57" s="30"/>
      <c r="Z57" s="373">
        <f t="shared" si="7"/>
        <v>2500000</v>
      </c>
      <c r="AA57" s="258"/>
      <c r="AB57" s="40"/>
      <c r="AC57" s="30"/>
      <c r="AD57" s="378"/>
      <c r="AE57" s="30"/>
      <c r="AF57" s="384"/>
      <c r="AG57" s="384"/>
      <c r="AH57" s="384"/>
      <c r="AI57" s="19"/>
    </row>
    <row r="58" spans="1:35">
      <c r="A58" s="30">
        <v>56</v>
      </c>
      <c r="B58" s="30" t="s">
        <v>35</v>
      </c>
      <c r="C58" s="30" t="s">
        <v>157</v>
      </c>
      <c r="D58" s="30" t="s">
        <v>202</v>
      </c>
      <c r="E58" s="31" t="s">
        <v>38</v>
      </c>
      <c r="F58" s="32">
        <v>2300000</v>
      </c>
      <c r="G58" s="32" t="s">
        <v>203</v>
      </c>
      <c r="H58" s="33">
        <v>1110530485</v>
      </c>
      <c r="I58" s="33"/>
      <c r="J58" s="34">
        <v>2</v>
      </c>
      <c r="K58" s="34">
        <v>56</v>
      </c>
      <c r="L58" s="35">
        <v>45292</v>
      </c>
      <c r="M58" s="36">
        <f t="shared" si="2"/>
        <v>2300000</v>
      </c>
      <c r="N58" s="35">
        <v>45301</v>
      </c>
      <c r="O58" s="31" t="s">
        <v>40</v>
      </c>
      <c r="P58" s="72" t="s">
        <v>204</v>
      </c>
      <c r="Q58" s="71"/>
      <c r="R58" s="73" t="s">
        <v>205</v>
      </c>
      <c r="S58" s="38">
        <f t="shared" si="3"/>
        <v>2300000</v>
      </c>
      <c r="T58" s="70" t="s">
        <v>206</v>
      </c>
      <c r="U58" s="71" t="s">
        <v>206</v>
      </c>
      <c r="V58" s="35">
        <v>45301</v>
      </c>
      <c r="W58" s="31" t="s">
        <v>41</v>
      </c>
      <c r="X58" s="35"/>
      <c r="Y58" s="30"/>
      <c r="Z58" s="373"/>
      <c r="AA58" s="258"/>
      <c r="AB58" s="40"/>
      <c r="AC58" s="30">
        <v>1</v>
      </c>
      <c r="AD58" s="378">
        <v>2300000</v>
      </c>
      <c r="AE58" s="293">
        <v>45313</v>
      </c>
      <c r="AF58" s="384"/>
      <c r="AG58" s="384"/>
      <c r="AH58" s="384"/>
      <c r="AI58" s="19"/>
    </row>
    <row r="59" spans="1:35">
      <c r="A59" s="30">
        <v>57</v>
      </c>
      <c r="B59" s="30" t="s">
        <v>35</v>
      </c>
      <c r="C59" s="30" t="s">
        <v>59</v>
      </c>
      <c r="D59" s="30" t="s">
        <v>207</v>
      </c>
      <c r="E59" s="31" t="s">
        <v>38</v>
      </c>
      <c r="F59" s="32">
        <v>10000000</v>
      </c>
      <c r="G59" s="30" t="s">
        <v>208</v>
      </c>
      <c r="H59" s="33">
        <v>809006780</v>
      </c>
      <c r="I59" s="33"/>
      <c r="J59" s="34">
        <v>9</v>
      </c>
      <c r="K59" s="34">
        <v>60</v>
      </c>
      <c r="L59" s="35">
        <v>45292</v>
      </c>
      <c r="M59" s="36">
        <f t="shared" si="2"/>
        <v>10000000</v>
      </c>
      <c r="N59" s="35">
        <v>45302</v>
      </c>
      <c r="O59" s="31" t="s">
        <v>40</v>
      </c>
      <c r="P59" s="37">
        <v>45306</v>
      </c>
      <c r="Q59" s="31">
        <v>1099</v>
      </c>
      <c r="R59" s="30">
        <v>21030202</v>
      </c>
      <c r="S59" s="38">
        <f t="shared" si="3"/>
        <v>10000000</v>
      </c>
      <c r="T59" s="35">
        <v>45306</v>
      </c>
      <c r="U59" s="33" t="s">
        <v>209</v>
      </c>
      <c r="V59" s="35">
        <v>45306</v>
      </c>
      <c r="W59" s="31" t="s">
        <v>52</v>
      </c>
      <c r="X59" s="35"/>
      <c r="Y59" s="30"/>
      <c r="Z59" s="373">
        <f t="shared" si="7"/>
        <v>5000000</v>
      </c>
      <c r="AA59" s="258"/>
      <c r="AB59" s="40"/>
      <c r="AC59" s="30"/>
      <c r="AD59" s="378"/>
      <c r="AE59" s="30"/>
      <c r="AF59" s="384"/>
      <c r="AG59" s="384"/>
      <c r="AH59" s="384"/>
      <c r="AI59" s="19"/>
    </row>
    <row r="60" spans="1:35">
      <c r="A60" s="30">
        <v>58</v>
      </c>
      <c r="B60" s="30" t="s">
        <v>35</v>
      </c>
      <c r="C60" s="30" t="s">
        <v>210</v>
      </c>
      <c r="D60" s="30" t="s">
        <v>211</v>
      </c>
      <c r="E60" s="31" t="s">
        <v>38</v>
      </c>
      <c r="F60" s="32">
        <v>50237220</v>
      </c>
      <c r="G60" s="30" t="s">
        <v>212</v>
      </c>
      <c r="H60" s="33">
        <v>890702326</v>
      </c>
      <c r="I60" s="33"/>
      <c r="J60" s="34">
        <v>8</v>
      </c>
      <c r="K60" s="34">
        <v>72</v>
      </c>
      <c r="L60" s="35">
        <v>45295</v>
      </c>
      <c r="M60" s="36">
        <f t="shared" si="2"/>
        <v>50237220</v>
      </c>
      <c r="N60" s="35">
        <v>45302</v>
      </c>
      <c r="O60" s="31" t="s">
        <v>40</v>
      </c>
      <c r="P60" s="37">
        <v>45302</v>
      </c>
      <c r="Q60" s="31">
        <v>1095</v>
      </c>
      <c r="R60" s="30">
        <v>220203</v>
      </c>
      <c r="S60" s="38">
        <f t="shared" si="3"/>
        <v>50237220</v>
      </c>
      <c r="T60" s="35">
        <v>45302</v>
      </c>
      <c r="U60" s="33" t="s">
        <v>213</v>
      </c>
      <c r="V60" s="35">
        <v>45302</v>
      </c>
      <c r="W60" s="41">
        <v>45657</v>
      </c>
      <c r="X60" s="35"/>
      <c r="Y60" s="30"/>
      <c r="Z60" s="373">
        <f>+F60/6</f>
        <v>8372870</v>
      </c>
      <c r="AA60" s="258"/>
      <c r="AB60" s="40"/>
      <c r="AC60" s="30"/>
      <c r="AD60" s="378"/>
      <c r="AE60" s="30"/>
      <c r="AF60" s="384"/>
      <c r="AG60" s="384"/>
      <c r="AH60" s="384"/>
      <c r="AI60" s="19"/>
    </row>
    <row r="61" spans="1:35">
      <c r="A61" s="30">
        <v>59</v>
      </c>
      <c r="B61" s="30" t="s">
        <v>35</v>
      </c>
      <c r="C61" s="30" t="s">
        <v>92</v>
      </c>
      <c r="D61" s="56" t="s">
        <v>214</v>
      </c>
      <c r="E61" s="31" t="s">
        <v>38</v>
      </c>
      <c r="F61" s="32">
        <v>20600000</v>
      </c>
      <c r="G61" s="30" t="s">
        <v>215</v>
      </c>
      <c r="H61" s="33">
        <v>14236617</v>
      </c>
      <c r="I61" s="33"/>
      <c r="J61" s="34">
        <v>9</v>
      </c>
      <c r="K61" s="34">
        <v>67</v>
      </c>
      <c r="L61" s="35">
        <v>45295</v>
      </c>
      <c r="M61" s="36">
        <f t="shared" si="2"/>
        <v>20600000</v>
      </c>
      <c r="N61" s="35">
        <v>45302</v>
      </c>
      <c r="O61" s="31" t="s">
        <v>40</v>
      </c>
      <c r="P61" s="37">
        <v>45302</v>
      </c>
      <c r="Q61" s="31">
        <v>1096</v>
      </c>
      <c r="R61" s="30">
        <v>2101010301</v>
      </c>
      <c r="S61" s="38">
        <f t="shared" si="3"/>
        <v>20600000</v>
      </c>
      <c r="T61" s="35">
        <v>45302</v>
      </c>
      <c r="U61" s="33">
        <v>100029574</v>
      </c>
      <c r="V61" s="35">
        <v>45302</v>
      </c>
      <c r="W61" s="31" t="s">
        <v>46</v>
      </c>
      <c r="X61" s="35">
        <v>45422</v>
      </c>
      <c r="Y61" s="30" t="s">
        <v>41</v>
      </c>
      <c r="Z61" s="373">
        <f>+F61/4</f>
        <v>5150000</v>
      </c>
      <c r="AA61" s="258"/>
      <c r="AB61" s="40"/>
      <c r="AC61" s="30"/>
      <c r="AD61" s="378"/>
      <c r="AE61" s="30"/>
      <c r="AF61" s="384"/>
      <c r="AG61" s="384"/>
      <c r="AH61" s="384"/>
      <c r="AI61" s="19"/>
    </row>
    <row r="62" spans="1:35">
      <c r="A62" s="30">
        <v>60</v>
      </c>
      <c r="B62" s="30" t="s">
        <v>35</v>
      </c>
      <c r="C62" s="30" t="s">
        <v>48</v>
      </c>
      <c r="D62" s="30" t="s">
        <v>216</v>
      </c>
      <c r="E62" s="31" t="s">
        <v>38</v>
      </c>
      <c r="F62" s="32">
        <v>9000000</v>
      </c>
      <c r="G62" s="30" t="s">
        <v>217</v>
      </c>
      <c r="H62" s="33">
        <v>901754975</v>
      </c>
      <c r="I62" s="33"/>
      <c r="J62" s="34">
        <v>1</v>
      </c>
      <c r="K62" s="34">
        <v>26</v>
      </c>
      <c r="L62" s="35">
        <v>45292</v>
      </c>
      <c r="M62" s="36">
        <f t="shared" si="2"/>
        <v>9000000</v>
      </c>
      <c r="N62" s="35">
        <v>45302</v>
      </c>
      <c r="O62" s="31" t="s">
        <v>40</v>
      </c>
      <c r="P62" s="37">
        <v>45302</v>
      </c>
      <c r="Q62" s="31">
        <v>1097</v>
      </c>
      <c r="R62" s="30">
        <v>2101020301</v>
      </c>
      <c r="S62" s="38">
        <f t="shared" si="3"/>
        <v>9000000</v>
      </c>
      <c r="T62" s="35">
        <v>44207</v>
      </c>
      <c r="U62" s="33" t="s">
        <v>218</v>
      </c>
      <c r="V62" s="35">
        <v>45302</v>
      </c>
      <c r="W62" s="31" t="s">
        <v>41</v>
      </c>
      <c r="X62" s="35"/>
      <c r="Y62" s="30"/>
      <c r="Z62" s="373">
        <f>+F62/1</f>
        <v>9000000</v>
      </c>
      <c r="AA62" s="258"/>
      <c r="AB62" s="40"/>
      <c r="AC62" s="30"/>
      <c r="AD62" s="378"/>
      <c r="AE62" s="30"/>
      <c r="AF62" s="384"/>
      <c r="AG62" s="384"/>
      <c r="AH62" s="384"/>
      <c r="AI62" s="19"/>
    </row>
    <row r="63" spans="1:35">
      <c r="A63" s="30">
        <v>61</v>
      </c>
      <c r="B63" s="30" t="s">
        <v>35</v>
      </c>
      <c r="C63" s="30" t="s">
        <v>48</v>
      </c>
      <c r="D63" s="30" t="s">
        <v>219</v>
      </c>
      <c r="E63" s="31" t="s">
        <v>38</v>
      </c>
      <c r="F63" s="32">
        <v>4000000</v>
      </c>
      <c r="G63" s="30" t="s">
        <v>217</v>
      </c>
      <c r="H63" s="33">
        <v>901754975</v>
      </c>
      <c r="I63" s="33"/>
      <c r="J63" s="34">
        <v>1</v>
      </c>
      <c r="K63" s="34">
        <v>16</v>
      </c>
      <c r="L63" s="35">
        <v>45292</v>
      </c>
      <c r="M63" s="36">
        <f t="shared" si="2"/>
        <v>4000000</v>
      </c>
      <c r="N63" s="35">
        <v>45302</v>
      </c>
      <c r="O63" s="31" t="s">
        <v>40</v>
      </c>
      <c r="P63" s="37">
        <v>45302</v>
      </c>
      <c r="Q63" s="31">
        <v>1098</v>
      </c>
      <c r="R63" s="30">
        <v>2101020301</v>
      </c>
      <c r="S63" s="38">
        <f t="shared" si="3"/>
        <v>4000000</v>
      </c>
      <c r="T63" s="35">
        <v>45302</v>
      </c>
      <c r="U63" s="33" t="s">
        <v>220</v>
      </c>
      <c r="V63" s="35">
        <v>45302</v>
      </c>
      <c r="W63" s="31" t="s">
        <v>41</v>
      </c>
      <c r="X63" s="35"/>
      <c r="Y63" s="30"/>
      <c r="Z63" s="373">
        <f>+F63/1</f>
        <v>4000000</v>
      </c>
      <c r="AA63" s="258"/>
      <c r="AB63" s="40"/>
      <c r="AC63" s="30"/>
      <c r="AD63" s="378"/>
      <c r="AE63" s="30"/>
      <c r="AF63" s="384"/>
      <c r="AG63" s="384"/>
      <c r="AH63" s="384"/>
      <c r="AI63" s="19"/>
    </row>
    <row r="64" spans="1:35">
      <c r="A64" s="30">
        <v>62</v>
      </c>
      <c r="B64" s="30" t="s">
        <v>35</v>
      </c>
      <c r="C64" s="30" t="s">
        <v>59</v>
      </c>
      <c r="D64" s="56" t="s">
        <v>221</v>
      </c>
      <c r="E64" s="31" t="s">
        <v>38</v>
      </c>
      <c r="F64" s="32">
        <v>21666666</v>
      </c>
      <c r="G64" s="30" t="s">
        <v>222</v>
      </c>
      <c r="H64" s="33">
        <v>17339066</v>
      </c>
      <c r="I64" s="33"/>
      <c r="J64" s="34">
        <v>4</v>
      </c>
      <c r="K64" s="34">
        <v>62</v>
      </c>
      <c r="L64" s="35">
        <v>45295</v>
      </c>
      <c r="M64" s="36">
        <f t="shared" si="2"/>
        <v>21666666</v>
      </c>
      <c r="N64" s="35">
        <v>45302</v>
      </c>
      <c r="O64" s="31" t="s">
        <v>40</v>
      </c>
      <c r="P64" s="37">
        <v>45306</v>
      </c>
      <c r="Q64" s="31">
        <v>1100</v>
      </c>
      <c r="R64" s="30">
        <v>21030202</v>
      </c>
      <c r="S64" s="38">
        <f t="shared" si="3"/>
        <v>21666666</v>
      </c>
      <c r="T64" s="35">
        <v>45303</v>
      </c>
      <c r="U64" s="33">
        <v>100029586</v>
      </c>
      <c r="V64" s="35">
        <v>45306</v>
      </c>
      <c r="W64" s="31" t="s">
        <v>52</v>
      </c>
      <c r="X64" s="35"/>
      <c r="Y64" s="30"/>
      <c r="Z64" s="373">
        <f>+F64/2</f>
        <v>10833333</v>
      </c>
      <c r="AA64" s="258"/>
      <c r="AB64" s="40"/>
      <c r="AC64" s="30"/>
      <c r="AD64" s="378"/>
      <c r="AE64" s="30"/>
      <c r="AF64" s="384"/>
      <c r="AG64" s="384"/>
      <c r="AH64" s="384"/>
      <c r="AI64" s="19"/>
    </row>
    <row r="65" spans="1:35">
      <c r="A65" s="30">
        <v>63</v>
      </c>
      <c r="B65" s="30" t="s">
        <v>35</v>
      </c>
      <c r="C65" s="30" t="s">
        <v>59</v>
      </c>
      <c r="D65" s="30" t="s">
        <v>223</v>
      </c>
      <c r="E65" s="31" t="s">
        <v>38</v>
      </c>
      <c r="F65" s="32">
        <v>10815000</v>
      </c>
      <c r="G65" s="30" t="s">
        <v>224</v>
      </c>
      <c r="H65" s="33">
        <v>5824170</v>
      </c>
      <c r="I65" s="33"/>
      <c r="J65" s="34">
        <v>9</v>
      </c>
      <c r="K65" s="34">
        <v>64</v>
      </c>
      <c r="L65" s="35">
        <v>45295</v>
      </c>
      <c r="M65" s="36">
        <f t="shared" si="2"/>
        <v>10815000</v>
      </c>
      <c r="N65" s="35">
        <v>45307</v>
      </c>
      <c r="O65" s="31" t="s">
        <v>40</v>
      </c>
      <c r="P65" s="37">
        <v>45307</v>
      </c>
      <c r="Q65" s="31">
        <v>1101</v>
      </c>
      <c r="R65" s="30">
        <v>21030202</v>
      </c>
      <c r="S65" s="38">
        <f t="shared" si="3"/>
        <v>10815000</v>
      </c>
      <c r="T65" s="35">
        <v>45307</v>
      </c>
      <c r="U65" s="33">
        <v>100029663</v>
      </c>
      <c r="V65" s="35">
        <v>45307</v>
      </c>
      <c r="W65" s="31" t="s">
        <v>88</v>
      </c>
      <c r="X65" s="35"/>
      <c r="Y65" s="30"/>
      <c r="Z65" s="373">
        <f>+F65/3</f>
        <v>3605000</v>
      </c>
      <c r="AA65" s="258"/>
      <c r="AB65" s="40"/>
      <c r="AC65" s="30"/>
      <c r="AD65" s="378"/>
      <c r="AE65" s="30"/>
      <c r="AF65" s="384"/>
      <c r="AG65" s="384"/>
      <c r="AH65" s="384"/>
      <c r="AI65" s="19"/>
    </row>
    <row r="66" spans="1:35">
      <c r="A66" s="30">
        <v>64</v>
      </c>
      <c r="B66" s="30" t="s">
        <v>35</v>
      </c>
      <c r="C66" s="30" t="s">
        <v>59</v>
      </c>
      <c r="D66" s="30" t="s">
        <v>225</v>
      </c>
      <c r="E66" s="31" t="s">
        <v>38</v>
      </c>
      <c r="F66" s="32">
        <v>45885000</v>
      </c>
      <c r="G66" s="30" t="s">
        <v>226</v>
      </c>
      <c r="H66" s="33">
        <v>901370428</v>
      </c>
      <c r="I66" s="33"/>
      <c r="J66" s="34">
        <v>3</v>
      </c>
      <c r="K66" s="34">
        <v>61</v>
      </c>
      <c r="L66" s="35">
        <v>45295</v>
      </c>
      <c r="M66" s="36">
        <f t="shared" si="2"/>
        <v>45885000</v>
      </c>
      <c r="N66" s="35">
        <v>44212</v>
      </c>
      <c r="O66" s="31" t="s">
        <v>40</v>
      </c>
      <c r="P66" s="37">
        <v>45308</v>
      </c>
      <c r="Q66" s="31">
        <v>1104</v>
      </c>
      <c r="R66" s="30">
        <v>220106</v>
      </c>
      <c r="S66" s="38">
        <f t="shared" si="3"/>
        <v>45885000</v>
      </c>
      <c r="T66" s="35">
        <v>45308</v>
      </c>
      <c r="U66" s="33">
        <v>100029706</v>
      </c>
      <c r="V66" s="35">
        <v>45308</v>
      </c>
      <c r="W66" s="31" t="s">
        <v>46</v>
      </c>
      <c r="X66" s="35"/>
      <c r="Y66" s="30"/>
      <c r="Z66" s="373">
        <f>+F66/4</f>
        <v>11471250</v>
      </c>
      <c r="AA66" s="258"/>
      <c r="AB66" s="40"/>
      <c r="AC66" s="30"/>
      <c r="AD66" s="378"/>
      <c r="AE66" s="30"/>
      <c r="AF66" s="384"/>
      <c r="AG66" s="384"/>
      <c r="AH66" s="384"/>
      <c r="AI66" s="19"/>
    </row>
    <row r="67" spans="1:35">
      <c r="A67" s="30">
        <v>65</v>
      </c>
      <c r="B67" s="30" t="s">
        <v>35</v>
      </c>
      <c r="C67" s="30" t="s">
        <v>97</v>
      </c>
      <c r="D67" s="56" t="s">
        <v>227</v>
      </c>
      <c r="E67" s="31" t="s">
        <v>38</v>
      </c>
      <c r="F67" s="32">
        <v>7000000</v>
      </c>
      <c r="G67" s="30" t="s">
        <v>228</v>
      </c>
      <c r="H67" s="33">
        <v>28816294</v>
      </c>
      <c r="I67" s="33"/>
      <c r="J67" s="34"/>
      <c r="K67" s="34">
        <v>73</v>
      </c>
      <c r="L67" s="35">
        <v>45295</v>
      </c>
      <c r="M67" s="36">
        <f t="shared" si="2"/>
        <v>7000000</v>
      </c>
      <c r="N67" s="35">
        <v>44212</v>
      </c>
      <c r="O67" s="31" t="s">
        <v>40</v>
      </c>
      <c r="P67" s="37">
        <v>45307</v>
      </c>
      <c r="Q67" s="31">
        <v>1102</v>
      </c>
      <c r="R67" s="30">
        <v>2101020301</v>
      </c>
      <c r="S67" s="38">
        <f t="shared" si="3"/>
        <v>7000000</v>
      </c>
      <c r="T67" s="35">
        <v>45307</v>
      </c>
      <c r="U67" s="33">
        <v>100029677</v>
      </c>
      <c r="V67" s="35">
        <v>44212</v>
      </c>
      <c r="W67" s="31" t="s">
        <v>52</v>
      </c>
      <c r="X67" s="35"/>
      <c r="Y67" s="30"/>
      <c r="Z67" s="373">
        <f>+F67/2</f>
        <v>3500000</v>
      </c>
      <c r="AA67" s="258"/>
      <c r="AB67" s="40"/>
      <c r="AC67" s="30"/>
      <c r="AD67" s="378"/>
      <c r="AE67" s="30"/>
      <c r="AF67" s="384"/>
      <c r="AG67" s="384"/>
      <c r="AH67" s="384"/>
      <c r="AI67" s="19"/>
    </row>
    <row r="68" spans="1:35">
      <c r="A68" s="30">
        <v>66</v>
      </c>
      <c r="B68" s="30" t="s">
        <v>35</v>
      </c>
      <c r="C68" s="30" t="s">
        <v>59</v>
      </c>
      <c r="D68" s="30" t="s">
        <v>229</v>
      </c>
      <c r="E68" s="31" t="s">
        <v>38</v>
      </c>
      <c r="F68" s="32">
        <v>50000000</v>
      </c>
      <c r="G68" s="30" t="s">
        <v>230</v>
      </c>
      <c r="H68" s="33">
        <v>901300741</v>
      </c>
      <c r="I68" s="33"/>
      <c r="J68" s="34">
        <v>5</v>
      </c>
      <c r="K68" s="34">
        <v>76</v>
      </c>
      <c r="L68" s="35">
        <v>45295</v>
      </c>
      <c r="M68" s="36">
        <f t="shared" si="2"/>
        <v>50000000</v>
      </c>
      <c r="N68" s="35">
        <v>45308</v>
      </c>
      <c r="O68" s="31" t="s">
        <v>40</v>
      </c>
      <c r="P68" s="37">
        <v>45308</v>
      </c>
      <c r="Q68" s="31">
        <v>1105</v>
      </c>
      <c r="R68" s="30" t="s">
        <v>231</v>
      </c>
      <c r="S68" s="38">
        <f t="shared" si="3"/>
        <v>50000000</v>
      </c>
      <c r="T68" s="35">
        <v>45310</v>
      </c>
      <c r="U68" s="33" t="s">
        <v>232</v>
      </c>
      <c r="V68" s="35">
        <v>45310</v>
      </c>
      <c r="W68" s="41">
        <v>45657</v>
      </c>
      <c r="X68" s="35"/>
      <c r="Y68" s="30"/>
      <c r="Z68" s="373">
        <f>+F68/6</f>
        <v>8333333.333333333</v>
      </c>
      <c r="AA68" s="258"/>
      <c r="AB68" s="40"/>
      <c r="AC68" s="30"/>
      <c r="AD68" s="378"/>
      <c r="AE68" s="30"/>
      <c r="AF68" s="384"/>
      <c r="AG68" s="384"/>
      <c r="AH68" s="384"/>
      <c r="AI68" s="19"/>
    </row>
    <row r="69" spans="1:35">
      <c r="A69" s="43">
        <v>67</v>
      </c>
      <c r="B69" s="43" t="s">
        <v>35</v>
      </c>
      <c r="C69" s="43" t="s">
        <v>48</v>
      </c>
      <c r="D69" s="43" t="s">
        <v>233</v>
      </c>
      <c r="E69" s="44" t="s">
        <v>38</v>
      </c>
      <c r="F69" s="45">
        <v>3900000</v>
      </c>
      <c r="G69" s="43" t="s">
        <v>234</v>
      </c>
      <c r="H69" s="46">
        <v>93404246</v>
      </c>
      <c r="I69" s="46"/>
      <c r="J69" s="47">
        <v>8</v>
      </c>
      <c r="K69" s="47">
        <v>75</v>
      </c>
      <c r="L69" s="48">
        <v>45295</v>
      </c>
      <c r="M69" s="49">
        <f t="shared" si="2"/>
        <v>3900000</v>
      </c>
      <c r="N69" s="414">
        <v>45309</v>
      </c>
      <c r="O69" s="44" t="s">
        <v>40</v>
      </c>
      <c r="P69" s="50">
        <v>45309</v>
      </c>
      <c r="Q69" s="44">
        <v>1106</v>
      </c>
      <c r="R69" s="43">
        <v>2101020301</v>
      </c>
      <c r="S69" s="51">
        <f t="shared" si="3"/>
        <v>3900000</v>
      </c>
      <c r="T69" s="48">
        <v>45309</v>
      </c>
      <c r="U69" s="46" t="s">
        <v>235</v>
      </c>
      <c r="V69" s="48">
        <v>45309</v>
      </c>
      <c r="W69" s="44" t="s">
        <v>41</v>
      </c>
      <c r="X69" s="48"/>
      <c r="Y69" s="43"/>
      <c r="Z69" s="373">
        <f t="shared" ref="Z69" si="8">+F69/1</f>
        <v>3900000</v>
      </c>
      <c r="AA69" s="335"/>
      <c r="AB69" s="53"/>
      <c r="AC69" s="43"/>
      <c r="AD69" s="381"/>
      <c r="AE69" s="30"/>
      <c r="AF69" s="384"/>
      <c r="AG69" s="384"/>
      <c r="AH69" s="384"/>
      <c r="AI69" s="417" t="s">
        <v>236</v>
      </c>
    </row>
    <row r="70" spans="1:35">
      <c r="A70" s="30">
        <v>68</v>
      </c>
      <c r="B70" s="30" t="s">
        <v>35</v>
      </c>
      <c r="C70" s="30" t="s">
        <v>59</v>
      </c>
      <c r="D70" s="30" t="s">
        <v>237</v>
      </c>
      <c r="E70" s="31" t="s">
        <v>38</v>
      </c>
      <c r="F70" s="32">
        <v>100000000</v>
      </c>
      <c r="G70" s="30" t="s">
        <v>68</v>
      </c>
      <c r="H70" s="33">
        <v>900504144</v>
      </c>
      <c r="I70" s="33"/>
      <c r="J70" s="34">
        <v>0</v>
      </c>
      <c r="K70" s="34">
        <v>79</v>
      </c>
      <c r="L70" s="35">
        <v>45296</v>
      </c>
      <c r="M70" s="36">
        <f t="shared" si="2"/>
        <v>100000000</v>
      </c>
      <c r="N70" s="35">
        <v>45315</v>
      </c>
      <c r="O70" s="31" t="s">
        <v>40</v>
      </c>
      <c r="P70" s="37">
        <v>45315</v>
      </c>
      <c r="Q70" s="31">
        <v>1107</v>
      </c>
      <c r="R70" s="30">
        <v>21030202</v>
      </c>
      <c r="S70" s="38">
        <f t="shared" si="3"/>
        <v>100000000</v>
      </c>
      <c r="T70" s="35">
        <v>45315</v>
      </c>
      <c r="U70" s="33" t="s">
        <v>238</v>
      </c>
      <c r="V70" s="35">
        <v>45316</v>
      </c>
      <c r="W70" s="31" t="s">
        <v>88</v>
      </c>
      <c r="X70" s="35"/>
      <c r="Y70" s="30"/>
      <c r="Z70" s="373">
        <f>+F70/3</f>
        <v>33333333.333333332</v>
      </c>
      <c r="AA70" s="258"/>
      <c r="AB70" s="40"/>
      <c r="AC70" s="30"/>
      <c r="AD70" s="378"/>
      <c r="AE70" s="30"/>
      <c r="AF70" s="384"/>
      <c r="AG70" s="384"/>
      <c r="AH70" s="384"/>
      <c r="AI70" s="418" t="s">
        <v>239</v>
      </c>
    </row>
    <row r="71" spans="1:35">
      <c r="A71" s="30">
        <v>69</v>
      </c>
      <c r="B71" s="30" t="s">
        <v>35</v>
      </c>
      <c r="C71" s="30" t="s">
        <v>59</v>
      </c>
      <c r="D71" s="30" t="s">
        <v>240</v>
      </c>
      <c r="E71" s="31" t="s">
        <v>38</v>
      </c>
      <c r="F71" s="32">
        <v>10815000</v>
      </c>
      <c r="G71" s="30" t="s">
        <v>241</v>
      </c>
      <c r="H71" s="33">
        <v>1110563718</v>
      </c>
      <c r="I71" s="33"/>
      <c r="J71" s="34">
        <v>5</v>
      </c>
      <c r="K71" s="34">
        <v>65</v>
      </c>
      <c r="L71" s="35">
        <v>45295</v>
      </c>
      <c r="M71" s="36">
        <f t="shared" si="2"/>
        <v>10815000</v>
      </c>
      <c r="N71" s="35">
        <v>45316</v>
      </c>
      <c r="O71" s="31" t="s">
        <v>40</v>
      </c>
      <c r="P71" s="37">
        <v>45317</v>
      </c>
      <c r="Q71" s="31">
        <v>1114</v>
      </c>
      <c r="R71" s="30">
        <v>21030202</v>
      </c>
      <c r="S71" s="38">
        <f t="shared" si="3"/>
        <v>10815000</v>
      </c>
      <c r="T71" s="35">
        <v>45317</v>
      </c>
      <c r="U71" s="33">
        <v>100029999</v>
      </c>
      <c r="V71" s="35">
        <v>45316</v>
      </c>
      <c r="W71" s="31" t="s">
        <v>88</v>
      </c>
      <c r="X71" s="35"/>
      <c r="Y71" s="30"/>
      <c r="Z71" s="373">
        <f t="shared" ref="Z71:Z80" si="9">+F71/3</f>
        <v>3605000</v>
      </c>
      <c r="AA71" s="258"/>
      <c r="AB71" s="40"/>
      <c r="AC71" s="30"/>
      <c r="AD71" s="378"/>
      <c r="AE71" s="30"/>
      <c r="AF71" s="384"/>
      <c r="AG71" s="384"/>
      <c r="AH71" s="384"/>
      <c r="AI71" s="19"/>
    </row>
    <row r="72" spans="1:35">
      <c r="A72" s="30">
        <v>70</v>
      </c>
      <c r="B72" s="30" t="s">
        <v>35</v>
      </c>
      <c r="C72" s="30" t="s">
        <v>59</v>
      </c>
      <c r="D72" s="30" t="s">
        <v>240</v>
      </c>
      <c r="E72" s="31" t="s">
        <v>38</v>
      </c>
      <c r="F72" s="32">
        <v>10815000</v>
      </c>
      <c r="G72" s="30" t="s">
        <v>242</v>
      </c>
      <c r="H72" s="33">
        <v>1110579160</v>
      </c>
      <c r="I72" s="33"/>
      <c r="J72" s="34">
        <v>6</v>
      </c>
      <c r="K72" s="34">
        <v>63</v>
      </c>
      <c r="L72" s="35">
        <v>45295</v>
      </c>
      <c r="M72" s="36">
        <f t="shared" si="2"/>
        <v>10815000</v>
      </c>
      <c r="N72" s="35">
        <v>45316</v>
      </c>
      <c r="O72" s="31" t="s">
        <v>40</v>
      </c>
      <c r="P72" s="37">
        <v>45317</v>
      </c>
      <c r="Q72" s="31">
        <v>1115</v>
      </c>
      <c r="R72" s="30">
        <v>21030202</v>
      </c>
      <c r="S72" s="38">
        <f t="shared" si="3"/>
        <v>10815000</v>
      </c>
      <c r="T72" s="35">
        <v>45316</v>
      </c>
      <c r="U72" s="33">
        <v>100029972</v>
      </c>
      <c r="V72" s="35">
        <v>45316</v>
      </c>
      <c r="W72" s="31" t="s">
        <v>88</v>
      </c>
      <c r="X72" s="35"/>
      <c r="Y72" s="30"/>
      <c r="Z72" s="373">
        <f t="shared" si="9"/>
        <v>3605000</v>
      </c>
      <c r="AA72" s="258"/>
      <c r="AB72" s="40"/>
      <c r="AC72" s="30"/>
      <c r="AD72" s="378"/>
      <c r="AE72" s="30"/>
      <c r="AF72" s="384"/>
      <c r="AG72" s="384"/>
      <c r="AH72" s="384"/>
      <c r="AI72" s="19"/>
    </row>
    <row r="73" spans="1:35">
      <c r="A73" s="30">
        <v>71</v>
      </c>
      <c r="B73" s="30" t="s">
        <v>35</v>
      </c>
      <c r="C73" s="30" t="s">
        <v>59</v>
      </c>
      <c r="D73" s="30" t="s">
        <v>240</v>
      </c>
      <c r="E73" s="31" t="s">
        <v>38</v>
      </c>
      <c r="F73" s="32">
        <v>10815000</v>
      </c>
      <c r="G73" s="30" t="s">
        <v>241</v>
      </c>
      <c r="H73" s="33">
        <v>1110563718</v>
      </c>
      <c r="I73" s="33"/>
      <c r="J73" s="34">
        <v>5</v>
      </c>
      <c r="K73" s="34">
        <v>65</v>
      </c>
      <c r="L73" s="35">
        <v>45295</v>
      </c>
      <c r="M73" s="36">
        <f t="shared" si="2"/>
        <v>10815000</v>
      </c>
      <c r="N73" s="35">
        <v>45316</v>
      </c>
      <c r="O73" s="31" t="s">
        <v>40</v>
      </c>
      <c r="P73" s="37">
        <v>45317</v>
      </c>
      <c r="Q73" s="31">
        <v>1116</v>
      </c>
      <c r="R73" s="30">
        <v>21030202</v>
      </c>
      <c r="S73" s="38">
        <f t="shared" si="3"/>
        <v>10815000</v>
      </c>
      <c r="T73" s="35">
        <v>45316</v>
      </c>
      <c r="U73" s="33" t="s">
        <v>243</v>
      </c>
      <c r="V73" s="35">
        <v>45316</v>
      </c>
      <c r="W73" s="31" t="s">
        <v>88</v>
      </c>
      <c r="X73" s="35"/>
      <c r="Y73" s="30"/>
      <c r="Z73" s="373">
        <f t="shared" si="9"/>
        <v>3605000</v>
      </c>
      <c r="AA73" s="258"/>
      <c r="AB73" s="40"/>
      <c r="AC73" s="30"/>
      <c r="AD73" s="378"/>
      <c r="AE73" s="30"/>
      <c r="AF73" s="384"/>
      <c r="AG73" s="384"/>
      <c r="AH73" s="384"/>
      <c r="AI73" s="19"/>
    </row>
    <row r="74" spans="1:35">
      <c r="A74" s="30">
        <v>72</v>
      </c>
      <c r="B74" s="30" t="s">
        <v>35</v>
      </c>
      <c r="C74" s="30" t="s">
        <v>59</v>
      </c>
      <c r="D74" s="30" t="s">
        <v>244</v>
      </c>
      <c r="E74" s="31" t="s">
        <v>38</v>
      </c>
      <c r="F74" s="32">
        <v>32120000</v>
      </c>
      <c r="G74" s="30" t="s">
        <v>245</v>
      </c>
      <c r="H74" s="33">
        <v>860047163</v>
      </c>
      <c r="I74" s="33"/>
      <c r="J74" s="34">
        <v>5</v>
      </c>
      <c r="K74" s="34">
        <v>80</v>
      </c>
      <c r="L74" s="35">
        <v>45296</v>
      </c>
      <c r="M74" s="36">
        <f t="shared" si="2"/>
        <v>32120000</v>
      </c>
      <c r="N74" s="35">
        <v>45317</v>
      </c>
      <c r="O74" s="31" t="s">
        <v>40</v>
      </c>
      <c r="P74" s="37">
        <v>45321</v>
      </c>
      <c r="Q74" s="31">
        <v>1125</v>
      </c>
      <c r="R74" s="30">
        <v>220102</v>
      </c>
      <c r="S74" s="38">
        <f t="shared" si="3"/>
        <v>32120000</v>
      </c>
      <c r="T74" s="35">
        <v>45320</v>
      </c>
      <c r="U74" s="33" t="s">
        <v>246</v>
      </c>
      <c r="V74" s="35">
        <v>45317</v>
      </c>
      <c r="W74" s="31" t="s">
        <v>46</v>
      </c>
      <c r="X74" s="35"/>
      <c r="Y74" s="30"/>
      <c r="Z74" s="373">
        <f>+F74/4</f>
        <v>8030000</v>
      </c>
      <c r="AA74" s="258"/>
      <c r="AB74" s="40"/>
      <c r="AC74" s="30"/>
      <c r="AD74" s="378"/>
      <c r="AE74" s="30"/>
      <c r="AF74" s="384"/>
      <c r="AG74" s="384"/>
      <c r="AH74" s="384"/>
      <c r="AI74" s="19"/>
    </row>
    <row r="75" spans="1:35">
      <c r="A75" s="30">
        <v>73</v>
      </c>
      <c r="B75" s="30" t="s">
        <v>35</v>
      </c>
      <c r="C75" s="30" t="s">
        <v>59</v>
      </c>
      <c r="D75" s="57" t="s">
        <v>247</v>
      </c>
      <c r="E75" s="31" t="s">
        <v>38</v>
      </c>
      <c r="F75" s="32">
        <v>26585868</v>
      </c>
      <c r="G75" s="30" t="s">
        <v>248</v>
      </c>
      <c r="H75" s="33" t="s">
        <v>249</v>
      </c>
      <c r="I75" s="33"/>
      <c r="J75" s="34">
        <v>3</v>
      </c>
      <c r="K75" s="34">
        <v>68</v>
      </c>
      <c r="L75" s="35">
        <v>45295</v>
      </c>
      <c r="M75" s="36">
        <f t="shared" si="2"/>
        <v>26585868</v>
      </c>
      <c r="N75" s="35">
        <v>45317</v>
      </c>
      <c r="O75" s="31" t="s">
        <v>40</v>
      </c>
      <c r="P75" s="37">
        <v>45321</v>
      </c>
      <c r="Q75" s="31">
        <v>1124</v>
      </c>
      <c r="R75" s="30">
        <v>220102</v>
      </c>
      <c r="S75" s="38">
        <f t="shared" si="3"/>
        <v>26585868</v>
      </c>
      <c r="T75" s="35">
        <v>45322</v>
      </c>
      <c r="U75" s="33" t="s">
        <v>250</v>
      </c>
      <c r="V75" s="35">
        <v>45317</v>
      </c>
      <c r="W75" s="31" t="s">
        <v>46</v>
      </c>
      <c r="X75" s="35">
        <v>45422</v>
      </c>
      <c r="Y75" s="30" t="s">
        <v>41</v>
      </c>
      <c r="Z75" s="373">
        <f>+F75/4</f>
        <v>6646467</v>
      </c>
      <c r="AA75" s="258"/>
      <c r="AB75" s="40"/>
      <c r="AC75" s="30"/>
      <c r="AD75" s="378"/>
      <c r="AE75" s="30"/>
      <c r="AF75" s="384"/>
      <c r="AG75" s="384"/>
      <c r="AH75" s="384"/>
      <c r="AI75" s="19"/>
    </row>
    <row r="76" spans="1:35">
      <c r="A76" s="30">
        <v>74</v>
      </c>
      <c r="B76" s="30" t="s">
        <v>35</v>
      </c>
      <c r="C76" s="30" t="s">
        <v>251</v>
      </c>
      <c r="D76" s="30" t="s">
        <v>252</v>
      </c>
      <c r="E76" s="31" t="s">
        <v>38</v>
      </c>
      <c r="F76" s="32">
        <v>17716000</v>
      </c>
      <c r="G76" s="30" t="s">
        <v>253</v>
      </c>
      <c r="H76" s="33">
        <v>38290584</v>
      </c>
      <c r="I76" s="33"/>
      <c r="J76" s="34">
        <v>0</v>
      </c>
      <c r="K76" s="34">
        <v>78</v>
      </c>
      <c r="L76" s="35">
        <v>45296</v>
      </c>
      <c r="M76" s="36">
        <f t="shared" si="2"/>
        <v>17716000</v>
      </c>
      <c r="N76" s="35">
        <v>45320</v>
      </c>
      <c r="O76" s="31" t="s">
        <v>40</v>
      </c>
      <c r="P76" s="37">
        <v>45321</v>
      </c>
      <c r="Q76" s="31">
        <v>1126</v>
      </c>
      <c r="R76" s="30">
        <v>21030202</v>
      </c>
      <c r="S76" s="38">
        <f t="shared" si="3"/>
        <v>17716000</v>
      </c>
      <c r="T76" s="35">
        <v>45320</v>
      </c>
      <c r="U76" s="33">
        <v>100015355</v>
      </c>
      <c r="V76" s="35">
        <v>45321</v>
      </c>
      <c r="W76" s="31" t="s">
        <v>46</v>
      </c>
      <c r="X76" s="35"/>
      <c r="Y76" s="30"/>
      <c r="Z76" s="373">
        <f>+F76/4</f>
        <v>4429000</v>
      </c>
      <c r="AA76" s="258"/>
      <c r="AB76" s="40"/>
      <c r="AC76" s="30"/>
      <c r="AD76" s="378"/>
      <c r="AE76" s="30"/>
      <c r="AF76" s="384"/>
      <c r="AG76" s="384"/>
      <c r="AH76" s="384"/>
      <c r="AI76" s="19"/>
    </row>
    <row r="77" spans="1:35">
      <c r="A77" s="30">
        <v>75</v>
      </c>
      <c r="B77" s="30" t="s">
        <v>254</v>
      </c>
      <c r="C77" s="30" t="s">
        <v>48</v>
      </c>
      <c r="D77" s="55" t="s">
        <v>145</v>
      </c>
      <c r="E77" s="31" t="s">
        <v>38</v>
      </c>
      <c r="F77" s="32">
        <v>29160000</v>
      </c>
      <c r="G77" s="30" t="s">
        <v>146</v>
      </c>
      <c r="H77" s="33">
        <v>14138035</v>
      </c>
      <c r="I77" s="33"/>
      <c r="J77" s="34">
        <v>2</v>
      </c>
      <c r="K77" s="34" t="s">
        <v>255</v>
      </c>
      <c r="L77" s="35">
        <v>45320</v>
      </c>
      <c r="M77" s="36">
        <f t="shared" ref="M77:M140" si="10">F77</f>
        <v>29160000</v>
      </c>
      <c r="N77" s="35">
        <v>44228</v>
      </c>
      <c r="O77" s="31" t="s">
        <v>40</v>
      </c>
      <c r="P77" s="37">
        <v>45323</v>
      </c>
      <c r="Q77" s="31">
        <v>1136</v>
      </c>
      <c r="R77" s="30">
        <v>220401</v>
      </c>
      <c r="S77" s="38">
        <f t="shared" ref="S77:S140" si="11">M77</f>
        <v>29160000</v>
      </c>
      <c r="T77" s="35">
        <v>45323</v>
      </c>
      <c r="U77" s="33" t="s">
        <v>256</v>
      </c>
      <c r="V77" s="35">
        <v>45323</v>
      </c>
      <c r="W77" s="31" t="s">
        <v>52</v>
      </c>
      <c r="X77" s="35">
        <v>45373</v>
      </c>
      <c r="Y77" s="30" t="s">
        <v>121</v>
      </c>
      <c r="Z77" s="373">
        <f>+F77/2</f>
        <v>14580000</v>
      </c>
      <c r="AA77" s="258"/>
      <c r="AB77" s="40"/>
      <c r="AC77" s="30"/>
      <c r="AD77" s="378"/>
      <c r="AE77" s="30"/>
      <c r="AF77" s="384"/>
      <c r="AG77" s="384"/>
      <c r="AH77" s="384"/>
      <c r="AI77" s="19"/>
    </row>
    <row r="78" spans="1:35">
      <c r="A78" s="30">
        <v>76</v>
      </c>
      <c r="B78" s="30" t="s">
        <v>254</v>
      </c>
      <c r="C78" s="30" t="s">
        <v>48</v>
      </c>
      <c r="D78" s="30" t="s">
        <v>115</v>
      </c>
      <c r="E78" s="31" t="s">
        <v>38</v>
      </c>
      <c r="F78" s="32">
        <v>11340000</v>
      </c>
      <c r="G78" s="30" t="s">
        <v>116</v>
      </c>
      <c r="H78" s="33">
        <v>38290379</v>
      </c>
      <c r="I78" s="33"/>
      <c r="J78" s="34">
        <v>7</v>
      </c>
      <c r="K78" s="34" t="s">
        <v>257</v>
      </c>
      <c r="L78" s="35">
        <v>45320</v>
      </c>
      <c r="M78" s="36">
        <f t="shared" si="10"/>
        <v>11340000</v>
      </c>
      <c r="N78" s="35">
        <v>44228</v>
      </c>
      <c r="O78" s="31" t="s">
        <v>40</v>
      </c>
      <c r="P78" s="37">
        <v>45323</v>
      </c>
      <c r="Q78" s="31">
        <v>1137</v>
      </c>
      <c r="R78" s="30">
        <v>220401</v>
      </c>
      <c r="S78" s="38">
        <f t="shared" si="11"/>
        <v>11340000</v>
      </c>
      <c r="T78" s="35">
        <v>45327</v>
      </c>
      <c r="U78" s="33" t="s">
        <v>258</v>
      </c>
      <c r="V78" s="35">
        <v>45323</v>
      </c>
      <c r="W78" s="31" t="s">
        <v>52</v>
      </c>
      <c r="X78" s="35">
        <v>45373</v>
      </c>
      <c r="Y78" s="30" t="s">
        <v>121</v>
      </c>
      <c r="Z78" s="373">
        <f>+F78/2</f>
        <v>5670000</v>
      </c>
      <c r="AA78" s="258"/>
      <c r="AB78" s="40"/>
      <c r="AC78" s="30"/>
      <c r="AD78" s="378"/>
      <c r="AE78" s="30"/>
      <c r="AF78" s="384"/>
      <c r="AG78" s="384"/>
      <c r="AH78" s="384"/>
      <c r="AI78" s="19"/>
    </row>
    <row r="79" spans="1:35">
      <c r="A79" s="30">
        <v>77</v>
      </c>
      <c r="B79" s="30" t="s">
        <v>254</v>
      </c>
      <c r="C79" s="30" t="s">
        <v>48</v>
      </c>
      <c r="D79" s="55" t="s">
        <v>63</v>
      </c>
      <c r="E79" s="31" t="s">
        <v>64</v>
      </c>
      <c r="F79" s="32">
        <v>16200000</v>
      </c>
      <c r="G79" s="30" t="s">
        <v>259</v>
      </c>
      <c r="H79" s="33">
        <v>1232391592</v>
      </c>
      <c r="I79" s="33"/>
      <c r="J79" s="34">
        <v>8</v>
      </c>
      <c r="K79" s="34" t="s">
        <v>260</v>
      </c>
      <c r="L79" s="35">
        <v>45320</v>
      </c>
      <c r="M79" s="36">
        <f t="shared" si="10"/>
        <v>16200000</v>
      </c>
      <c r="N79" s="35">
        <v>45323</v>
      </c>
      <c r="O79" s="31" t="s">
        <v>40</v>
      </c>
      <c r="P79" s="37">
        <v>45323</v>
      </c>
      <c r="Q79" s="31">
        <v>1138</v>
      </c>
      <c r="R79" s="30">
        <v>220401</v>
      </c>
      <c r="S79" s="38">
        <f t="shared" si="11"/>
        <v>16200000</v>
      </c>
      <c r="T79" s="35">
        <v>45323</v>
      </c>
      <c r="U79" s="33" t="s">
        <v>261</v>
      </c>
      <c r="V79" s="35">
        <v>45323</v>
      </c>
      <c r="W79" s="31" t="s">
        <v>52</v>
      </c>
      <c r="X79" s="35">
        <v>45373</v>
      </c>
      <c r="Y79" s="30" t="s">
        <v>121</v>
      </c>
      <c r="Z79" s="373">
        <f>+F79/2</f>
        <v>8100000</v>
      </c>
      <c r="AA79" s="258"/>
      <c r="AB79" s="40"/>
      <c r="AC79" s="30"/>
      <c r="AD79" s="378"/>
      <c r="AE79" s="30"/>
      <c r="AF79" s="384"/>
      <c r="AG79" s="384"/>
      <c r="AH79" s="384"/>
      <c r="AI79" s="19"/>
    </row>
    <row r="80" spans="1:35">
      <c r="A80" s="30">
        <v>78</v>
      </c>
      <c r="B80" s="30" t="s">
        <v>254</v>
      </c>
      <c r="C80" s="30" t="s">
        <v>262</v>
      </c>
      <c r="D80" s="30" t="s">
        <v>263</v>
      </c>
      <c r="E80" s="31" t="s">
        <v>38</v>
      </c>
      <c r="F80" s="32">
        <v>11495217</v>
      </c>
      <c r="G80" s="30" t="s">
        <v>264</v>
      </c>
      <c r="H80" s="33">
        <v>65764100</v>
      </c>
      <c r="I80" s="33"/>
      <c r="J80" s="34">
        <v>3</v>
      </c>
      <c r="K80" s="34">
        <v>1131</v>
      </c>
      <c r="L80" s="35">
        <v>45320</v>
      </c>
      <c r="M80" s="36">
        <f t="shared" si="10"/>
        <v>11495217</v>
      </c>
      <c r="N80" s="35">
        <v>45323</v>
      </c>
      <c r="O80" s="31" t="s">
        <v>40</v>
      </c>
      <c r="P80" s="37">
        <v>45323</v>
      </c>
      <c r="Q80" s="31">
        <v>1139</v>
      </c>
      <c r="R80" s="30">
        <v>220401</v>
      </c>
      <c r="S80" s="38">
        <f t="shared" si="11"/>
        <v>11495217</v>
      </c>
      <c r="T80" s="35">
        <v>45324</v>
      </c>
      <c r="U80" s="33" t="s">
        <v>265</v>
      </c>
      <c r="V80" s="35">
        <v>45327</v>
      </c>
      <c r="W80" s="31" t="s">
        <v>88</v>
      </c>
      <c r="X80" s="35">
        <v>45412</v>
      </c>
      <c r="Y80" s="30" t="s">
        <v>106</v>
      </c>
      <c r="Z80" s="373">
        <f t="shared" si="9"/>
        <v>3831739</v>
      </c>
      <c r="AA80" s="258"/>
      <c r="AB80" s="40"/>
      <c r="AC80" s="30"/>
      <c r="AD80" s="378"/>
      <c r="AE80" s="30"/>
      <c r="AF80" s="384"/>
      <c r="AG80" s="384"/>
      <c r="AH80" s="384"/>
      <c r="AI80" s="19"/>
    </row>
    <row r="81" spans="1:35">
      <c r="A81" s="30">
        <v>79</v>
      </c>
      <c r="B81" s="30" t="s">
        <v>254</v>
      </c>
      <c r="C81" s="30" t="s">
        <v>48</v>
      </c>
      <c r="D81" s="55" t="s">
        <v>142</v>
      </c>
      <c r="E81" s="31" t="s">
        <v>38</v>
      </c>
      <c r="F81" s="32">
        <v>16200000</v>
      </c>
      <c r="G81" s="30" t="s">
        <v>266</v>
      </c>
      <c r="H81" s="33">
        <v>1110501425</v>
      </c>
      <c r="I81" s="33"/>
      <c r="J81" s="34">
        <v>7</v>
      </c>
      <c r="K81" s="34" t="s">
        <v>267</v>
      </c>
      <c r="L81" s="35">
        <v>45320</v>
      </c>
      <c r="M81" s="36">
        <f t="shared" si="10"/>
        <v>16200000</v>
      </c>
      <c r="N81" s="35">
        <v>45323</v>
      </c>
      <c r="O81" s="31" t="s">
        <v>40</v>
      </c>
      <c r="P81" s="37">
        <v>45323</v>
      </c>
      <c r="Q81" s="31">
        <v>1140</v>
      </c>
      <c r="R81" s="30">
        <v>220401</v>
      </c>
      <c r="S81" s="38">
        <f t="shared" si="11"/>
        <v>16200000</v>
      </c>
      <c r="T81" s="35">
        <v>45323</v>
      </c>
      <c r="U81" s="33" t="s">
        <v>268</v>
      </c>
      <c r="V81" s="35">
        <v>44228</v>
      </c>
      <c r="W81" s="31" t="s">
        <v>52</v>
      </c>
      <c r="X81" s="35">
        <v>45373</v>
      </c>
      <c r="Y81" s="30" t="s">
        <v>121</v>
      </c>
      <c r="Z81" s="373">
        <f>+F831</f>
        <v>0</v>
      </c>
      <c r="AA81" s="258"/>
      <c r="AB81" s="40"/>
      <c r="AC81" s="30"/>
      <c r="AD81" s="378"/>
      <c r="AE81" s="30"/>
      <c r="AF81" s="384"/>
      <c r="AG81" s="384"/>
      <c r="AH81" s="384"/>
      <c r="AI81" s="19"/>
    </row>
    <row r="82" spans="1:35">
      <c r="A82" s="30">
        <v>80</v>
      </c>
      <c r="B82" s="30" t="s">
        <v>254</v>
      </c>
      <c r="C82" s="30" t="s">
        <v>70</v>
      </c>
      <c r="D82" s="55" t="s">
        <v>71</v>
      </c>
      <c r="E82" s="31" t="s">
        <v>64</v>
      </c>
      <c r="F82" s="32">
        <v>12600000</v>
      </c>
      <c r="G82" s="30" t="s">
        <v>72</v>
      </c>
      <c r="H82" s="33">
        <v>65738804</v>
      </c>
      <c r="I82" s="33"/>
      <c r="J82" s="34">
        <v>1</v>
      </c>
      <c r="K82" s="34">
        <v>1135</v>
      </c>
      <c r="L82" s="35">
        <v>45320</v>
      </c>
      <c r="M82" s="36">
        <f t="shared" si="10"/>
        <v>12600000</v>
      </c>
      <c r="N82" s="35">
        <v>45323</v>
      </c>
      <c r="O82" s="31" t="s">
        <v>40</v>
      </c>
      <c r="P82" s="37">
        <v>45323</v>
      </c>
      <c r="Q82" s="31">
        <v>1141</v>
      </c>
      <c r="R82" s="30">
        <v>220401</v>
      </c>
      <c r="S82" s="38">
        <f t="shared" si="11"/>
        <v>12600000</v>
      </c>
      <c r="T82" s="35">
        <v>45323</v>
      </c>
      <c r="U82" s="33" t="s">
        <v>269</v>
      </c>
      <c r="V82" s="35">
        <v>45324</v>
      </c>
      <c r="W82" s="31" t="s">
        <v>88</v>
      </c>
      <c r="X82" s="35">
        <v>45412</v>
      </c>
      <c r="Y82" s="30" t="s">
        <v>106</v>
      </c>
      <c r="Z82" s="373">
        <f>+F82/3</f>
        <v>4200000</v>
      </c>
      <c r="AA82" s="258"/>
      <c r="AB82" s="40"/>
      <c r="AC82" s="30"/>
      <c r="AD82" s="378"/>
      <c r="AE82" s="30"/>
      <c r="AF82" s="384"/>
      <c r="AG82" s="384"/>
      <c r="AH82" s="384"/>
      <c r="AI82" s="19"/>
    </row>
    <row r="83" spans="1:35">
      <c r="A83" s="30">
        <v>81</v>
      </c>
      <c r="B83" s="30" t="s">
        <v>254</v>
      </c>
      <c r="C83" s="30" t="s">
        <v>70</v>
      </c>
      <c r="D83" s="55" t="s">
        <v>71</v>
      </c>
      <c r="E83" s="31" t="s">
        <v>64</v>
      </c>
      <c r="F83" s="32">
        <v>12600000</v>
      </c>
      <c r="G83" s="30" t="s">
        <v>74</v>
      </c>
      <c r="H83" s="33">
        <v>1067864079</v>
      </c>
      <c r="I83" s="33"/>
      <c r="J83" s="34">
        <v>3</v>
      </c>
      <c r="K83" s="34">
        <v>1134</v>
      </c>
      <c r="L83" s="35">
        <v>45320</v>
      </c>
      <c r="M83" s="36">
        <f t="shared" si="10"/>
        <v>12600000</v>
      </c>
      <c r="N83" s="35">
        <v>45323</v>
      </c>
      <c r="O83" s="31" t="s">
        <v>40</v>
      </c>
      <c r="P83" s="37">
        <v>45323</v>
      </c>
      <c r="Q83" s="31">
        <v>1142</v>
      </c>
      <c r="R83" s="30">
        <v>220401</v>
      </c>
      <c r="S83" s="38">
        <f t="shared" si="11"/>
        <v>12600000</v>
      </c>
      <c r="T83" s="35">
        <v>45323</v>
      </c>
      <c r="U83" s="33" t="s">
        <v>270</v>
      </c>
      <c r="V83" s="35">
        <v>45324</v>
      </c>
      <c r="W83" s="31" t="s">
        <v>88</v>
      </c>
      <c r="X83" s="35"/>
      <c r="Y83" s="30"/>
      <c r="Z83" s="373">
        <f t="shared" ref="Z83:Z84" si="12">+F83/3</f>
        <v>4200000</v>
      </c>
      <c r="AA83" s="258"/>
      <c r="AB83" s="40"/>
      <c r="AC83" s="30"/>
      <c r="AD83" s="378"/>
      <c r="AE83" s="30"/>
      <c r="AF83" s="384"/>
      <c r="AG83" s="384"/>
      <c r="AH83" s="384"/>
      <c r="AI83" s="19"/>
    </row>
    <row r="84" spans="1:35">
      <c r="A84" s="30">
        <v>82</v>
      </c>
      <c r="B84" s="30" t="s">
        <v>254</v>
      </c>
      <c r="C84" s="30" t="s">
        <v>262</v>
      </c>
      <c r="D84" s="30" t="s">
        <v>202</v>
      </c>
      <c r="E84" s="31" t="s">
        <v>38</v>
      </c>
      <c r="F84" s="32">
        <v>6900000</v>
      </c>
      <c r="G84" s="32" t="s">
        <v>203</v>
      </c>
      <c r="H84" s="33">
        <v>1110530485</v>
      </c>
      <c r="I84" s="33"/>
      <c r="J84" s="34">
        <v>2</v>
      </c>
      <c r="K84" s="34">
        <v>1130</v>
      </c>
      <c r="L84" s="35">
        <v>45320</v>
      </c>
      <c r="M84" s="36">
        <f t="shared" si="10"/>
        <v>6900000</v>
      </c>
      <c r="N84" s="35">
        <v>45323</v>
      </c>
      <c r="O84" s="31" t="s">
        <v>40</v>
      </c>
      <c r="P84" s="37">
        <v>45324</v>
      </c>
      <c r="Q84" s="31">
        <v>1147</v>
      </c>
      <c r="R84" s="30">
        <v>220402</v>
      </c>
      <c r="S84" s="38">
        <f t="shared" si="11"/>
        <v>6900000</v>
      </c>
      <c r="T84" s="35">
        <v>45324</v>
      </c>
      <c r="U84" s="33" t="s">
        <v>271</v>
      </c>
      <c r="V84" s="35">
        <v>45327</v>
      </c>
      <c r="W84" s="31" t="s">
        <v>88</v>
      </c>
      <c r="X84" s="35"/>
      <c r="Y84" s="30"/>
      <c r="Z84" s="373">
        <f t="shared" si="12"/>
        <v>2300000</v>
      </c>
      <c r="AA84" s="258"/>
      <c r="AB84" s="40"/>
      <c r="AC84" s="30"/>
      <c r="AD84" s="378"/>
      <c r="AE84" s="30"/>
      <c r="AF84" s="384"/>
      <c r="AG84" s="384"/>
      <c r="AH84" s="384"/>
      <c r="AI84" s="19"/>
    </row>
    <row r="85" spans="1:35">
      <c r="A85" s="30">
        <v>83</v>
      </c>
      <c r="B85" s="30" t="s">
        <v>254</v>
      </c>
      <c r="C85" s="30" t="s">
        <v>48</v>
      </c>
      <c r="D85" s="55" t="s">
        <v>148</v>
      </c>
      <c r="E85" s="31" t="s">
        <v>38</v>
      </c>
      <c r="F85" s="32">
        <v>19440000</v>
      </c>
      <c r="G85" s="30" t="s">
        <v>149</v>
      </c>
      <c r="H85" s="33">
        <v>14878116</v>
      </c>
      <c r="I85" s="33"/>
      <c r="J85" s="34">
        <v>5</v>
      </c>
      <c r="K85" s="34" t="s">
        <v>272</v>
      </c>
      <c r="L85" s="35">
        <v>45320</v>
      </c>
      <c r="M85" s="36">
        <f t="shared" si="10"/>
        <v>19440000</v>
      </c>
      <c r="N85" s="35">
        <v>45323</v>
      </c>
      <c r="O85" s="31" t="s">
        <v>40</v>
      </c>
      <c r="P85" s="37">
        <v>45323</v>
      </c>
      <c r="Q85" s="31">
        <v>1143</v>
      </c>
      <c r="R85" s="30">
        <v>220401</v>
      </c>
      <c r="S85" s="38">
        <f t="shared" si="11"/>
        <v>19440000</v>
      </c>
      <c r="T85" s="35">
        <v>45323</v>
      </c>
      <c r="U85" s="33" t="s">
        <v>273</v>
      </c>
      <c r="V85" s="35">
        <v>45323</v>
      </c>
      <c r="W85" s="31" t="s">
        <v>274</v>
      </c>
      <c r="X85" s="35">
        <v>45373</v>
      </c>
      <c r="Y85" s="30" t="s">
        <v>121</v>
      </c>
      <c r="Z85" s="373">
        <f>+F85/2</f>
        <v>9720000</v>
      </c>
      <c r="AA85" s="258"/>
      <c r="AB85" s="40"/>
      <c r="AC85" s="30"/>
      <c r="AD85" s="378"/>
      <c r="AE85" s="30"/>
      <c r="AF85" s="384"/>
      <c r="AG85" s="384"/>
      <c r="AH85" s="384"/>
      <c r="AI85" s="19"/>
    </row>
    <row r="86" spans="1:35">
      <c r="A86" s="30">
        <v>84</v>
      </c>
      <c r="B86" s="30" t="s">
        <v>254</v>
      </c>
      <c r="C86" s="30" t="s">
        <v>48</v>
      </c>
      <c r="D86" s="30" t="s">
        <v>126</v>
      </c>
      <c r="E86" s="31" t="s">
        <v>38</v>
      </c>
      <c r="F86" s="32">
        <v>19440000</v>
      </c>
      <c r="G86" s="30" t="s">
        <v>127</v>
      </c>
      <c r="H86" s="33">
        <v>14325425</v>
      </c>
      <c r="I86" s="33"/>
      <c r="J86" s="34">
        <v>3</v>
      </c>
      <c r="K86" s="34">
        <v>1142</v>
      </c>
      <c r="L86" s="35">
        <v>45320</v>
      </c>
      <c r="M86" s="36">
        <f t="shared" si="10"/>
        <v>19440000</v>
      </c>
      <c r="N86" s="35">
        <v>45323</v>
      </c>
      <c r="O86" s="31" t="s">
        <v>40</v>
      </c>
      <c r="P86" s="37">
        <v>45323</v>
      </c>
      <c r="Q86" s="31">
        <v>1144</v>
      </c>
      <c r="R86" s="30">
        <v>220401</v>
      </c>
      <c r="S86" s="38">
        <f t="shared" si="11"/>
        <v>19440000</v>
      </c>
      <c r="T86" s="35">
        <v>45323</v>
      </c>
      <c r="U86" s="33" t="s">
        <v>275</v>
      </c>
      <c r="V86" s="35">
        <v>45323</v>
      </c>
      <c r="W86" s="31" t="s">
        <v>52</v>
      </c>
      <c r="X86" s="35">
        <v>45373</v>
      </c>
      <c r="Y86" s="30" t="s">
        <v>276</v>
      </c>
      <c r="Z86" s="373">
        <f t="shared" ref="Z86:Z87" si="13">+F86/2</f>
        <v>9720000</v>
      </c>
      <c r="AA86" s="258"/>
      <c r="AB86" s="40"/>
      <c r="AC86" s="30"/>
      <c r="AD86" s="378"/>
      <c r="AE86" s="30"/>
      <c r="AF86" s="384"/>
      <c r="AG86" s="384"/>
      <c r="AH86" s="384"/>
      <c r="AI86" s="19"/>
    </row>
    <row r="87" spans="1:35">
      <c r="A87" s="30">
        <v>85</v>
      </c>
      <c r="B87" s="30" t="s">
        <v>254</v>
      </c>
      <c r="C87" s="30" t="s">
        <v>277</v>
      </c>
      <c r="D87" s="30" t="s">
        <v>278</v>
      </c>
      <c r="E87" s="31" t="s">
        <v>38</v>
      </c>
      <c r="F87" s="32">
        <v>6000000</v>
      </c>
      <c r="G87" s="30" t="s">
        <v>279</v>
      </c>
      <c r="H87" s="33">
        <v>1005754502</v>
      </c>
      <c r="I87" s="33"/>
      <c r="J87" s="34">
        <v>0</v>
      </c>
      <c r="K87" s="34">
        <v>1147</v>
      </c>
      <c r="L87" s="35">
        <v>45320</v>
      </c>
      <c r="M87" s="36">
        <f t="shared" si="10"/>
        <v>6000000</v>
      </c>
      <c r="N87" s="35">
        <v>45323</v>
      </c>
      <c r="O87" s="31" t="s">
        <v>40</v>
      </c>
      <c r="P87" s="37">
        <v>45323</v>
      </c>
      <c r="Q87" s="31">
        <v>1145</v>
      </c>
      <c r="R87" s="30">
        <v>220401</v>
      </c>
      <c r="S87" s="38">
        <f t="shared" si="11"/>
        <v>6000000</v>
      </c>
      <c r="T87" s="35">
        <v>45323</v>
      </c>
      <c r="U87" s="33">
        <v>100030183</v>
      </c>
      <c r="V87" s="35">
        <v>45323</v>
      </c>
      <c r="W87" s="31" t="s">
        <v>88</v>
      </c>
      <c r="X87" s="35">
        <v>45412</v>
      </c>
      <c r="Y87" s="30" t="s">
        <v>41</v>
      </c>
      <c r="Z87" s="373">
        <f t="shared" si="13"/>
        <v>3000000</v>
      </c>
      <c r="AA87" s="258"/>
      <c r="AB87" s="40"/>
      <c r="AC87" s="30"/>
      <c r="AD87" s="378"/>
      <c r="AE87" s="30"/>
      <c r="AF87" s="384"/>
      <c r="AG87" s="384"/>
      <c r="AH87" s="384"/>
      <c r="AI87" s="19"/>
    </row>
    <row r="88" spans="1:35">
      <c r="A88" s="30">
        <v>86</v>
      </c>
      <c r="B88" s="30" t="s">
        <v>254</v>
      </c>
      <c r="C88" s="30" t="s">
        <v>157</v>
      </c>
      <c r="D88" s="30" t="s">
        <v>280</v>
      </c>
      <c r="E88" s="31" t="s">
        <v>38</v>
      </c>
      <c r="F88" s="32">
        <v>5850000</v>
      </c>
      <c r="G88" s="30" t="s">
        <v>281</v>
      </c>
      <c r="H88" s="33">
        <v>1110484511</v>
      </c>
      <c r="I88" s="33"/>
      <c r="J88" s="34">
        <v>9</v>
      </c>
      <c r="K88" s="34">
        <v>1153</v>
      </c>
      <c r="L88" s="35">
        <v>45321</v>
      </c>
      <c r="M88" s="36">
        <f t="shared" si="10"/>
        <v>5850000</v>
      </c>
      <c r="N88" s="35">
        <v>45324</v>
      </c>
      <c r="O88" s="31" t="s">
        <v>40</v>
      </c>
      <c r="P88" s="37">
        <v>45324</v>
      </c>
      <c r="Q88" s="31">
        <v>1148</v>
      </c>
      <c r="R88" s="30">
        <v>220402</v>
      </c>
      <c r="S88" s="38">
        <f t="shared" si="11"/>
        <v>5850000</v>
      </c>
      <c r="T88" s="35">
        <v>45324</v>
      </c>
      <c r="U88" s="33">
        <v>100030216</v>
      </c>
      <c r="V88" s="35">
        <v>45324</v>
      </c>
      <c r="W88" s="31" t="s">
        <v>88</v>
      </c>
      <c r="X88" s="35">
        <v>45411</v>
      </c>
      <c r="Y88" s="30" t="s">
        <v>106</v>
      </c>
      <c r="Z88" s="373">
        <f t="shared" ref="Z88:Z93" si="14">+F88/3</f>
        <v>1950000</v>
      </c>
      <c r="AA88" s="258"/>
      <c r="AB88" s="40"/>
      <c r="AC88" s="30"/>
      <c r="AD88" s="378"/>
      <c r="AE88" s="30"/>
      <c r="AF88" s="384"/>
      <c r="AG88" s="384"/>
      <c r="AH88" s="384"/>
      <c r="AI88" s="19"/>
    </row>
    <row r="89" spans="1:35">
      <c r="A89" s="30">
        <v>87</v>
      </c>
      <c r="B89" s="30" t="s">
        <v>254</v>
      </c>
      <c r="C89" s="30" t="s">
        <v>282</v>
      </c>
      <c r="D89" s="55" t="s">
        <v>100</v>
      </c>
      <c r="E89" s="31" t="s">
        <v>38</v>
      </c>
      <c r="F89" s="32">
        <v>6600000</v>
      </c>
      <c r="G89" s="30" t="s">
        <v>102</v>
      </c>
      <c r="H89" s="33">
        <v>65767290</v>
      </c>
      <c r="I89" s="33"/>
      <c r="J89" s="34">
        <v>8</v>
      </c>
      <c r="K89" s="34">
        <v>1144</v>
      </c>
      <c r="L89" s="35">
        <v>45320</v>
      </c>
      <c r="M89" s="36">
        <f t="shared" si="10"/>
        <v>6600000</v>
      </c>
      <c r="N89" s="35">
        <v>45327</v>
      </c>
      <c r="O89" s="31" t="s">
        <v>40</v>
      </c>
      <c r="P89" s="37">
        <v>45327</v>
      </c>
      <c r="Q89" s="31">
        <v>1151</v>
      </c>
      <c r="R89" s="30">
        <v>220402</v>
      </c>
      <c r="S89" s="38">
        <f t="shared" si="11"/>
        <v>6600000</v>
      </c>
      <c r="T89" s="35">
        <v>45327</v>
      </c>
      <c r="U89" s="33">
        <v>100030277</v>
      </c>
      <c r="V89" s="35">
        <v>45327</v>
      </c>
      <c r="W89" s="31" t="s">
        <v>88</v>
      </c>
      <c r="X89" s="35"/>
      <c r="Y89" s="30"/>
      <c r="Z89" s="373">
        <f t="shared" si="14"/>
        <v>2200000</v>
      </c>
      <c r="AA89" s="258"/>
      <c r="AB89" s="40"/>
      <c r="AC89" s="30"/>
      <c r="AD89" s="378"/>
      <c r="AE89" s="30"/>
      <c r="AF89" s="384"/>
      <c r="AG89" s="384"/>
      <c r="AH89" s="384"/>
      <c r="AI89" s="19"/>
    </row>
    <row r="90" spans="1:35">
      <c r="A90" s="30">
        <v>88</v>
      </c>
      <c r="B90" s="30" t="s">
        <v>254</v>
      </c>
      <c r="C90" s="30" t="s">
        <v>282</v>
      </c>
      <c r="D90" s="55" t="s">
        <v>100</v>
      </c>
      <c r="E90" s="31" t="s">
        <v>38</v>
      </c>
      <c r="F90" s="32">
        <v>2200000</v>
      </c>
      <c r="G90" s="30" t="s">
        <v>101</v>
      </c>
      <c r="H90" s="33">
        <v>1110518316</v>
      </c>
      <c r="I90" s="33"/>
      <c r="J90" s="34">
        <v>7</v>
      </c>
      <c r="K90" s="34">
        <v>1146</v>
      </c>
      <c r="L90" s="35">
        <v>45320</v>
      </c>
      <c r="M90" s="36">
        <f t="shared" si="10"/>
        <v>2200000</v>
      </c>
      <c r="N90" s="35">
        <v>45327</v>
      </c>
      <c r="O90" s="31" t="s">
        <v>40</v>
      </c>
      <c r="P90" s="37">
        <v>45328</v>
      </c>
      <c r="Q90" s="31">
        <v>1153</v>
      </c>
      <c r="R90" s="30">
        <v>220402</v>
      </c>
      <c r="S90" s="38">
        <f t="shared" si="11"/>
        <v>2200000</v>
      </c>
      <c r="T90" s="35">
        <v>45327</v>
      </c>
      <c r="U90" s="33">
        <v>100030272</v>
      </c>
      <c r="V90" s="35">
        <v>45327</v>
      </c>
      <c r="W90" s="31" t="s">
        <v>88</v>
      </c>
      <c r="X90" s="35"/>
      <c r="Y90" s="30"/>
      <c r="Z90" s="373">
        <f t="shared" si="14"/>
        <v>733333.33333333337</v>
      </c>
      <c r="AA90" s="258"/>
      <c r="AB90" s="40"/>
      <c r="AC90" s="30"/>
      <c r="AD90" s="378"/>
      <c r="AE90" s="30"/>
      <c r="AF90" s="384"/>
      <c r="AG90" s="384"/>
      <c r="AH90" s="384"/>
      <c r="AI90" s="19"/>
    </row>
    <row r="91" spans="1:35">
      <c r="A91" s="30">
        <v>89</v>
      </c>
      <c r="B91" s="30" t="s">
        <v>254</v>
      </c>
      <c r="C91" s="30" t="s">
        <v>48</v>
      </c>
      <c r="D91" s="55" t="s">
        <v>136</v>
      </c>
      <c r="E91" s="31" t="s">
        <v>64</v>
      </c>
      <c r="F91" s="32">
        <v>7905750</v>
      </c>
      <c r="G91" s="30" t="s">
        <v>137</v>
      </c>
      <c r="H91" s="33">
        <v>51987188</v>
      </c>
      <c r="I91" s="33"/>
      <c r="J91" s="34">
        <v>7</v>
      </c>
      <c r="K91" s="34">
        <v>1154</v>
      </c>
      <c r="L91" s="35">
        <v>45321</v>
      </c>
      <c r="M91" s="36">
        <f t="shared" si="10"/>
        <v>7905750</v>
      </c>
      <c r="N91" s="35">
        <v>45327</v>
      </c>
      <c r="O91" s="31" t="s">
        <v>40</v>
      </c>
      <c r="P91" s="37">
        <v>45327</v>
      </c>
      <c r="Q91" s="31">
        <v>1152</v>
      </c>
      <c r="R91" s="30">
        <v>220401</v>
      </c>
      <c r="S91" s="38">
        <f t="shared" si="11"/>
        <v>7905750</v>
      </c>
      <c r="T91" s="35">
        <v>45327</v>
      </c>
      <c r="U91" s="33" t="s">
        <v>283</v>
      </c>
      <c r="V91" s="35">
        <v>45327</v>
      </c>
      <c r="W91" s="31" t="s">
        <v>88</v>
      </c>
      <c r="X91" s="35">
        <v>45412</v>
      </c>
      <c r="Y91" s="30" t="s">
        <v>41</v>
      </c>
      <c r="Z91" s="373">
        <f t="shared" si="14"/>
        <v>2635250</v>
      </c>
      <c r="AA91" s="258"/>
      <c r="AB91" s="40"/>
      <c r="AC91" s="30"/>
      <c r="AD91" s="378"/>
      <c r="AE91" s="30"/>
      <c r="AF91" s="384"/>
      <c r="AG91" s="384"/>
      <c r="AH91" s="384"/>
      <c r="AI91" s="19"/>
    </row>
    <row r="92" spans="1:35">
      <c r="A92" s="30">
        <v>90</v>
      </c>
      <c r="B92" s="30" t="s">
        <v>254</v>
      </c>
      <c r="C92" s="30" t="s">
        <v>48</v>
      </c>
      <c r="D92" s="30" t="s">
        <v>165</v>
      </c>
      <c r="E92" s="31" t="s">
        <v>38</v>
      </c>
      <c r="F92" s="32">
        <v>4738000</v>
      </c>
      <c r="G92" s="30" t="s">
        <v>166</v>
      </c>
      <c r="H92" s="33">
        <v>36559111</v>
      </c>
      <c r="I92" s="33"/>
      <c r="J92" s="34">
        <v>0</v>
      </c>
      <c r="K92" s="34">
        <v>1167</v>
      </c>
      <c r="L92" s="35">
        <v>45322</v>
      </c>
      <c r="M92" s="36">
        <f t="shared" si="10"/>
        <v>4738000</v>
      </c>
      <c r="N92" s="35">
        <v>45328</v>
      </c>
      <c r="O92" s="31" t="s">
        <v>40</v>
      </c>
      <c r="P92" s="37">
        <v>45328</v>
      </c>
      <c r="Q92" s="31">
        <v>1154</v>
      </c>
      <c r="R92" s="30">
        <v>220401</v>
      </c>
      <c r="S92" s="38">
        <f t="shared" si="11"/>
        <v>4738000</v>
      </c>
      <c r="T92" s="35">
        <v>45328</v>
      </c>
      <c r="U92" s="33">
        <v>100030302</v>
      </c>
      <c r="V92" s="35">
        <v>45328</v>
      </c>
      <c r="W92" s="31" t="s">
        <v>88</v>
      </c>
      <c r="X92" s="35"/>
      <c r="Y92" s="30"/>
      <c r="Z92" s="373">
        <f t="shared" si="14"/>
        <v>1579333.3333333333</v>
      </c>
      <c r="AA92" s="258"/>
      <c r="AB92" s="40"/>
      <c r="AC92" s="30"/>
      <c r="AD92" s="378"/>
      <c r="AE92" s="30"/>
      <c r="AF92" s="384"/>
      <c r="AG92" s="384"/>
      <c r="AH92" s="384"/>
      <c r="AI92" s="19"/>
    </row>
    <row r="93" spans="1:35">
      <c r="A93" s="30">
        <v>91</v>
      </c>
      <c r="B93" s="30" t="s">
        <v>254</v>
      </c>
      <c r="C93" s="30" t="s">
        <v>284</v>
      </c>
      <c r="D93" s="55" t="s">
        <v>158</v>
      </c>
      <c r="E93" s="31" t="s">
        <v>38</v>
      </c>
      <c r="F93" s="32">
        <v>3600000</v>
      </c>
      <c r="G93" s="30" t="s">
        <v>159</v>
      </c>
      <c r="H93" s="33">
        <v>65755709</v>
      </c>
      <c r="I93" s="33"/>
      <c r="J93" s="34">
        <v>1</v>
      </c>
      <c r="K93" s="34">
        <v>1156</v>
      </c>
      <c r="L93" s="35">
        <v>45322</v>
      </c>
      <c r="M93" s="36">
        <f t="shared" si="10"/>
        <v>3600000</v>
      </c>
      <c r="N93" s="35">
        <v>45328</v>
      </c>
      <c r="O93" s="31" t="s">
        <v>40</v>
      </c>
      <c r="P93" s="37">
        <v>45328</v>
      </c>
      <c r="Q93" s="31">
        <v>1158</v>
      </c>
      <c r="R93" s="30">
        <v>220401</v>
      </c>
      <c r="S93" s="38">
        <f t="shared" si="11"/>
        <v>3600000</v>
      </c>
      <c r="T93" s="35">
        <v>45328</v>
      </c>
      <c r="U93" s="33">
        <v>100030304</v>
      </c>
      <c r="V93" s="35">
        <v>45329</v>
      </c>
      <c r="W93" s="31" t="s">
        <v>88</v>
      </c>
      <c r="X93" s="35">
        <v>45414</v>
      </c>
      <c r="Y93" s="30" t="s">
        <v>41</v>
      </c>
      <c r="Z93" s="373">
        <f t="shared" si="14"/>
        <v>1200000</v>
      </c>
      <c r="AA93" s="258"/>
      <c r="AB93" s="40"/>
      <c r="AC93" s="30"/>
      <c r="AD93" s="378"/>
      <c r="AE93" s="30"/>
      <c r="AF93" s="384"/>
      <c r="AG93" s="384"/>
      <c r="AH93" s="384"/>
      <c r="AI93" s="19"/>
    </row>
    <row r="94" spans="1:35">
      <c r="A94" s="30">
        <v>92</v>
      </c>
      <c r="B94" s="30" t="s">
        <v>254</v>
      </c>
      <c r="C94" s="30" t="s">
        <v>53</v>
      </c>
      <c r="D94" s="55" t="s">
        <v>285</v>
      </c>
      <c r="E94" s="31" t="s">
        <v>38</v>
      </c>
      <c r="F94" s="32">
        <v>12900000</v>
      </c>
      <c r="G94" s="30" t="s">
        <v>81</v>
      </c>
      <c r="H94" s="33">
        <v>51607730</v>
      </c>
      <c r="I94" s="33"/>
      <c r="J94" s="34">
        <v>0</v>
      </c>
      <c r="K94" s="34">
        <v>1152</v>
      </c>
      <c r="L94" s="35">
        <v>45321</v>
      </c>
      <c r="M94" s="36">
        <f t="shared" si="10"/>
        <v>12900000</v>
      </c>
      <c r="N94" s="35">
        <v>45328</v>
      </c>
      <c r="O94" s="31" t="s">
        <v>40</v>
      </c>
      <c r="P94" s="37">
        <v>45328</v>
      </c>
      <c r="Q94" s="31">
        <v>1155</v>
      </c>
      <c r="R94" s="30">
        <v>220401</v>
      </c>
      <c r="S94" s="38">
        <f t="shared" si="11"/>
        <v>12900000</v>
      </c>
      <c r="T94" s="35"/>
      <c r="U94" s="33" t="s">
        <v>286</v>
      </c>
      <c r="V94" s="35">
        <v>45329</v>
      </c>
      <c r="W94" s="31" t="s">
        <v>88</v>
      </c>
      <c r="X94" s="35"/>
      <c r="Y94" s="30"/>
      <c r="Z94" s="373">
        <f>+F94/3</f>
        <v>4300000</v>
      </c>
      <c r="AA94" s="258"/>
      <c r="AB94" s="40"/>
      <c r="AC94" s="30"/>
      <c r="AD94" s="378"/>
      <c r="AE94" s="30"/>
      <c r="AF94" s="384"/>
      <c r="AG94" s="384"/>
      <c r="AH94" s="384"/>
      <c r="AI94" s="19"/>
    </row>
    <row r="95" spans="1:35">
      <c r="A95" s="30">
        <v>93</v>
      </c>
      <c r="B95" s="30" t="s">
        <v>254</v>
      </c>
      <c r="C95" s="30" t="s">
        <v>92</v>
      </c>
      <c r="D95" s="55" t="s">
        <v>160</v>
      </c>
      <c r="E95" s="31" t="s">
        <v>38</v>
      </c>
      <c r="F95" s="32">
        <v>11100000</v>
      </c>
      <c r="G95" s="30" t="s">
        <v>161</v>
      </c>
      <c r="H95" s="33">
        <v>1110530186</v>
      </c>
      <c r="I95" s="33"/>
      <c r="J95" s="34">
        <v>5</v>
      </c>
      <c r="K95" s="34">
        <v>1166</v>
      </c>
      <c r="L95" s="35">
        <v>45322</v>
      </c>
      <c r="M95" s="36">
        <f t="shared" si="10"/>
        <v>11100000</v>
      </c>
      <c r="N95" s="35">
        <v>45328</v>
      </c>
      <c r="O95" s="31" t="s">
        <v>40</v>
      </c>
      <c r="P95" s="37">
        <v>45328</v>
      </c>
      <c r="Q95" s="31">
        <v>1156</v>
      </c>
      <c r="R95" s="30">
        <v>220401</v>
      </c>
      <c r="S95" s="38">
        <f t="shared" si="11"/>
        <v>11100000</v>
      </c>
      <c r="T95" s="35">
        <v>45328</v>
      </c>
      <c r="U95" s="33">
        <v>100030298</v>
      </c>
      <c r="V95" s="35">
        <v>45328</v>
      </c>
      <c r="W95" s="31" t="s">
        <v>88</v>
      </c>
      <c r="X95" s="35">
        <v>45414</v>
      </c>
      <c r="Y95" s="30" t="s">
        <v>41</v>
      </c>
      <c r="Z95" s="373">
        <f t="shared" ref="Z95:Z158" si="15">+F95/3</f>
        <v>3700000</v>
      </c>
      <c r="AA95" s="258"/>
      <c r="AB95" s="40"/>
      <c r="AC95" s="30"/>
      <c r="AD95" s="378"/>
      <c r="AE95" s="30"/>
      <c r="AF95" s="384"/>
      <c r="AG95" s="384"/>
      <c r="AH95" s="384"/>
      <c r="AI95" s="19"/>
    </row>
    <row r="96" spans="1:35">
      <c r="A96" s="30">
        <v>94</v>
      </c>
      <c r="B96" s="30" t="s">
        <v>254</v>
      </c>
      <c r="C96" s="30" t="s">
        <v>157</v>
      </c>
      <c r="D96" s="30" t="s">
        <v>287</v>
      </c>
      <c r="E96" s="31" t="s">
        <v>38</v>
      </c>
      <c r="F96" s="32">
        <v>12900000</v>
      </c>
      <c r="G96" s="30" t="s">
        <v>288</v>
      </c>
      <c r="H96" s="33">
        <v>1110517268</v>
      </c>
      <c r="I96" s="33"/>
      <c r="J96" s="34">
        <v>7</v>
      </c>
      <c r="K96" s="34">
        <v>1129</v>
      </c>
      <c r="L96" s="35">
        <v>45320</v>
      </c>
      <c r="M96" s="36">
        <f t="shared" si="10"/>
        <v>12900000</v>
      </c>
      <c r="N96" s="35">
        <v>45328</v>
      </c>
      <c r="O96" s="31" t="s">
        <v>40</v>
      </c>
      <c r="P96" s="37">
        <v>45328</v>
      </c>
      <c r="Q96" s="31">
        <v>1157</v>
      </c>
      <c r="R96" s="30">
        <v>220401</v>
      </c>
      <c r="S96" s="38">
        <f t="shared" si="11"/>
        <v>12900000</v>
      </c>
      <c r="T96" s="35">
        <v>45328</v>
      </c>
      <c r="U96" s="33" t="s">
        <v>289</v>
      </c>
      <c r="V96" s="35">
        <v>45328</v>
      </c>
      <c r="W96" s="31" t="s">
        <v>88</v>
      </c>
      <c r="X96" s="35"/>
      <c r="Y96" s="30"/>
      <c r="Z96" s="373">
        <f t="shared" si="15"/>
        <v>4300000</v>
      </c>
      <c r="AA96" s="258"/>
      <c r="AB96" s="40"/>
      <c r="AC96" s="30"/>
      <c r="AD96" s="378"/>
      <c r="AE96" s="30"/>
      <c r="AF96" s="384"/>
      <c r="AG96" s="384"/>
      <c r="AH96" s="384"/>
      <c r="AI96" s="19"/>
    </row>
    <row r="97" spans="1:35">
      <c r="A97" s="30">
        <v>95</v>
      </c>
      <c r="B97" s="30" t="s">
        <v>35</v>
      </c>
      <c r="C97" s="30" t="s">
        <v>251</v>
      </c>
      <c r="D97" s="58" t="s">
        <v>290</v>
      </c>
      <c r="E97" s="31" t="s">
        <v>38</v>
      </c>
      <c r="F97" s="32">
        <v>60000000</v>
      </c>
      <c r="G97" s="30" t="s">
        <v>291</v>
      </c>
      <c r="H97" s="33">
        <v>901361940</v>
      </c>
      <c r="I97" s="33"/>
      <c r="J97" s="34">
        <v>5</v>
      </c>
      <c r="K97" s="34">
        <v>1168</v>
      </c>
      <c r="L97" s="35">
        <v>45322</v>
      </c>
      <c r="M97" s="36">
        <f t="shared" si="10"/>
        <v>60000000</v>
      </c>
      <c r="N97" s="35">
        <v>45330</v>
      </c>
      <c r="O97" s="31" t="s">
        <v>40</v>
      </c>
      <c r="P97" s="37">
        <v>45330</v>
      </c>
      <c r="Q97" s="31">
        <v>1168</v>
      </c>
      <c r="R97" s="30">
        <v>21030203</v>
      </c>
      <c r="S97" s="38">
        <f t="shared" si="11"/>
        <v>60000000</v>
      </c>
      <c r="T97" s="35">
        <v>45330</v>
      </c>
      <c r="U97" s="33" t="s">
        <v>292</v>
      </c>
      <c r="V97" s="35">
        <v>45336</v>
      </c>
      <c r="W97" s="41">
        <v>45657</v>
      </c>
      <c r="X97" s="35">
        <v>45418</v>
      </c>
      <c r="Y97" s="30" t="s">
        <v>41</v>
      </c>
      <c r="Z97" s="373">
        <f>+F97/6</f>
        <v>10000000</v>
      </c>
      <c r="AA97" s="258"/>
      <c r="AB97" s="40"/>
      <c r="AC97" s="30"/>
      <c r="AD97" s="378"/>
      <c r="AE97" s="30"/>
      <c r="AF97" s="384"/>
      <c r="AG97" s="384"/>
      <c r="AH97" s="384"/>
      <c r="AI97" s="19"/>
    </row>
    <row r="98" spans="1:35">
      <c r="A98" s="30">
        <v>96</v>
      </c>
      <c r="B98" s="30" t="s">
        <v>254</v>
      </c>
      <c r="C98" s="30" t="s">
        <v>53</v>
      </c>
      <c r="D98" s="55" t="s">
        <v>293</v>
      </c>
      <c r="E98" s="31" t="s">
        <v>38</v>
      </c>
      <c r="F98" s="32">
        <v>10500000</v>
      </c>
      <c r="G98" s="30" t="s">
        <v>84</v>
      </c>
      <c r="H98" s="33">
        <v>65714127</v>
      </c>
      <c r="I98" s="33"/>
      <c r="J98" s="34">
        <v>8</v>
      </c>
      <c r="K98" s="34">
        <v>1161</v>
      </c>
      <c r="L98" s="35">
        <v>45322</v>
      </c>
      <c r="M98" s="36">
        <f t="shared" si="10"/>
        <v>10500000</v>
      </c>
      <c r="N98" s="35">
        <v>45330</v>
      </c>
      <c r="O98" s="31" t="s">
        <v>40</v>
      </c>
      <c r="P98" s="37">
        <v>45330</v>
      </c>
      <c r="Q98" s="31">
        <v>1169</v>
      </c>
      <c r="R98" s="30">
        <v>220401</v>
      </c>
      <c r="S98" s="38">
        <f t="shared" si="11"/>
        <v>10500000</v>
      </c>
      <c r="T98" s="35">
        <v>45330</v>
      </c>
      <c r="U98" s="33" t="s">
        <v>294</v>
      </c>
      <c r="V98" s="35">
        <v>45330</v>
      </c>
      <c r="W98" s="31" t="s">
        <v>88</v>
      </c>
      <c r="X98" s="35"/>
      <c r="Y98" s="30"/>
      <c r="Z98" s="373">
        <f t="shared" si="15"/>
        <v>3500000</v>
      </c>
      <c r="AA98" s="258"/>
      <c r="AB98" s="40"/>
      <c r="AC98" s="30"/>
      <c r="AD98" s="378"/>
      <c r="AE98" s="30"/>
      <c r="AF98" s="384"/>
      <c r="AG98" s="384"/>
      <c r="AH98" s="384"/>
      <c r="AI98" s="19"/>
    </row>
    <row r="99" spans="1:35">
      <c r="A99" s="30">
        <v>97</v>
      </c>
      <c r="B99" s="30" t="s">
        <v>254</v>
      </c>
      <c r="C99" s="30" t="s">
        <v>53</v>
      </c>
      <c r="D99" s="56" t="s">
        <v>173</v>
      </c>
      <c r="E99" s="31" t="s">
        <v>38</v>
      </c>
      <c r="F99" s="32">
        <v>10500000</v>
      </c>
      <c r="G99" s="30" t="s">
        <v>174</v>
      </c>
      <c r="H99" s="33">
        <v>1110528825</v>
      </c>
      <c r="I99" s="33"/>
      <c r="J99" s="34">
        <v>7</v>
      </c>
      <c r="K99" s="34">
        <v>1162</v>
      </c>
      <c r="L99" s="35">
        <v>45322</v>
      </c>
      <c r="M99" s="36">
        <f t="shared" si="10"/>
        <v>10500000</v>
      </c>
      <c r="N99" s="35">
        <v>45330</v>
      </c>
      <c r="O99" s="31" t="s">
        <v>40</v>
      </c>
      <c r="P99" s="37">
        <v>45330</v>
      </c>
      <c r="Q99" s="31">
        <v>1170</v>
      </c>
      <c r="R99" s="30">
        <v>220401</v>
      </c>
      <c r="S99" s="38">
        <f t="shared" si="11"/>
        <v>10500000</v>
      </c>
      <c r="T99" s="35">
        <v>45330</v>
      </c>
      <c r="U99" s="33" t="s">
        <v>295</v>
      </c>
      <c r="V99" s="35">
        <v>45330</v>
      </c>
      <c r="W99" s="31" t="s">
        <v>88</v>
      </c>
      <c r="X99" s="35"/>
      <c r="Y99" s="30"/>
      <c r="Z99" s="373">
        <f t="shared" si="15"/>
        <v>3500000</v>
      </c>
      <c r="AA99" s="258"/>
      <c r="AB99" s="40"/>
      <c r="AC99" s="30"/>
      <c r="AD99" s="378"/>
      <c r="AE99" s="30"/>
      <c r="AF99" s="384"/>
      <c r="AG99" s="384"/>
      <c r="AH99" s="384"/>
      <c r="AI99" s="19"/>
    </row>
    <row r="100" spans="1:35">
      <c r="A100" s="43">
        <v>98</v>
      </c>
      <c r="B100" s="43" t="s">
        <v>254</v>
      </c>
      <c r="C100" s="43" t="s">
        <v>53</v>
      </c>
      <c r="D100" s="60" t="s">
        <v>131</v>
      </c>
      <c r="E100" s="44" t="s">
        <v>38</v>
      </c>
      <c r="F100" s="45">
        <v>16500000</v>
      </c>
      <c r="G100" s="43" t="s">
        <v>132</v>
      </c>
      <c r="H100" s="46">
        <v>77182070</v>
      </c>
      <c r="I100" s="46"/>
      <c r="J100" s="47">
        <v>6</v>
      </c>
      <c r="K100" s="47">
        <v>1159</v>
      </c>
      <c r="L100" s="48">
        <v>45322</v>
      </c>
      <c r="M100" s="49">
        <f t="shared" si="10"/>
        <v>16500000</v>
      </c>
      <c r="N100" s="48">
        <v>45330</v>
      </c>
      <c r="O100" s="44" t="s">
        <v>40</v>
      </c>
      <c r="P100" s="50">
        <v>45330</v>
      </c>
      <c r="Q100" s="44">
        <v>1171</v>
      </c>
      <c r="R100" s="43">
        <v>220401</v>
      </c>
      <c r="S100" s="51">
        <f t="shared" si="11"/>
        <v>16500000</v>
      </c>
      <c r="T100" s="48">
        <v>45330</v>
      </c>
      <c r="U100" s="46">
        <v>100007231</v>
      </c>
      <c r="V100" s="48">
        <v>45335</v>
      </c>
      <c r="W100" s="44" t="s">
        <v>88</v>
      </c>
      <c r="X100" s="48">
        <v>45422</v>
      </c>
      <c r="Y100" s="43" t="s">
        <v>41</v>
      </c>
      <c r="Z100" s="373">
        <f t="shared" si="15"/>
        <v>5500000</v>
      </c>
      <c r="AA100" s="335"/>
      <c r="AB100" s="53"/>
      <c r="AC100" s="43"/>
      <c r="AD100" s="381"/>
      <c r="AE100" s="30"/>
      <c r="AF100" s="384"/>
      <c r="AG100" s="384"/>
      <c r="AH100" s="384"/>
      <c r="AI100" s="19"/>
    </row>
    <row r="101" spans="1:35">
      <c r="A101" s="30">
        <v>99</v>
      </c>
      <c r="B101" s="30" t="s">
        <v>254</v>
      </c>
      <c r="C101" s="30" t="s">
        <v>53</v>
      </c>
      <c r="D101" s="55" t="s">
        <v>54</v>
      </c>
      <c r="E101" s="31" t="s">
        <v>38</v>
      </c>
      <c r="F101" s="32">
        <v>16500000</v>
      </c>
      <c r="G101" s="30" t="s">
        <v>55</v>
      </c>
      <c r="H101" s="33">
        <v>93405160</v>
      </c>
      <c r="I101" s="33"/>
      <c r="J101" s="34">
        <v>8</v>
      </c>
      <c r="K101" s="34">
        <v>1165</v>
      </c>
      <c r="L101" s="35">
        <v>45322</v>
      </c>
      <c r="M101" s="36">
        <f t="shared" si="10"/>
        <v>16500000</v>
      </c>
      <c r="N101" s="35">
        <v>45330</v>
      </c>
      <c r="O101" s="31" t="s">
        <v>296</v>
      </c>
      <c r="P101" s="37">
        <v>45330</v>
      </c>
      <c r="Q101" s="31">
        <v>1172</v>
      </c>
      <c r="R101" s="30">
        <v>220401</v>
      </c>
      <c r="S101" s="38">
        <f t="shared" si="11"/>
        <v>16500000</v>
      </c>
      <c r="T101" s="35">
        <v>45334</v>
      </c>
      <c r="U101" s="33" t="s">
        <v>297</v>
      </c>
      <c r="V101" s="35">
        <v>45335</v>
      </c>
      <c r="W101" s="31" t="s">
        <v>88</v>
      </c>
      <c r="X101" s="35">
        <v>45422</v>
      </c>
      <c r="Y101" s="30" t="s">
        <v>41</v>
      </c>
      <c r="Z101" s="373">
        <f t="shared" si="15"/>
        <v>5500000</v>
      </c>
      <c r="AA101" s="258"/>
      <c r="AB101" s="40"/>
      <c r="AC101" s="30"/>
      <c r="AD101" s="378"/>
      <c r="AE101" s="30"/>
      <c r="AF101" s="384"/>
      <c r="AG101" s="384"/>
      <c r="AH101" s="384"/>
      <c r="AI101" s="19"/>
    </row>
    <row r="102" spans="1:35">
      <c r="A102" s="30">
        <v>100</v>
      </c>
      <c r="B102" s="30" t="s">
        <v>254</v>
      </c>
      <c r="C102" s="30" t="s">
        <v>53</v>
      </c>
      <c r="D102" s="55" t="s">
        <v>83</v>
      </c>
      <c r="E102" s="31" t="s">
        <v>38</v>
      </c>
      <c r="F102" s="32">
        <v>10500000</v>
      </c>
      <c r="G102" s="30" t="s">
        <v>124</v>
      </c>
      <c r="H102" s="33">
        <v>1234639176</v>
      </c>
      <c r="I102" s="33"/>
      <c r="J102" s="34">
        <v>1</v>
      </c>
      <c r="K102" s="34">
        <v>1163</v>
      </c>
      <c r="L102" s="35">
        <v>45322</v>
      </c>
      <c r="M102" s="36">
        <f t="shared" si="10"/>
        <v>10500000</v>
      </c>
      <c r="N102" s="35">
        <v>45330</v>
      </c>
      <c r="O102" s="31" t="s">
        <v>40</v>
      </c>
      <c r="P102" s="37">
        <v>45330</v>
      </c>
      <c r="Q102" s="31">
        <v>1173</v>
      </c>
      <c r="R102" s="30">
        <v>220401</v>
      </c>
      <c r="S102" s="38">
        <f t="shared" si="11"/>
        <v>10500000</v>
      </c>
      <c r="T102" s="35">
        <v>45330</v>
      </c>
      <c r="U102" s="33" t="s">
        <v>298</v>
      </c>
      <c r="V102" s="35">
        <v>45330</v>
      </c>
      <c r="W102" s="31" t="s">
        <v>88</v>
      </c>
      <c r="X102" s="35"/>
      <c r="Y102" s="30"/>
      <c r="Z102" s="373">
        <f t="shared" si="15"/>
        <v>3500000</v>
      </c>
      <c r="AA102" s="258"/>
      <c r="AB102" s="40"/>
      <c r="AC102" s="30"/>
      <c r="AD102" s="378"/>
      <c r="AE102" s="30"/>
      <c r="AF102" s="384"/>
      <c r="AG102" s="384"/>
      <c r="AH102" s="384"/>
      <c r="AI102" s="19"/>
    </row>
    <row r="103" spans="1:35">
      <c r="A103" s="30">
        <v>101</v>
      </c>
      <c r="B103" s="30" t="s">
        <v>35</v>
      </c>
      <c r="C103" s="30" t="s">
        <v>42</v>
      </c>
      <c r="D103" s="30" t="s">
        <v>299</v>
      </c>
      <c r="E103" s="31" t="s">
        <v>38</v>
      </c>
      <c r="F103" s="32">
        <v>15000000</v>
      </c>
      <c r="G103" s="30" t="s">
        <v>300</v>
      </c>
      <c r="H103" s="33">
        <v>1110507270</v>
      </c>
      <c r="I103" s="33"/>
      <c r="J103" s="34">
        <v>1</v>
      </c>
      <c r="K103" s="34">
        <v>1172</v>
      </c>
      <c r="L103" s="35">
        <v>45322</v>
      </c>
      <c r="M103" s="36">
        <f t="shared" si="10"/>
        <v>15000000</v>
      </c>
      <c r="N103" s="35">
        <v>45330</v>
      </c>
      <c r="O103" s="31" t="s">
        <v>40</v>
      </c>
      <c r="P103" s="37">
        <v>45330</v>
      </c>
      <c r="Q103" s="31">
        <v>1174</v>
      </c>
      <c r="R103" s="30">
        <v>2101010301</v>
      </c>
      <c r="S103" s="38">
        <f t="shared" si="11"/>
        <v>15000000</v>
      </c>
      <c r="T103" s="35">
        <v>45330</v>
      </c>
      <c r="U103" s="33" t="s">
        <v>301</v>
      </c>
      <c r="V103" s="35">
        <v>45330</v>
      </c>
      <c r="W103" s="31" t="s">
        <v>88</v>
      </c>
      <c r="X103" s="35"/>
      <c r="Y103" s="30"/>
      <c r="Z103" s="373">
        <f t="shared" si="15"/>
        <v>5000000</v>
      </c>
      <c r="AA103" s="258"/>
      <c r="AB103" s="40"/>
      <c r="AC103" s="30"/>
      <c r="AD103" s="378"/>
      <c r="AE103" s="30"/>
      <c r="AF103" s="384"/>
      <c r="AG103" s="384"/>
      <c r="AH103" s="384"/>
      <c r="AI103" s="19"/>
    </row>
    <row r="104" spans="1:35">
      <c r="A104" s="30">
        <v>102</v>
      </c>
      <c r="B104" s="30" t="s">
        <v>254</v>
      </c>
      <c r="C104" s="30" t="s">
        <v>53</v>
      </c>
      <c r="D104" s="59" t="s">
        <v>302</v>
      </c>
      <c r="E104" s="31" t="s">
        <v>38</v>
      </c>
      <c r="F104" s="32">
        <v>10500000</v>
      </c>
      <c r="G104" s="30" t="s">
        <v>303</v>
      </c>
      <c r="H104" s="33">
        <v>1104706658</v>
      </c>
      <c r="I104" s="33"/>
      <c r="J104" s="34">
        <v>5</v>
      </c>
      <c r="K104" s="34">
        <v>1158</v>
      </c>
      <c r="L104" s="35">
        <v>45322</v>
      </c>
      <c r="M104" s="36">
        <f t="shared" si="10"/>
        <v>10500000</v>
      </c>
      <c r="N104" s="35">
        <v>45330</v>
      </c>
      <c r="O104" s="31" t="s">
        <v>40</v>
      </c>
      <c r="P104" s="37">
        <v>45330</v>
      </c>
      <c r="Q104" s="31">
        <v>1175</v>
      </c>
      <c r="R104" s="30">
        <v>220401</v>
      </c>
      <c r="S104" s="38">
        <f t="shared" si="11"/>
        <v>10500000</v>
      </c>
      <c r="T104" s="35">
        <v>45330</v>
      </c>
      <c r="U104" s="33" t="s">
        <v>304</v>
      </c>
      <c r="V104" s="35">
        <v>45330</v>
      </c>
      <c r="W104" s="31" t="s">
        <v>88</v>
      </c>
      <c r="X104" s="35"/>
      <c r="Y104" s="30"/>
      <c r="Z104" s="373">
        <f t="shared" si="15"/>
        <v>3500000</v>
      </c>
      <c r="AA104" s="258"/>
      <c r="AB104" s="40"/>
      <c r="AC104" s="30"/>
      <c r="AD104" s="378"/>
      <c r="AE104" s="30"/>
      <c r="AF104" s="384"/>
      <c r="AG104" s="384"/>
      <c r="AH104" s="384"/>
      <c r="AI104" s="19"/>
    </row>
    <row r="105" spans="1:35">
      <c r="A105" s="43">
        <v>103</v>
      </c>
      <c r="B105" s="43" t="s">
        <v>35</v>
      </c>
      <c r="C105" s="43" t="s">
        <v>59</v>
      </c>
      <c r="D105" s="43" t="s">
        <v>305</v>
      </c>
      <c r="E105" s="44" t="s">
        <v>38</v>
      </c>
      <c r="F105" s="45">
        <v>11600000</v>
      </c>
      <c r="G105" s="43" t="s">
        <v>306</v>
      </c>
      <c r="H105" s="46">
        <v>14297367</v>
      </c>
      <c r="I105" s="46"/>
      <c r="J105" s="47">
        <v>3</v>
      </c>
      <c r="K105" s="47">
        <v>1132</v>
      </c>
      <c r="L105" s="48">
        <v>45320</v>
      </c>
      <c r="M105" s="49">
        <f t="shared" si="10"/>
        <v>11600000</v>
      </c>
      <c r="N105" s="48">
        <v>45330</v>
      </c>
      <c r="O105" s="44" t="s">
        <v>40</v>
      </c>
      <c r="P105" s="50">
        <v>45330</v>
      </c>
      <c r="Q105" s="44">
        <v>1176</v>
      </c>
      <c r="R105" s="43">
        <v>220106</v>
      </c>
      <c r="S105" s="51">
        <f t="shared" si="11"/>
        <v>11600000</v>
      </c>
      <c r="T105" s="48">
        <v>45330</v>
      </c>
      <c r="U105" s="46">
        <v>100030350</v>
      </c>
      <c r="V105" s="48">
        <v>45330</v>
      </c>
      <c r="W105" s="44" t="s">
        <v>46</v>
      </c>
      <c r="X105" s="48"/>
      <c r="Y105" s="43"/>
      <c r="Z105" s="373">
        <f>+F105/4</f>
        <v>2900000</v>
      </c>
      <c r="AA105" s="335"/>
      <c r="AB105" s="53"/>
      <c r="AC105" s="43"/>
      <c r="AD105" s="381"/>
      <c r="AE105" s="30"/>
      <c r="AF105" s="384"/>
      <c r="AG105" s="384"/>
      <c r="AH105" s="384"/>
      <c r="AI105" s="19"/>
    </row>
    <row r="106" spans="1:35">
      <c r="A106" s="30">
        <v>104</v>
      </c>
      <c r="B106" s="30" t="s">
        <v>254</v>
      </c>
      <c r="C106" s="30" t="s">
        <v>48</v>
      </c>
      <c r="D106" s="55" t="s">
        <v>192</v>
      </c>
      <c r="E106" s="31" t="s">
        <v>64</v>
      </c>
      <c r="F106" s="32">
        <v>11400000</v>
      </c>
      <c r="G106" s="30" t="s">
        <v>197</v>
      </c>
      <c r="H106" s="33">
        <v>30398749</v>
      </c>
      <c r="I106" s="33"/>
      <c r="J106" s="34">
        <v>5</v>
      </c>
      <c r="K106" s="34">
        <v>1155</v>
      </c>
      <c r="L106" s="35">
        <v>45322</v>
      </c>
      <c r="M106" s="36">
        <f t="shared" si="10"/>
        <v>11400000</v>
      </c>
      <c r="N106" s="35">
        <v>45331</v>
      </c>
      <c r="O106" s="31" t="s">
        <v>40</v>
      </c>
      <c r="P106" s="37">
        <v>45331</v>
      </c>
      <c r="Q106" s="31">
        <v>1177</v>
      </c>
      <c r="R106" s="30">
        <v>220401</v>
      </c>
      <c r="S106" s="38">
        <f t="shared" si="11"/>
        <v>11400000</v>
      </c>
      <c r="T106" s="35">
        <v>45331</v>
      </c>
      <c r="U106" s="33" t="s">
        <v>307</v>
      </c>
      <c r="V106" s="35">
        <v>45331</v>
      </c>
      <c r="W106" s="31" t="s">
        <v>88</v>
      </c>
      <c r="X106" s="35" t="s">
        <v>308</v>
      </c>
      <c r="Y106" s="30" t="s">
        <v>106</v>
      </c>
      <c r="Z106" s="373">
        <f t="shared" si="15"/>
        <v>3800000</v>
      </c>
      <c r="AA106" s="258"/>
      <c r="AB106" s="40"/>
      <c r="AC106" s="30"/>
      <c r="AD106" s="378"/>
      <c r="AE106" s="30"/>
      <c r="AF106" s="384"/>
      <c r="AG106" s="384"/>
      <c r="AH106" s="384"/>
      <c r="AI106" s="19"/>
    </row>
    <row r="107" spans="1:35">
      <c r="A107" s="30">
        <v>105</v>
      </c>
      <c r="B107" s="30" t="s">
        <v>254</v>
      </c>
      <c r="C107" s="30" t="s">
        <v>53</v>
      </c>
      <c r="D107" s="55" t="s">
        <v>83</v>
      </c>
      <c r="E107" s="31" t="s">
        <v>38</v>
      </c>
      <c r="F107" s="32">
        <v>10500000</v>
      </c>
      <c r="G107" s="30" t="s">
        <v>309</v>
      </c>
      <c r="H107" s="33">
        <v>1005848875</v>
      </c>
      <c r="I107" s="33"/>
      <c r="J107" s="34">
        <v>7</v>
      </c>
      <c r="K107" s="34">
        <v>1190</v>
      </c>
      <c r="L107" s="35">
        <v>45322</v>
      </c>
      <c r="M107" s="36">
        <f t="shared" si="10"/>
        <v>10500000</v>
      </c>
      <c r="N107" s="35">
        <v>45331</v>
      </c>
      <c r="O107" s="31" t="s">
        <v>40</v>
      </c>
      <c r="P107" s="37">
        <v>45331</v>
      </c>
      <c r="Q107" s="31">
        <v>1178</v>
      </c>
      <c r="R107" s="30">
        <v>220401</v>
      </c>
      <c r="S107" s="38">
        <f t="shared" si="11"/>
        <v>10500000</v>
      </c>
      <c r="T107" s="35">
        <v>45331</v>
      </c>
      <c r="U107" s="33" t="s">
        <v>310</v>
      </c>
      <c r="V107" s="35">
        <v>45334</v>
      </c>
      <c r="W107" s="31" t="s">
        <v>88</v>
      </c>
      <c r="X107" s="35"/>
      <c r="Y107" s="30"/>
      <c r="Z107" s="373">
        <f t="shared" si="15"/>
        <v>3500000</v>
      </c>
      <c r="AA107" s="258"/>
      <c r="AB107" s="40"/>
      <c r="AC107" s="30"/>
      <c r="AD107" s="378"/>
      <c r="AE107" s="30"/>
      <c r="AF107" s="384"/>
      <c r="AG107" s="384"/>
      <c r="AH107" s="384"/>
      <c r="AI107" s="19"/>
    </row>
    <row r="108" spans="1:35">
      <c r="A108" s="30">
        <v>106</v>
      </c>
      <c r="B108" s="30" t="s">
        <v>254</v>
      </c>
      <c r="C108" s="30" t="s">
        <v>97</v>
      </c>
      <c r="D108" s="30" t="s">
        <v>98</v>
      </c>
      <c r="E108" s="31" t="s">
        <v>38</v>
      </c>
      <c r="F108" s="32">
        <v>6900000</v>
      </c>
      <c r="G108" s="30" t="s">
        <v>99</v>
      </c>
      <c r="H108" s="33">
        <v>1110548224</v>
      </c>
      <c r="I108" s="33"/>
      <c r="J108" s="34"/>
      <c r="K108" s="34">
        <v>1184</v>
      </c>
      <c r="L108" s="35">
        <v>45322</v>
      </c>
      <c r="M108" s="36">
        <f t="shared" si="10"/>
        <v>6900000</v>
      </c>
      <c r="N108" s="35">
        <v>45331</v>
      </c>
      <c r="O108" s="31" t="s">
        <v>40</v>
      </c>
      <c r="P108" s="37">
        <v>45331</v>
      </c>
      <c r="Q108" s="31">
        <v>1179</v>
      </c>
      <c r="R108" s="30">
        <v>220402</v>
      </c>
      <c r="S108" s="38">
        <f t="shared" si="11"/>
        <v>6900000</v>
      </c>
      <c r="T108" s="35">
        <v>45331</v>
      </c>
      <c r="U108" s="33">
        <v>100030361</v>
      </c>
      <c r="V108" s="35">
        <v>45331</v>
      </c>
      <c r="W108" s="31" t="s">
        <v>88</v>
      </c>
      <c r="X108" s="35"/>
      <c r="Y108" s="30"/>
      <c r="Z108" s="373">
        <f t="shared" si="15"/>
        <v>2300000</v>
      </c>
      <c r="AA108" s="258"/>
      <c r="AB108" s="40"/>
      <c r="AC108" s="30"/>
      <c r="AD108" s="378"/>
      <c r="AE108" s="30"/>
      <c r="AF108" s="384"/>
      <c r="AG108" s="384"/>
      <c r="AH108" s="384"/>
      <c r="AI108" s="19"/>
    </row>
    <row r="109" spans="1:35">
      <c r="A109" s="30">
        <v>107</v>
      </c>
      <c r="B109" s="30" t="s">
        <v>35</v>
      </c>
      <c r="C109" s="30" t="s">
        <v>251</v>
      </c>
      <c r="D109" s="57" t="s">
        <v>311</v>
      </c>
      <c r="E109" s="31" t="s">
        <v>38</v>
      </c>
      <c r="F109" s="32">
        <v>260000000</v>
      </c>
      <c r="G109" s="30" t="s">
        <v>312</v>
      </c>
      <c r="H109" s="33">
        <v>901422831</v>
      </c>
      <c r="I109" s="33"/>
      <c r="J109" s="34">
        <v>3</v>
      </c>
      <c r="K109" s="34">
        <v>1127</v>
      </c>
      <c r="L109" s="35">
        <v>45320</v>
      </c>
      <c r="M109" s="36">
        <f t="shared" si="10"/>
        <v>260000000</v>
      </c>
      <c r="N109" s="35">
        <v>45331</v>
      </c>
      <c r="O109" s="31" t="s">
        <v>40</v>
      </c>
      <c r="P109" s="37">
        <v>45334</v>
      </c>
      <c r="Q109" s="31">
        <v>1181</v>
      </c>
      <c r="R109" s="30">
        <v>21030202</v>
      </c>
      <c r="S109" s="38">
        <f t="shared" si="11"/>
        <v>260000000</v>
      </c>
      <c r="T109" s="35">
        <v>45335</v>
      </c>
      <c r="U109" s="33" t="s">
        <v>313</v>
      </c>
      <c r="V109" s="35">
        <v>45342</v>
      </c>
      <c r="W109" s="31" t="s">
        <v>46</v>
      </c>
      <c r="X109" s="35"/>
      <c r="Y109" s="30"/>
      <c r="Z109" s="373">
        <f>+F109/4</f>
        <v>65000000</v>
      </c>
      <c r="AA109" s="258"/>
      <c r="AB109" s="40"/>
      <c r="AC109" s="30"/>
      <c r="AD109" s="378"/>
      <c r="AE109" s="30"/>
      <c r="AF109" s="384"/>
      <c r="AG109" s="384"/>
      <c r="AH109" s="384"/>
      <c r="AI109" s="19"/>
    </row>
    <row r="110" spans="1:35">
      <c r="A110" s="30">
        <v>108</v>
      </c>
      <c r="B110" s="30" t="s">
        <v>254</v>
      </c>
      <c r="C110" s="30" t="s">
        <v>314</v>
      </c>
      <c r="D110" s="30" t="s">
        <v>315</v>
      </c>
      <c r="E110" s="31" t="s">
        <v>38</v>
      </c>
      <c r="F110" s="32">
        <v>10800000</v>
      </c>
      <c r="G110" s="30" t="s">
        <v>316</v>
      </c>
      <c r="H110" s="33">
        <v>16070364</v>
      </c>
      <c r="I110" s="33"/>
      <c r="J110" s="34">
        <v>3</v>
      </c>
      <c r="K110" s="34">
        <v>1191</v>
      </c>
      <c r="L110" s="37" t="s">
        <v>317</v>
      </c>
      <c r="M110" s="36">
        <f t="shared" si="10"/>
        <v>10800000</v>
      </c>
      <c r="N110" s="35">
        <v>45334</v>
      </c>
      <c r="O110" s="31" t="s">
        <v>40</v>
      </c>
      <c r="P110" s="37">
        <v>45334</v>
      </c>
      <c r="Q110" s="31">
        <v>1185</v>
      </c>
      <c r="R110" s="30">
        <v>220401</v>
      </c>
      <c r="S110" s="38">
        <f t="shared" si="11"/>
        <v>10800000</v>
      </c>
      <c r="T110" s="35">
        <v>45334</v>
      </c>
      <c r="U110" s="33">
        <v>100030388</v>
      </c>
      <c r="V110" s="35">
        <v>45334</v>
      </c>
      <c r="W110" s="31" t="s">
        <v>88</v>
      </c>
      <c r="X110" s="35"/>
      <c r="Y110" s="30"/>
      <c r="Z110" s="373">
        <f t="shared" si="15"/>
        <v>3600000</v>
      </c>
      <c r="AA110" s="258"/>
      <c r="AB110" s="40"/>
      <c r="AC110" s="30"/>
      <c r="AD110" s="378"/>
      <c r="AE110" s="30"/>
      <c r="AF110" s="384"/>
      <c r="AG110" s="384"/>
      <c r="AH110" s="384"/>
      <c r="AI110" s="19"/>
    </row>
    <row r="111" spans="1:35">
      <c r="A111" s="30">
        <v>109</v>
      </c>
      <c r="B111" s="30" t="s">
        <v>254</v>
      </c>
      <c r="C111" s="30" t="s">
        <v>210</v>
      </c>
      <c r="D111" s="30" t="s">
        <v>318</v>
      </c>
      <c r="E111" s="31" t="s">
        <v>38</v>
      </c>
      <c r="F111" s="32">
        <v>6600000</v>
      </c>
      <c r="G111" s="30" t="s">
        <v>319</v>
      </c>
      <c r="H111" s="33">
        <v>1110597725</v>
      </c>
      <c r="I111" s="33"/>
      <c r="J111" s="34">
        <v>3</v>
      </c>
      <c r="K111" s="34">
        <v>1140</v>
      </c>
      <c r="L111" s="35">
        <v>45351</v>
      </c>
      <c r="M111" s="36">
        <f t="shared" si="10"/>
        <v>6600000</v>
      </c>
      <c r="N111" s="35">
        <v>45334</v>
      </c>
      <c r="O111" s="31" t="s">
        <v>40</v>
      </c>
      <c r="P111" s="37">
        <v>45336</v>
      </c>
      <c r="Q111" s="31">
        <v>1190</v>
      </c>
      <c r="R111" s="30">
        <v>220401</v>
      </c>
      <c r="S111" s="38">
        <f t="shared" si="11"/>
        <v>6600000</v>
      </c>
      <c r="T111" s="35">
        <v>45336</v>
      </c>
      <c r="U111" s="33">
        <v>100030457</v>
      </c>
      <c r="V111" s="35">
        <v>45336</v>
      </c>
      <c r="W111" s="31" t="s">
        <v>88</v>
      </c>
      <c r="X111" s="35">
        <v>45422</v>
      </c>
      <c r="Y111" s="30" t="s">
        <v>41</v>
      </c>
      <c r="Z111" s="373">
        <f t="shared" si="15"/>
        <v>2200000</v>
      </c>
      <c r="AA111" s="258"/>
      <c r="AB111" s="40"/>
      <c r="AC111" s="30"/>
      <c r="AD111" s="378"/>
      <c r="AE111" s="30"/>
      <c r="AF111" s="384"/>
      <c r="AG111" s="384"/>
      <c r="AH111" s="384"/>
      <c r="AI111" s="19"/>
    </row>
    <row r="112" spans="1:35">
      <c r="A112" s="30">
        <v>110</v>
      </c>
      <c r="B112" s="30" t="s">
        <v>35</v>
      </c>
      <c r="C112" s="30" t="s">
        <v>59</v>
      </c>
      <c r="D112" s="30" t="s">
        <v>320</v>
      </c>
      <c r="E112" s="31" t="s">
        <v>38</v>
      </c>
      <c r="F112" s="32">
        <v>21666666</v>
      </c>
      <c r="G112" s="30" t="s">
        <v>321</v>
      </c>
      <c r="H112" s="33">
        <v>900493821</v>
      </c>
      <c r="I112" s="33"/>
      <c r="J112" s="34">
        <v>1</v>
      </c>
      <c r="K112" s="34">
        <v>74</v>
      </c>
      <c r="L112" s="35">
        <v>45295</v>
      </c>
      <c r="M112" s="36">
        <f t="shared" si="10"/>
        <v>21666666</v>
      </c>
      <c r="N112" s="35">
        <v>45334</v>
      </c>
      <c r="O112" s="31" t="s">
        <v>40</v>
      </c>
      <c r="P112" s="37">
        <v>45334</v>
      </c>
      <c r="Q112" s="31">
        <v>1186</v>
      </c>
      <c r="R112" s="30">
        <v>21030202</v>
      </c>
      <c r="S112" s="38">
        <f t="shared" si="11"/>
        <v>21666666</v>
      </c>
      <c r="T112" s="35">
        <v>45335</v>
      </c>
      <c r="U112" s="33" t="s">
        <v>322</v>
      </c>
      <c r="V112" s="35">
        <v>45334</v>
      </c>
      <c r="W112" s="31" t="s">
        <v>52</v>
      </c>
      <c r="X112" s="35"/>
      <c r="Y112" s="30"/>
      <c r="Z112" s="373">
        <f>+F112/2</f>
        <v>10833333</v>
      </c>
      <c r="AA112" s="258"/>
      <c r="AB112" s="40"/>
      <c r="AC112" s="30"/>
      <c r="AD112" s="378"/>
      <c r="AE112" s="30"/>
      <c r="AF112" s="384"/>
      <c r="AG112" s="384"/>
      <c r="AH112" s="384"/>
      <c r="AI112" s="19"/>
    </row>
    <row r="113" spans="1:35">
      <c r="A113" s="30">
        <v>111</v>
      </c>
      <c r="B113" s="30" t="s">
        <v>254</v>
      </c>
      <c r="C113" s="30" t="s">
        <v>282</v>
      </c>
      <c r="D113" s="55" t="s">
        <v>100</v>
      </c>
      <c r="E113" s="31" t="s">
        <v>38</v>
      </c>
      <c r="F113" s="32">
        <v>5850000</v>
      </c>
      <c r="G113" s="30" t="s">
        <v>122</v>
      </c>
      <c r="H113" s="33">
        <v>1109380186</v>
      </c>
      <c r="I113" s="33"/>
      <c r="J113" s="34">
        <v>7</v>
      </c>
      <c r="K113" s="34">
        <v>1143</v>
      </c>
      <c r="L113" s="35">
        <v>45320</v>
      </c>
      <c r="M113" s="36">
        <f t="shared" si="10"/>
        <v>5850000</v>
      </c>
      <c r="N113" s="35">
        <v>45334</v>
      </c>
      <c r="O113" s="31" t="s">
        <v>40</v>
      </c>
      <c r="P113" s="37">
        <v>45334</v>
      </c>
      <c r="Q113" s="31">
        <v>1187</v>
      </c>
      <c r="R113" s="30">
        <v>220402</v>
      </c>
      <c r="S113" s="38">
        <f t="shared" si="11"/>
        <v>5850000</v>
      </c>
      <c r="T113" s="35">
        <v>45334</v>
      </c>
      <c r="U113" s="33" t="s">
        <v>323</v>
      </c>
      <c r="V113" s="35">
        <v>45334</v>
      </c>
      <c r="W113" s="31" t="s">
        <v>88</v>
      </c>
      <c r="X113" s="35">
        <v>45422</v>
      </c>
      <c r="Y113" s="30" t="s">
        <v>41</v>
      </c>
      <c r="Z113" s="373">
        <f t="shared" si="15"/>
        <v>1950000</v>
      </c>
      <c r="AA113" s="258"/>
      <c r="AB113" s="40"/>
      <c r="AC113" s="30"/>
      <c r="AD113" s="378"/>
      <c r="AE113" s="30"/>
      <c r="AF113" s="384"/>
      <c r="AG113" s="384"/>
      <c r="AH113" s="384"/>
      <c r="AI113" s="19"/>
    </row>
    <row r="114" spans="1:35">
      <c r="A114" s="30">
        <v>112</v>
      </c>
      <c r="B114" s="30" t="s">
        <v>254</v>
      </c>
      <c r="C114" s="30" t="s">
        <v>53</v>
      </c>
      <c r="D114" s="55" t="s">
        <v>83</v>
      </c>
      <c r="E114" s="31" t="s">
        <v>38</v>
      </c>
      <c r="F114" s="32">
        <v>10500000</v>
      </c>
      <c r="G114" s="30" t="s">
        <v>324</v>
      </c>
      <c r="H114" s="33">
        <v>65828695</v>
      </c>
      <c r="I114" s="33"/>
      <c r="J114" s="34">
        <v>1</v>
      </c>
      <c r="K114" s="34">
        <v>1160</v>
      </c>
      <c r="L114" s="35">
        <v>45322</v>
      </c>
      <c r="M114" s="36">
        <f t="shared" si="10"/>
        <v>10500000</v>
      </c>
      <c r="N114" s="35">
        <v>45335</v>
      </c>
      <c r="O114" s="31" t="s">
        <v>40</v>
      </c>
      <c r="P114" s="37">
        <v>45336</v>
      </c>
      <c r="Q114" s="31">
        <v>1191</v>
      </c>
      <c r="R114" s="30">
        <v>220401</v>
      </c>
      <c r="S114" s="38">
        <f t="shared" si="11"/>
        <v>10500000</v>
      </c>
      <c r="T114" s="35">
        <v>45336</v>
      </c>
      <c r="U114" s="33" t="s">
        <v>325</v>
      </c>
      <c r="V114" s="35">
        <v>45338</v>
      </c>
      <c r="W114" s="31" t="s">
        <v>88</v>
      </c>
      <c r="X114" s="35"/>
      <c r="Y114" s="30"/>
      <c r="Z114" s="373">
        <f t="shared" si="15"/>
        <v>3500000</v>
      </c>
      <c r="AA114" s="258"/>
      <c r="AB114" s="40"/>
      <c r="AC114" s="30"/>
      <c r="AD114" s="378"/>
      <c r="AE114" s="30"/>
      <c r="AF114" s="384"/>
      <c r="AG114" s="384"/>
      <c r="AH114" s="384"/>
      <c r="AI114" s="19"/>
    </row>
    <row r="115" spans="1:35">
      <c r="A115" s="30">
        <v>113</v>
      </c>
      <c r="B115" s="30" t="s">
        <v>254</v>
      </c>
      <c r="C115" s="30" t="s">
        <v>53</v>
      </c>
      <c r="D115" s="55" t="s">
        <v>83</v>
      </c>
      <c r="E115" s="31" t="s">
        <v>38</v>
      </c>
      <c r="F115" s="32">
        <v>10500000</v>
      </c>
      <c r="G115" s="30" t="s">
        <v>327</v>
      </c>
      <c r="H115" s="33">
        <v>1018474756</v>
      </c>
      <c r="I115" s="33"/>
      <c r="J115" s="34">
        <v>1</v>
      </c>
      <c r="K115" s="34">
        <v>1164</v>
      </c>
      <c r="L115" s="35">
        <v>45322</v>
      </c>
      <c r="M115" s="36">
        <f t="shared" si="10"/>
        <v>10500000</v>
      </c>
      <c r="N115" s="35">
        <v>45335</v>
      </c>
      <c r="O115" s="31" t="s">
        <v>40</v>
      </c>
      <c r="P115" s="37">
        <v>45336</v>
      </c>
      <c r="Q115" s="31">
        <v>1192</v>
      </c>
      <c r="R115" s="30">
        <v>220401</v>
      </c>
      <c r="S115" s="38">
        <f t="shared" si="11"/>
        <v>10500000</v>
      </c>
      <c r="T115" s="35">
        <v>45335</v>
      </c>
      <c r="U115" s="33" t="s">
        <v>328</v>
      </c>
      <c r="V115" s="35">
        <v>45337</v>
      </c>
      <c r="W115" s="31" t="s">
        <v>88</v>
      </c>
      <c r="X115" s="35"/>
      <c r="Y115" s="30"/>
      <c r="Z115" s="373">
        <f t="shared" si="15"/>
        <v>3500000</v>
      </c>
      <c r="AA115" s="258"/>
      <c r="AB115" s="40"/>
      <c r="AC115" s="30"/>
      <c r="AD115" s="378"/>
      <c r="AE115" s="30"/>
      <c r="AF115" s="384"/>
      <c r="AG115" s="384"/>
      <c r="AH115" s="384"/>
      <c r="AI115" s="19"/>
    </row>
    <row r="116" spans="1:35">
      <c r="A116" s="30">
        <v>114</v>
      </c>
      <c r="B116" s="30" t="s">
        <v>254</v>
      </c>
      <c r="C116" s="30" t="s">
        <v>48</v>
      </c>
      <c r="D116" s="30" t="s">
        <v>219</v>
      </c>
      <c r="E116" s="31" t="s">
        <v>38</v>
      </c>
      <c r="F116" s="32">
        <v>12000000</v>
      </c>
      <c r="G116" s="30" t="s">
        <v>217</v>
      </c>
      <c r="H116" s="46">
        <v>901754975</v>
      </c>
      <c r="I116" s="46"/>
      <c r="J116" s="34">
        <v>1</v>
      </c>
      <c r="K116" s="34">
        <v>1216</v>
      </c>
      <c r="L116" s="35">
        <v>45331</v>
      </c>
      <c r="M116" s="36">
        <f t="shared" si="10"/>
        <v>12000000</v>
      </c>
      <c r="N116" s="35">
        <v>45335</v>
      </c>
      <c r="O116" s="31" t="s">
        <v>40</v>
      </c>
      <c r="P116" s="37">
        <v>45335</v>
      </c>
      <c r="Q116" s="31">
        <v>1188</v>
      </c>
      <c r="R116" s="30">
        <v>2204014</v>
      </c>
      <c r="S116" s="38">
        <f t="shared" si="11"/>
        <v>12000000</v>
      </c>
      <c r="T116" s="35">
        <v>45335</v>
      </c>
      <c r="U116" s="33" t="s">
        <v>329</v>
      </c>
      <c r="V116" s="35">
        <v>45335</v>
      </c>
      <c r="W116" s="31" t="s">
        <v>88</v>
      </c>
      <c r="X116" s="35">
        <v>45422</v>
      </c>
      <c r="Y116" s="293">
        <v>45425</v>
      </c>
      <c r="Z116" s="373">
        <f t="shared" si="15"/>
        <v>4000000</v>
      </c>
      <c r="AA116" s="258"/>
      <c r="AB116" s="40"/>
      <c r="AC116" s="30"/>
      <c r="AD116" s="378"/>
      <c r="AE116" s="30"/>
      <c r="AF116" s="384"/>
      <c r="AG116" s="384"/>
      <c r="AH116" s="384"/>
      <c r="AI116" s="19"/>
    </row>
    <row r="117" spans="1:35">
      <c r="A117" s="43">
        <v>115</v>
      </c>
      <c r="B117" s="43" t="s">
        <v>35</v>
      </c>
      <c r="C117" s="43" t="s">
        <v>59</v>
      </c>
      <c r="D117" s="57" t="s">
        <v>330</v>
      </c>
      <c r="E117" s="44" t="s">
        <v>38</v>
      </c>
      <c r="F117" s="45">
        <v>6000000</v>
      </c>
      <c r="G117" s="57" t="s">
        <v>331</v>
      </c>
      <c r="H117" s="61">
        <v>93378151</v>
      </c>
      <c r="I117" s="377"/>
      <c r="J117" s="62">
        <v>5</v>
      </c>
      <c r="K117" s="47">
        <v>77</v>
      </c>
      <c r="L117" s="48">
        <v>45296</v>
      </c>
      <c r="M117" s="49">
        <f t="shared" si="10"/>
        <v>6000000</v>
      </c>
      <c r="N117" s="48">
        <v>45335</v>
      </c>
      <c r="O117" s="44" t="s">
        <v>40</v>
      </c>
      <c r="P117" s="50">
        <v>45336</v>
      </c>
      <c r="Q117" s="44">
        <v>1193</v>
      </c>
      <c r="R117" s="43">
        <v>2102010101</v>
      </c>
      <c r="S117" s="51">
        <f t="shared" si="11"/>
        <v>6000000</v>
      </c>
      <c r="T117" s="48">
        <v>45335</v>
      </c>
      <c r="U117" s="46" t="s">
        <v>332</v>
      </c>
      <c r="V117" s="48">
        <v>45335</v>
      </c>
      <c r="W117" s="44" t="s">
        <v>52</v>
      </c>
      <c r="X117" s="48"/>
      <c r="Y117" s="43"/>
      <c r="Z117" s="373">
        <f>+F117/2</f>
        <v>3000000</v>
      </c>
      <c r="AA117" s="335"/>
      <c r="AB117" s="53"/>
      <c r="AC117" s="43"/>
      <c r="AD117" s="381"/>
      <c r="AE117" s="30"/>
      <c r="AF117" s="384"/>
      <c r="AG117" s="384"/>
      <c r="AH117" s="384"/>
      <c r="AI117" s="19"/>
    </row>
    <row r="118" spans="1:35">
      <c r="A118" s="43">
        <v>116</v>
      </c>
      <c r="B118" s="43" t="s">
        <v>254</v>
      </c>
      <c r="C118" s="43" t="s">
        <v>48</v>
      </c>
      <c r="D118" s="43" t="s">
        <v>216</v>
      </c>
      <c r="E118" s="44" t="s">
        <v>38</v>
      </c>
      <c r="F118" s="45">
        <v>19440000</v>
      </c>
      <c r="G118" s="43" t="s">
        <v>217</v>
      </c>
      <c r="H118" s="63">
        <v>901754975</v>
      </c>
      <c r="I118" s="63"/>
      <c r="J118" s="47">
        <v>1</v>
      </c>
      <c r="K118" s="47">
        <v>1179</v>
      </c>
      <c r="L118" s="48">
        <v>45322</v>
      </c>
      <c r="M118" s="49">
        <f t="shared" si="10"/>
        <v>19440000</v>
      </c>
      <c r="N118" s="48">
        <v>45335</v>
      </c>
      <c r="O118" s="44" t="s">
        <v>40</v>
      </c>
      <c r="P118" s="50">
        <v>45335</v>
      </c>
      <c r="Q118" s="44">
        <v>1189</v>
      </c>
      <c r="R118" s="43">
        <v>220401</v>
      </c>
      <c r="S118" s="51">
        <f t="shared" si="11"/>
        <v>19440000</v>
      </c>
      <c r="T118" s="48">
        <v>45335</v>
      </c>
      <c r="U118" s="46" t="s">
        <v>333</v>
      </c>
      <c r="V118" s="48">
        <v>45335</v>
      </c>
      <c r="W118" s="44" t="s">
        <v>52</v>
      </c>
      <c r="X118" s="48">
        <v>45412</v>
      </c>
      <c r="Y118" s="43" t="s">
        <v>41</v>
      </c>
      <c r="Z118" s="373">
        <f>+F118/2</f>
        <v>9720000</v>
      </c>
      <c r="AA118" s="335"/>
      <c r="AB118" s="53"/>
      <c r="AC118" s="43"/>
      <c r="AD118" s="381"/>
      <c r="AE118" s="30"/>
      <c r="AF118" s="384"/>
      <c r="AG118" s="384"/>
      <c r="AH118" s="384"/>
      <c r="AI118" s="19"/>
    </row>
    <row r="119" spans="1:35">
      <c r="A119" s="30">
        <v>117</v>
      </c>
      <c r="B119" s="30" t="s">
        <v>35</v>
      </c>
      <c r="C119" s="30" t="s">
        <v>157</v>
      </c>
      <c r="D119" s="57" t="s">
        <v>334</v>
      </c>
      <c r="E119" s="31" t="s">
        <v>38</v>
      </c>
      <c r="F119" s="32">
        <v>5871000</v>
      </c>
      <c r="G119" s="30" t="s">
        <v>335</v>
      </c>
      <c r="H119" s="33">
        <v>1110486573</v>
      </c>
      <c r="I119" s="33"/>
      <c r="J119" s="34">
        <v>4</v>
      </c>
      <c r="K119" s="34">
        <v>82</v>
      </c>
      <c r="L119" s="35">
        <v>45296</v>
      </c>
      <c r="M119" s="36">
        <f t="shared" si="10"/>
        <v>5871000</v>
      </c>
      <c r="N119" s="35">
        <v>45337</v>
      </c>
      <c r="O119" s="31" t="s">
        <v>40</v>
      </c>
      <c r="P119" s="37">
        <v>45337</v>
      </c>
      <c r="Q119" s="31">
        <v>1199</v>
      </c>
      <c r="R119" s="30">
        <v>21030202</v>
      </c>
      <c r="S119" s="51">
        <f t="shared" si="11"/>
        <v>5871000</v>
      </c>
      <c r="T119" s="35">
        <v>45337</v>
      </c>
      <c r="U119" s="33">
        <v>100030491</v>
      </c>
      <c r="V119" s="35">
        <v>45337</v>
      </c>
      <c r="W119" s="31" t="s">
        <v>88</v>
      </c>
      <c r="X119" s="35"/>
      <c r="Y119" s="30"/>
      <c r="Z119" s="373">
        <f t="shared" si="15"/>
        <v>1957000</v>
      </c>
      <c r="AA119" s="258"/>
      <c r="AB119" s="40"/>
      <c r="AC119" s="30"/>
      <c r="AD119" s="378"/>
      <c r="AE119" s="30"/>
      <c r="AF119" s="384"/>
      <c r="AG119" s="384"/>
      <c r="AH119" s="384"/>
      <c r="AI119" s="19"/>
    </row>
    <row r="120" spans="1:35">
      <c r="A120" s="30">
        <v>118</v>
      </c>
      <c r="B120" s="30" t="s">
        <v>254</v>
      </c>
      <c r="C120" s="30" t="s">
        <v>336</v>
      </c>
      <c r="D120" s="57" t="s">
        <v>337</v>
      </c>
      <c r="E120" s="31" t="s">
        <v>38</v>
      </c>
      <c r="F120" s="32">
        <v>15000000</v>
      </c>
      <c r="G120" s="30" t="s">
        <v>338</v>
      </c>
      <c r="H120" s="33">
        <v>1110536440</v>
      </c>
      <c r="I120" s="33"/>
      <c r="J120" s="34">
        <v>9</v>
      </c>
      <c r="K120" s="34">
        <v>1188</v>
      </c>
      <c r="L120" s="35">
        <v>45322</v>
      </c>
      <c r="M120" s="36">
        <f t="shared" si="10"/>
        <v>15000000</v>
      </c>
      <c r="N120" s="35">
        <v>45337</v>
      </c>
      <c r="O120" s="31" t="s">
        <v>40</v>
      </c>
      <c r="P120" s="37" t="s">
        <v>339</v>
      </c>
      <c r="Q120" s="31">
        <v>1200</v>
      </c>
      <c r="R120" s="30">
        <v>220401</v>
      </c>
      <c r="S120" s="51">
        <f t="shared" si="11"/>
        <v>15000000</v>
      </c>
      <c r="T120" s="35">
        <v>45337</v>
      </c>
      <c r="U120" s="33" t="s">
        <v>340</v>
      </c>
      <c r="V120" s="35">
        <v>45338</v>
      </c>
      <c r="W120" s="31" t="s">
        <v>88</v>
      </c>
      <c r="X120" s="35"/>
      <c r="Y120" s="30"/>
      <c r="Z120" s="373">
        <f t="shared" si="15"/>
        <v>5000000</v>
      </c>
      <c r="AA120" s="258"/>
      <c r="AB120" s="40"/>
      <c r="AC120" s="30"/>
      <c r="AD120" s="378"/>
      <c r="AE120" s="30"/>
      <c r="AF120" s="384"/>
      <c r="AG120" s="384"/>
      <c r="AH120" s="384"/>
      <c r="AI120" s="19"/>
    </row>
    <row r="121" spans="1:35">
      <c r="A121" s="30">
        <v>119</v>
      </c>
      <c r="B121" s="30" t="s">
        <v>254</v>
      </c>
      <c r="C121" s="30" t="s">
        <v>336</v>
      </c>
      <c r="D121" s="30" t="s">
        <v>341</v>
      </c>
      <c r="E121" s="31" t="s">
        <v>38</v>
      </c>
      <c r="F121" s="32">
        <v>8100000</v>
      </c>
      <c r="G121" s="30" t="s">
        <v>342</v>
      </c>
      <c r="H121" s="33">
        <v>1003820148</v>
      </c>
      <c r="I121" s="33"/>
      <c r="J121" s="34">
        <v>1</v>
      </c>
      <c r="K121" s="34">
        <v>1187</v>
      </c>
      <c r="L121" s="35">
        <v>45322</v>
      </c>
      <c r="M121" s="36">
        <f t="shared" si="10"/>
        <v>8100000</v>
      </c>
      <c r="N121" s="35">
        <v>45337</v>
      </c>
      <c r="O121" s="31" t="s">
        <v>40</v>
      </c>
      <c r="P121" s="37">
        <v>45337</v>
      </c>
      <c r="Q121" s="31">
        <v>1198</v>
      </c>
      <c r="R121" s="30">
        <v>220402</v>
      </c>
      <c r="S121" s="51">
        <f t="shared" si="11"/>
        <v>8100000</v>
      </c>
      <c r="T121" s="35">
        <v>45337</v>
      </c>
      <c r="U121" s="33" t="s">
        <v>343</v>
      </c>
      <c r="V121" s="35">
        <v>45337</v>
      </c>
      <c r="W121" s="31" t="s">
        <v>88</v>
      </c>
      <c r="X121" s="35"/>
      <c r="Y121" s="30"/>
      <c r="Z121" s="373">
        <f t="shared" si="15"/>
        <v>2700000</v>
      </c>
      <c r="AA121" s="258"/>
      <c r="AB121" s="40"/>
      <c r="AC121" s="30"/>
      <c r="AD121" s="378"/>
      <c r="AE121" s="30"/>
      <c r="AF121" s="384"/>
      <c r="AG121" s="384"/>
      <c r="AH121" s="384"/>
      <c r="AI121" s="19"/>
    </row>
    <row r="122" spans="1:35">
      <c r="A122" s="30">
        <v>120</v>
      </c>
      <c r="B122" s="30" t="s">
        <v>254</v>
      </c>
      <c r="C122" s="30" t="s">
        <v>336</v>
      </c>
      <c r="D122" s="30" t="s">
        <v>344</v>
      </c>
      <c r="E122" s="31" t="s">
        <v>38</v>
      </c>
      <c r="F122" s="32">
        <v>6000000</v>
      </c>
      <c r="G122" s="30" t="s">
        <v>345</v>
      </c>
      <c r="H122" s="33">
        <v>1111453139</v>
      </c>
      <c r="I122" s="33"/>
      <c r="J122" s="34">
        <v>2</v>
      </c>
      <c r="K122" s="34">
        <v>1214</v>
      </c>
      <c r="L122" s="35">
        <v>45331</v>
      </c>
      <c r="M122" s="36">
        <f t="shared" si="10"/>
        <v>6000000</v>
      </c>
      <c r="N122" s="35">
        <v>45338</v>
      </c>
      <c r="O122" s="31" t="s">
        <v>40</v>
      </c>
      <c r="P122" s="37">
        <v>45338</v>
      </c>
      <c r="Q122" s="31">
        <v>1201</v>
      </c>
      <c r="R122" s="30">
        <v>220401</v>
      </c>
      <c r="S122" s="51">
        <f t="shared" si="11"/>
        <v>6000000</v>
      </c>
      <c r="T122" s="35">
        <v>45338</v>
      </c>
      <c r="U122" s="33">
        <v>100030529</v>
      </c>
      <c r="V122" s="35">
        <v>45338</v>
      </c>
      <c r="W122" s="31" t="s">
        <v>88</v>
      </c>
      <c r="X122" s="35">
        <v>45427</v>
      </c>
      <c r="Y122" s="30" t="s">
        <v>41</v>
      </c>
      <c r="Z122" s="373">
        <f t="shared" si="15"/>
        <v>2000000</v>
      </c>
      <c r="AA122" s="258"/>
      <c r="AB122" s="40"/>
      <c r="AC122" s="30"/>
      <c r="AD122" s="378"/>
      <c r="AE122" s="30"/>
      <c r="AF122" s="384"/>
      <c r="AG122" s="384"/>
      <c r="AH122" s="384"/>
      <c r="AI122" s="19"/>
    </row>
    <row r="123" spans="1:35">
      <c r="A123" s="30">
        <v>121</v>
      </c>
      <c r="B123" s="30" t="s">
        <v>254</v>
      </c>
      <c r="C123" s="30" t="s">
        <v>157</v>
      </c>
      <c r="D123" s="57" t="s">
        <v>346</v>
      </c>
      <c r="E123" s="31" t="s">
        <v>38</v>
      </c>
      <c r="F123" s="32">
        <v>6900000</v>
      </c>
      <c r="G123" s="30" t="s">
        <v>347</v>
      </c>
      <c r="H123" s="33">
        <v>1073250830</v>
      </c>
      <c r="I123" s="33"/>
      <c r="J123" s="34">
        <v>5</v>
      </c>
      <c r="K123" s="34">
        <v>1220</v>
      </c>
      <c r="L123" s="35">
        <v>45331</v>
      </c>
      <c r="M123" s="36">
        <f t="shared" si="10"/>
        <v>6900000</v>
      </c>
      <c r="N123" s="35">
        <v>45338</v>
      </c>
      <c r="O123" s="31" t="s">
        <v>40</v>
      </c>
      <c r="P123" s="72" t="s">
        <v>348</v>
      </c>
      <c r="Q123" s="31"/>
      <c r="R123" s="30"/>
      <c r="S123" s="51">
        <f t="shared" si="11"/>
        <v>6900000</v>
      </c>
      <c r="T123" s="35"/>
      <c r="U123" s="69" t="s">
        <v>348</v>
      </c>
      <c r="V123" s="35"/>
      <c r="W123" s="31" t="s">
        <v>88</v>
      </c>
      <c r="X123" s="35"/>
      <c r="Y123" s="30"/>
      <c r="Z123" s="373">
        <f t="shared" si="15"/>
        <v>2300000</v>
      </c>
      <c r="AA123" s="258"/>
      <c r="AB123" s="40"/>
      <c r="AC123" s="30">
        <v>4</v>
      </c>
      <c r="AD123" s="378">
        <v>6900000</v>
      </c>
      <c r="AE123" s="293">
        <v>45342</v>
      </c>
      <c r="AF123" s="384"/>
      <c r="AG123" s="384"/>
      <c r="AH123" s="384"/>
      <c r="AI123" s="19"/>
    </row>
    <row r="124" spans="1:35">
      <c r="A124" s="30">
        <v>122</v>
      </c>
      <c r="B124" s="30" t="s">
        <v>254</v>
      </c>
      <c r="C124" s="30" t="s">
        <v>210</v>
      </c>
      <c r="D124" s="30" t="s">
        <v>318</v>
      </c>
      <c r="E124" s="31" t="s">
        <v>38</v>
      </c>
      <c r="F124" s="32">
        <v>6600000</v>
      </c>
      <c r="G124" s="30" t="s">
        <v>349</v>
      </c>
      <c r="H124" s="33">
        <v>52741227</v>
      </c>
      <c r="I124" s="33"/>
      <c r="J124" s="34">
        <v>3</v>
      </c>
      <c r="K124" s="34">
        <v>1181</v>
      </c>
      <c r="L124" s="35">
        <v>45322</v>
      </c>
      <c r="M124" s="36">
        <f t="shared" si="10"/>
        <v>6600000</v>
      </c>
      <c r="N124" s="35">
        <v>45338</v>
      </c>
      <c r="O124" s="31" t="s">
        <v>40</v>
      </c>
      <c r="P124" s="37">
        <v>45338</v>
      </c>
      <c r="Q124" s="31">
        <v>1202</v>
      </c>
      <c r="R124" s="30">
        <v>220402</v>
      </c>
      <c r="S124" s="51">
        <f t="shared" si="11"/>
        <v>6600000</v>
      </c>
      <c r="T124" s="35">
        <v>45341</v>
      </c>
      <c r="U124" s="33" t="s">
        <v>350</v>
      </c>
      <c r="V124" s="35">
        <v>45341</v>
      </c>
      <c r="W124" s="31" t="s">
        <v>88</v>
      </c>
      <c r="X124" s="35"/>
      <c r="Y124" s="30"/>
      <c r="Z124" s="373">
        <f t="shared" si="15"/>
        <v>2200000</v>
      </c>
      <c r="AA124" s="258"/>
      <c r="AB124" s="40"/>
      <c r="AC124" s="30"/>
      <c r="AD124" s="378"/>
      <c r="AE124" s="30"/>
      <c r="AF124" s="384"/>
      <c r="AG124" s="384"/>
      <c r="AH124" s="384"/>
      <c r="AI124" s="19"/>
    </row>
    <row r="125" spans="1:35">
      <c r="A125" s="30">
        <v>123</v>
      </c>
      <c r="B125" s="30" t="s">
        <v>254</v>
      </c>
      <c r="C125" s="30" t="s">
        <v>157</v>
      </c>
      <c r="D125" s="57" t="s">
        <v>346</v>
      </c>
      <c r="E125" s="31" t="s">
        <v>38</v>
      </c>
      <c r="F125" s="32">
        <v>6900000</v>
      </c>
      <c r="G125" s="30" t="s">
        <v>351</v>
      </c>
      <c r="H125" s="33">
        <v>1110471181</v>
      </c>
      <c r="I125" s="33"/>
      <c r="J125" s="34">
        <v>5</v>
      </c>
      <c r="K125" s="34">
        <v>1219</v>
      </c>
      <c r="L125" s="35">
        <v>45331</v>
      </c>
      <c r="M125" s="36">
        <f t="shared" si="10"/>
        <v>6900000</v>
      </c>
      <c r="N125" s="35">
        <v>45338</v>
      </c>
      <c r="O125" s="31" t="s">
        <v>40</v>
      </c>
      <c r="P125" s="37">
        <v>45338</v>
      </c>
      <c r="Q125" s="31">
        <v>1203</v>
      </c>
      <c r="R125" s="30">
        <v>220402</v>
      </c>
      <c r="S125" s="51">
        <f t="shared" si="11"/>
        <v>6900000</v>
      </c>
      <c r="T125" s="35">
        <v>45338</v>
      </c>
      <c r="U125" s="33">
        <v>100030516</v>
      </c>
      <c r="V125" s="35">
        <v>45338</v>
      </c>
      <c r="W125" s="31" t="s">
        <v>88</v>
      </c>
      <c r="X125" s="35"/>
      <c r="Y125" s="30"/>
      <c r="Z125" s="373">
        <f t="shared" si="15"/>
        <v>2300000</v>
      </c>
      <c r="AA125" s="258"/>
      <c r="AB125" s="40"/>
      <c r="AC125" s="30"/>
      <c r="AD125" s="378"/>
      <c r="AE125" s="30"/>
      <c r="AF125" s="384"/>
      <c r="AG125" s="384"/>
      <c r="AH125" s="384"/>
      <c r="AI125" s="19"/>
    </row>
    <row r="126" spans="1:35">
      <c r="A126" s="30">
        <v>124</v>
      </c>
      <c r="B126" s="30" t="s">
        <v>254</v>
      </c>
      <c r="C126" s="30" t="s">
        <v>157</v>
      </c>
      <c r="D126" s="57" t="s">
        <v>346</v>
      </c>
      <c r="E126" s="31" t="s">
        <v>38</v>
      </c>
      <c r="F126" s="32">
        <v>6900000</v>
      </c>
      <c r="G126" s="30" t="s">
        <v>352</v>
      </c>
      <c r="H126" s="33">
        <v>1070607891</v>
      </c>
      <c r="I126" s="33"/>
      <c r="J126" s="34">
        <v>8</v>
      </c>
      <c r="K126" s="34">
        <v>1223</v>
      </c>
      <c r="L126" s="35">
        <v>45331</v>
      </c>
      <c r="M126" s="36">
        <f t="shared" si="10"/>
        <v>6900000</v>
      </c>
      <c r="N126" s="35">
        <v>45338</v>
      </c>
      <c r="O126" s="31" t="s">
        <v>353</v>
      </c>
      <c r="P126" s="37">
        <v>45338</v>
      </c>
      <c r="Q126" s="31">
        <v>1204</v>
      </c>
      <c r="R126" s="30">
        <v>220402</v>
      </c>
      <c r="S126" s="51">
        <f t="shared" si="11"/>
        <v>6900000</v>
      </c>
      <c r="T126" s="35">
        <v>45338</v>
      </c>
      <c r="U126" s="33" t="s">
        <v>354</v>
      </c>
      <c r="V126" s="35">
        <v>45338</v>
      </c>
      <c r="W126" s="31" t="s">
        <v>88</v>
      </c>
      <c r="X126" s="35"/>
      <c r="Y126" s="30"/>
      <c r="Z126" s="373">
        <f t="shared" si="15"/>
        <v>2300000</v>
      </c>
      <c r="AA126" s="258"/>
      <c r="AB126" s="40"/>
      <c r="AC126" s="30"/>
      <c r="AD126" s="378"/>
      <c r="AE126" s="30"/>
      <c r="AF126" s="384"/>
      <c r="AG126" s="384"/>
      <c r="AH126" s="384"/>
      <c r="AI126" s="19"/>
    </row>
    <row r="127" spans="1:35">
      <c r="A127" s="30">
        <v>125</v>
      </c>
      <c r="B127" s="30" t="s">
        <v>254</v>
      </c>
      <c r="C127" s="30" t="s">
        <v>157</v>
      </c>
      <c r="D127" s="57" t="s">
        <v>346</v>
      </c>
      <c r="E127" s="31" t="s">
        <v>38</v>
      </c>
      <c r="F127" s="32">
        <v>6900000</v>
      </c>
      <c r="G127" s="30" t="s">
        <v>355</v>
      </c>
      <c r="H127" s="33">
        <v>1110472101</v>
      </c>
      <c r="I127" s="33"/>
      <c r="J127" s="34">
        <v>0</v>
      </c>
      <c r="K127" s="34">
        <v>1221</v>
      </c>
      <c r="L127" s="35">
        <v>45331</v>
      </c>
      <c r="M127" s="36">
        <f t="shared" si="10"/>
        <v>6900000</v>
      </c>
      <c r="N127" s="35">
        <v>45338</v>
      </c>
      <c r="O127" s="31" t="s">
        <v>40</v>
      </c>
      <c r="P127" s="37">
        <v>45338</v>
      </c>
      <c r="Q127" s="31">
        <v>1205</v>
      </c>
      <c r="R127" s="30">
        <v>220402</v>
      </c>
      <c r="S127" s="51">
        <f t="shared" si="11"/>
        <v>6900000</v>
      </c>
      <c r="T127" s="35">
        <v>45338</v>
      </c>
      <c r="U127" s="33">
        <v>100030526</v>
      </c>
      <c r="V127" s="35">
        <v>45338</v>
      </c>
      <c r="W127" s="31" t="s">
        <v>88</v>
      </c>
      <c r="X127" s="35"/>
      <c r="Y127" s="30"/>
      <c r="Z127" s="373">
        <f t="shared" si="15"/>
        <v>2300000</v>
      </c>
      <c r="AA127" s="258"/>
      <c r="AB127" s="40"/>
      <c r="AC127" s="30"/>
      <c r="AD127" s="378"/>
      <c r="AE127" s="30"/>
      <c r="AF127" s="384"/>
      <c r="AG127" s="384"/>
      <c r="AH127" s="384"/>
      <c r="AI127" s="19"/>
    </row>
    <row r="128" spans="1:35">
      <c r="A128" s="30">
        <v>126</v>
      </c>
      <c r="B128" s="30" t="s">
        <v>254</v>
      </c>
      <c r="C128" s="30" t="s">
        <v>157</v>
      </c>
      <c r="D128" s="57" t="s">
        <v>356</v>
      </c>
      <c r="E128" s="31" t="s">
        <v>38</v>
      </c>
      <c r="F128" s="32">
        <v>6900000</v>
      </c>
      <c r="G128" s="30" t="s">
        <v>357</v>
      </c>
      <c r="H128" s="33">
        <v>1110598630</v>
      </c>
      <c r="I128" s="33"/>
      <c r="J128" s="34">
        <v>7</v>
      </c>
      <c r="K128" s="34">
        <v>1222</v>
      </c>
      <c r="L128" s="35">
        <v>45331</v>
      </c>
      <c r="M128" s="36">
        <f t="shared" si="10"/>
        <v>6900000</v>
      </c>
      <c r="N128" s="35">
        <v>45338</v>
      </c>
      <c r="O128" s="31" t="s">
        <v>40</v>
      </c>
      <c r="P128" s="37">
        <v>45341</v>
      </c>
      <c r="Q128" s="31">
        <v>1214</v>
      </c>
      <c r="R128" s="30">
        <v>220402</v>
      </c>
      <c r="S128" s="51">
        <f t="shared" si="11"/>
        <v>6900000</v>
      </c>
      <c r="T128" s="35">
        <v>45341</v>
      </c>
      <c r="U128" s="33">
        <v>100030565</v>
      </c>
      <c r="V128" s="35">
        <v>45341</v>
      </c>
      <c r="W128" s="31" t="s">
        <v>88</v>
      </c>
      <c r="X128" s="35"/>
      <c r="Y128" s="30"/>
      <c r="Z128" s="373">
        <f t="shared" si="15"/>
        <v>2300000</v>
      </c>
      <c r="AA128" s="258"/>
      <c r="AB128" s="40"/>
      <c r="AC128" s="30"/>
      <c r="AD128" s="378"/>
      <c r="AE128" s="30"/>
      <c r="AF128" s="384"/>
      <c r="AG128" s="384"/>
      <c r="AH128" s="384"/>
      <c r="AI128" s="19"/>
    </row>
    <row r="129" spans="1:35">
      <c r="A129" s="30">
        <v>127</v>
      </c>
      <c r="B129" s="30" t="s">
        <v>254</v>
      </c>
      <c r="C129" s="30" t="s">
        <v>157</v>
      </c>
      <c r="D129" s="57" t="s">
        <v>358</v>
      </c>
      <c r="E129" s="31" t="s">
        <v>38</v>
      </c>
      <c r="F129" s="32">
        <v>6900000</v>
      </c>
      <c r="G129" s="30" t="s">
        <v>359</v>
      </c>
      <c r="H129" s="33">
        <v>1144129908</v>
      </c>
      <c r="I129" s="33"/>
      <c r="J129" s="34">
        <v>1</v>
      </c>
      <c r="K129" s="34">
        <v>1224</v>
      </c>
      <c r="L129" s="35">
        <v>45331</v>
      </c>
      <c r="M129" s="36">
        <f t="shared" si="10"/>
        <v>6900000</v>
      </c>
      <c r="N129" s="35">
        <v>45338</v>
      </c>
      <c r="O129" s="31" t="s">
        <v>40</v>
      </c>
      <c r="P129" s="37">
        <v>45338</v>
      </c>
      <c r="Q129" s="31">
        <v>1206</v>
      </c>
      <c r="R129" s="30">
        <v>220402</v>
      </c>
      <c r="S129" s="51">
        <f t="shared" si="11"/>
        <v>6900000</v>
      </c>
      <c r="T129" s="35">
        <v>45338</v>
      </c>
      <c r="U129" s="33" t="s">
        <v>360</v>
      </c>
      <c r="V129" s="35">
        <v>45338</v>
      </c>
      <c r="W129" s="31" t="s">
        <v>88</v>
      </c>
      <c r="X129" s="35"/>
      <c r="Y129" s="30"/>
      <c r="Z129" s="373">
        <f t="shared" si="15"/>
        <v>2300000</v>
      </c>
      <c r="AA129" s="258"/>
      <c r="AB129" s="40"/>
      <c r="AC129" s="30"/>
      <c r="AD129" s="378"/>
      <c r="AE129" s="30"/>
      <c r="AF129" s="384"/>
      <c r="AG129" s="384"/>
      <c r="AH129" s="384"/>
      <c r="AI129" s="19"/>
    </row>
    <row r="130" spans="1:35">
      <c r="A130" s="30">
        <v>128</v>
      </c>
      <c r="B130" s="30" t="s">
        <v>254</v>
      </c>
      <c r="C130" s="30" t="s">
        <v>210</v>
      </c>
      <c r="D130" s="30" t="s">
        <v>318</v>
      </c>
      <c r="E130" s="31" t="s">
        <v>38</v>
      </c>
      <c r="F130" s="32">
        <v>6600000</v>
      </c>
      <c r="G130" s="30" t="s">
        <v>361</v>
      </c>
      <c r="H130" s="33">
        <v>1110526239</v>
      </c>
      <c r="I130" s="33"/>
      <c r="J130" s="34">
        <v>1</v>
      </c>
      <c r="K130" s="34">
        <v>1150</v>
      </c>
      <c r="L130" s="35">
        <v>45321</v>
      </c>
      <c r="M130" s="36">
        <f t="shared" si="10"/>
        <v>6600000</v>
      </c>
      <c r="N130" s="35">
        <v>45338</v>
      </c>
      <c r="O130" s="31" t="s">
        <v>40</v>
      </c>
      <c r="P130" s="37">
        <v>45338</v>
      </c>
      <c r="Q130" s="31">
        <v>1207</v>
      </c>
      <c r="R130" s="30">
        <v>220402</v>
      </c>
      <c r="S130" s="51">
        <f t="shared" si="11"/>
        <v>6600000</v>
      </c>
      <c r="T130" s="35">
        <v>45338</v>
      </c>
      <c r="U130" s="33" t="s">
        <v>362</v>
      </c>
      <c r="V130" s="35">
        <v>45338</v>
      </c>
      <c r="W130" s="31" t="s">
        <v>88</v>
      </c>
      <c r="X130" s="35"/>
      <c r="Y130" s="30"/>
      <c r="Z130" s="373">
        <f t="shared" si="15"/>
        <v>2200000</v>
      </c>
      <c r="AA130" s="258"/>
      <c r="AB130" s="40"/>
      <c r="AC130" s="30"/>
      <c r="AD130" s="378"/>
      <c r="AE130" s="30"/>
      <c r="AF130" s="384"/>
      <c r="AG130" s="384"/>
      <c r="AH130" s="384"/>
      <c r="AI130" s="19"/>
    </row>
    <row r="131" spans="1:35">
      <c r="A131" s="30">
        <v>129</v>
      </c>
      <c r="B131" s="30" t="s">
        <v>254</v>
      </c>
      <c r="C131" s="30" t="s">
        <v>157</v>
      </c>
      <c r="D131" s="30" t="s">
        <v>363</v>
      </c>
      <c r="E131" s="31" t="s">
        <v>38</v>
      </c>
      <c r="F131" s="32">
        <v>15000000</v>
      </c>
      <c r="G131" s="30" t="s">
        <v>364</v>
      </c>
      <c r="H131" s="33">
        <v>28799762</v>
      </c>
      <c r="I131" s="33"/>
      <c r="J131" s="34">
        <v>5</v>
      </c>
      <c r="K131" s="34">
        <v>1128</v>
      </c>
      <c r="L131" s="35">
        <v>45320</v>
      </c>
      <c r="M131" s="36">
        <f t="shared" si="10"/>
        <v>15000000</v>
      </c>
      <c r="N131" s="35">
        <v>45338</v>
      </c>
      <c r="O131" s="31" t="s">
        <v>40</v>
      </c>
      <c r="P131" s="37">
        <v>45338</v>
      </c>
      <c r="Q131" s="31">
        <v>1208</v>
      </c>
      <c r="R131" s="30">
        <v>220402</v>
      </c>
      <c r="S131" s="51">
        <f t="shared" si="11"/>
        <v>15000000</v>
      </c>
      <c r="T131" s="35">
        <v>45338</v>
      </c>
      <c r="U131" s="33" t="s">
        <v>365</v>
      </c>
      <c r="V131" s="35">
        <v>45338</v>
      </c>
      <c r="W131" s="31" t="s">
        <v>88</v>
      </c>
      <c r="X131" s="35"/>
      <c r="Y131" s="30"/>
      <c r="Z131" s="373">
        <f t="shared" si="15"/>
        <v>5000000</v>
      </c>
      <c r="AA131" s="258"/>
      <c r="AB131" s="40"/>
      <c r="AC131" s="30"/>
      <c r="AD131" s="378"/>
      <c r="AE131" s="30"/>
      <c r="AF131" s="384"/>
      <c r="AG131" s="384"/>
      <c r="AH131" s="384"/>
      <c r="AI131" s="19"/>
    </row>
    <row r="132" spans="1:35">
      <c r="A132" s="30">
        <v>130</v>
      </c>
      <c r="B132" s="30" t="s">
        <v>254</v>
      </c>
      <c r="C132" s="30" t="s">
        <v>366</v>
      </c>
      <c r="D132" s="57" t="s">
        <v>346</v>
      </c>
      <c r="E132" s="31" t="s">
        <v>38</v>
      </c>
      <c r="F132" s="32">
        <v>6900000</v>
      </c>
      <c r="G132" s="30" t="s">
        <v>367</v>
      </c>
      <c r="H132" s="33">
        <v>1109380383</v>
      </c>
      <c r="I132" s="33"/>
      <c r="J132" s="34">
        <v>1</v>
      </c>
      <c r="K132" s="34">
        <v>1218</v>
      </c>
      <c r="L132" s="35">
        <v>45331</v>
      </c>
      <c r="M132" s="36">
        <f t="shared" si="10"/>
        <v>6900000</v>
      </c>
      <c r="N132" s="35">
        <v>45338</v>
      </c>
      <c r="O132" s="31" t="s">
        <v>40</v>
      </c>
      <c r="P132" s="37">
        <v>45338</v>
      </c>
      <c r="Q132" s="31">
        <v>1209</v>
      </c>
      <c r="R132" s="30">
        <v>220402</v>
      </c>
      <c r="S132" s="51">
        <f t="shared" si="11"/>
        <v>6900000</v>
      </c>
      <c r="T132" s="35">
        <v>45338</v>
      </c>
      <c r="U132" s="33">
        <v>100030530</v>
      </c>
      <c r="V132" s="35">
        <v>45338</v>
      </c>
      <c r="W132" s="31" t="s">
        <v>88</v>
      </c>
      <c r="X132" s="35"/>
      <c r="Y132" s="30"/>
      <c r="Z132" s="373">
        <f t="shared" si="15"/>
        <v>2300000</v>
      </c>
      <c r="AA132" s="258"/>
      <c r="AB132" s="40"/>
      <c r="AC132" s="30"/>
      <c r="AD132" s="378"/>
      <c r="AE132" s="30"/>
      <c r="AF132" s="384"/>
      <c r="AG132" s="384"/>
      <c r="AH132" s="384"/>
      <c r="AI132" s="19"/>
    </row>
    <row r="133" spans="1:35">
      <c r="A133" s="30">
        <v>131</v>
      </c>
      <c r="B133" s="30" t="s">
        <v>254</v>
      </c>
      <c r="C133" s="30" t="s">
        <v>262</v>
      </c>
      <c r="D133" s="30" t="s">
        <v>368</v>
      </c>
      <c r="E133" s="31" t="s">
        <v>38</v>
      </c>
      <c r="F133" s="32">
        <v>12000000</v>
      </c>
      <c r="G133" s="30" t="s">
        <v>369</v>
      </c>
      <c r="H133" s="33">
        <v>1054562128</v>
      </c>
      <c r="I133" s="33"/>
      <c r="J133" s="34">
        <v>2</v>
      </c>
      <c r="K133" s="34">
        <v>1183</v>
      </c>
      <c r="L133" s="35">
        <v>45322</v>
      </c>
      <c r="M133" s="36">
        <f t="shared" si="10"/>
        <v>12000000</v>
      </c>
      <c r="N133" s="35">
        <v>45342</v>
      </c>
      <c r="O133" s="31" t="s">
        <v>40</v>
      </c>
      <c r="P133" s="37">
        <v>45342</v>
      </c>
      <c r="Q133" s="31">
        <v>1218</v>
      </c>
      <c r="R133" s="30">
        <v>220401</v>
      </c>
      <c r="S133" s="51">
        <f t="shared" si="11"/>
        <v>12000000</v>
      </c>
      <c r="T133" s="35">
        <v>45342</v>
      </c>
      <c r="U133" s="33" t="s">
        <v>370</v>
      </c>
      <c r="V133" s="35">
        <v>45342</v>
      </c>
      <c r="W133" s="31" t="s">
        <v>371</v>
      </c>
      <c r="X133" s="35"/>
      <c r="Y133" s="30"/>
      <c r="Z133" s="373">
        <f t="shared" si="15"/>
        <v>4000000</v>
      </c>
      <c r="AA133" s="258"/>
      <c r="AB133" s="40"/>
      <c r="AC133" s="30"/>
      <c r="AD133" s="378"/>
      <c r="AE133" s="30"/>
      <c r="AF133" s="384"/>
      <c r="AG133" s="384"/>
      <c r="AH133" s="384"/>
      <c r="AI133" s="19"/>
    </row>
    <row r="134" spans="1:35">
      <c r="A134" s="30">
        <v>132</v>
      </c>
      <c r="B134" s="30" t="s">
        <v>35</v>
      </c>
      <c r="C134" s="30" t="s">
        <v>251</v>
      </c>
      <c r="D134" s="57" t="s">
        <v>372</v>
      </c>
      <c r="E134" s="31" t="s">
        <v>38</v>
      </c>
      <c r="F134" s="32">
        <v>9270000</v>
      </c>
      <c r="G134" s="30" t="s">
        <v>373</v>
      </c>
      <c r="H134" s="33">
        <v>93060622</v>
      </c>
      <c r="I134" s="33"/>
      <c r="J134" s="34">
        <v>6</v>
      </c>
      <c r="K134" s="34">
        <v>1225</v>
      </c>
      <c r="L134" s="35">
        <v>45331</v>
      </c>
      <c r="M134" s="36">
        <f t="shared" si="10"/>
        <v>9270000</v>
      </c>
      <c r="N134" s="35">
        <v>45342</v>
      </c>
      <c r="O134" s="31" t="s">
        <v>40</v>
      </c>
      <c r="P134" s="37">
        <v>45342</v>
      </c>
      <c r="Q134" s="31">
        <v>1219</v>
      </c>
      <c r="R134" s="30">
        <v>21030204</v>
      </c>
      <c r="S134" s="51">
        <f t="shared" si="11"/>
        <v>9270000</v>
      </c>
      <c r="T134" s="35">
        <v>45342</v>
      </c>
      <c r="U134" s="33" t="s">
        <v>374</v>
      </c>
      <c r="V134" s="35">
        <v>45344</v>
      </c>
      <c r="W134" s="31" t="s">
        <v>88</v>
      </c>
      <c r="X134" s="35"/>
      <c r="Y134" s="30"/>
      <c r="Z134" s="373">
        <f t="shared" si="15"/>
        <v>3090000</v>
      </c>
      <c r="AA134" s="258"/>
      <c r="AB134" s="40"/>
      <c r="AC134" s="30"/>
      <c r="AD134" s="378"/>
      <c r="AE134" s="30"/>
      <c r="AF134" s="384"/>
      <c r="AG134" s="384"/>
      <c r="AH134" s="384"/>
      <c r="AI134" s="19"/>
    </row>
    <row r="135" spans="1:35">
      <c r="A135" s="43">
        <v>133</v>
      </c>
      <c r="B135" s="43" t="s">
        <v>254</v>
      </c>
      <c r="C135" s="43" t="s">
        <v>48</v>
      </c>
      <c r="D135" s="43" t="s">
        <v>375</v>
      </c>
      <c r="E135" s="44" t="s">
        <v>38</v>
      </c>
      <c r="F135" s="45">
        <v>11700000</v>
      </c>
      <c r="G135" s="43" t="s">
        <v>234</v>
      </c>
      <c r="H135" s="46">
        <v>93404246</v>
      </c>
      <c r="I135" s="46"/>
      <c r="J135" s="47">
        <v>8</v>
      </c>
      <c r="K135" s="47">
        <v>1237</v>
      </c>
      <c r="L135" s="48">
        <v>45335</v>
      </c>
      <c r="M135" s="49">
        <f t="shared" si="10"/>
        <v>11700000</v>
      </c>
      <c r="N135" s="48">
        <v>45343</v>
      </c>
      <c r="O135" s="31" t="s">
        <v>40</v>
      </c>
      <c r="P135" s="50">
        <v>45343</v>
      </c>
      <c r="Q135" s="44">
        <v>1220</v>
      </c>
      <c r="R135" s="65">
        <v>210401</v>
      </c>
      <c r="S135" s="51">
        <f t="shared" si="11"/>
        <v>11700000</v>
      </c>
      <c r="T135" s="66">
        <v>45343</v>
      </c>
      <c r="U135" s="46">
        <v>100030623</v>
      </c>
      <c r="V135" s="48">
        <v>45343</v>
      </c>
      <c r="W135" s="44" t="s">
        <v>88</v>
      </c>
      <c r="X135" s="35"/>
      <c r="Y135" s="30"/>
      <c r="Z135" s="373">
        <f t="shared" si="15"/>
        <v>3900000</v>
      </c>
      <c r="AA135" s="258"/>
      <c r="AB135" s="40"/>
      <c r="AC135" s="30"/>
      <c r="AD135" s="378"/>
      <c r="AE135" s="30"/>
      <c r="AF135" s="384"/>
      <c r="AG135" s="384"/>
      <c r="AH135" s="384"/>
      <c r="AI135" s="19"/>
    </row>
    <row r="136" spans="1:35">
      <c r="A136" s="30">
        <v>134</v>
      </c>
      <c r="B136" s="30" t="s">
        <v>35</v>
      </c>
      <c r="C136" s="30" t="s">
        <v>157</v>
      </c>
      <c r="D136" s="59" t="s">
        <v>167</v>
      </c>
      <c r="E136" s="31" t="s">
        <v>38</v>
      </c>
      <c r="F136" s="32">
        <v>12900000</v>
      </c>
      <c r="G136" s="30" t="s">
        <v>168</v>
      </c>
      <c r="H136" s="33">
        <v>52274383</v>
      </c>
      <c r="I136" s="33"/>
      <c r="J136" s="34">
        <v>0</v>
      </c>
      <c r="K136" s="34">
        <v>1185</v>
      </c>
      <c r="L136" s="35">
        <v>45322</v>
      </c>
      <c r="M136" s="36">
        <f t="shared" si="10"/>
        <v>12900000</v>
      </c>
      <c r="N136" s="35">
        <v>45343</v>
      </c>
      <c r="O136" s="31" t="s">
        <v>40</v>
      </c>
      <c r="P136" s="37">
        <v>45343</v>
      </c>
      <c r="Q136" s="31">
        <v>1221</v>
      </c>
      <c r="R136" s="30">
        <v>2101010301</v>
      </c>
      <c r="S136" s="38">
        <f t="shared" si="11"/>
        <v>12900000</v>
      </c>
      <c r="T136" s="35">
        <v>45343</v>
      </c>
      <c r="U136" s="33" t="s">
        <v>376</v>
      </c>
      <c r="V136" s="35">
        <v>45343</v>
      </c>
      <c r="W136" s="31" t="s">
        <v>88</v>
      </c>
      <c r="X136" s="66"/>
      <c r="Y136" s="43"/>
      <c r="Z136" s="373">
        <f t="shared" si="15"/>
        <v>4300000</v>
      </c>
      <c r="AA136" s="335"/>
      <c r="AB136" s="53"/>
      <c r="AC136" s="43"/>
      <c r="AD136" s="381"/>
      <c r="AE136" s="30"/>
      <c r="AF136" s="384"/>
      <c r="AG136" s="384"/>
      <c r="AH136" s="384"/>
      <c r="AI136" s="19"/>
    </row>
    <row r="137" spans="1:35">
      <c r="A137" s="30">
        <v>135</v>
      </c>
      <c r="B137" s="30" t="s">
        <v>254</v>
      </c>
      <c r="C137" s="30" t="s">
        <v>336</v>
      </c>
      <c r="D137" s="30" t="s">
        <v>377</v>
      </c>
      <c r="E137" s="31" t="s">
        <v>38</v>
      </c>
      <c r="F137" s="32">
        <v>6600000</v>
      </c>
      <c r="G137" s="30" t="s">
        <v>378</v>
      </c>
      <c r="H137" s="33">
        <v>1110507022</v>
      </c>
      <c r="I137" s="33"/>
      <c r="J137" s="34">
        <v>1</v>
      </c>
      <c r="K137" s="34">
        <v>1211</v>
      </c>
      <c r="L137" s="35">
        <v>45331</v>
      </c>
      <c r="M137" s="36">
        <f t="shared" si="10"/>
        <v>6600000</v>
      </c>
      <c r="N137" s="35">
        <v>45343</v>
      </c>
      <c r="O137" s="31" t="s">
        <v>40</v>
      </c>
      <c r="P137" s="37">
        <v>45343</v>
      </c>
      <c r="Q137" s="31">
        <v>1222</v>
      </c>
      <c r="R137" s="30">
        <v>220402</v>
      </c>
      <c r="S137" s="38">
        <f t="shared" si="11"/>
        <v>6600000</v>
      </c>
      <c r="T137" s="35">
        <v>45343</v>
      </c>
      <c r="U137" s="33">
        <v>100030642</v>
      </c>
      <c r="V137" s="35">
        <v>45343</v>
      </c>
      <c r="W137" s="244" t="s">
        <v>88</v>
      </c>
      <c r="X137" s="35"/>
      <c r="Y137" s="30"/>
      <c r="Z137" s="373">
        <f t="shared" si="15"/>
        <v>2200000</v>
      </c>
      <c r="AA137" s="258"/>
      <c r="AB137" s="40"/>
      <c r="AC137" s="30"/>
      <c r="AD137" s="378"/>
      <c r="AE137" s="30"/>
      <c r="AF137" s="384"/>
      <c r="AG137" s="384"/>
      <c r="AH137" s="384"/>
      <c r="AI137" s="19"/>
    </row>
    <row r="138" spans="1:35">
      <c r="A138" s="30">
        <v>136</v>
      </c>
      <c r="B138" s="30" t="s">
        <v>254</v>
      </c>
      <c r="C138" s="30" t="s">
        <v>336</v>
      </c>
      <c r="D138" s="30" t="s">
        <v>377</v>
      </c>
      <c r="E138" s="31" t="s">
        <v>38</v>
      </c>
      <c r="F138" s="32">
        <v>6600000</v>
      </c>
      <c r="G138" s="30" t="s">
        <v>379</v>
      </c>
      <c r="H138" s="33">
        <v>1110443794</v>
      </c>
      <c r="I138" s="33"/>
      <c r="J138" s="34">
        <v>0</v>
      </c>
      <c r="K138" s="34">
        <v>1213</v>
      </c>
      <c r="L138" s="35">
        <v>45331</v>
      </c>
      <c r="M138" s="36">
        <f t="shared" si="10"/>
        <v>6600000</v>
      </c>
      <c r="N138" s="35">
        <v>45343</v>
      </c>
      <c r="O138" s="31" t="s">
        <v>40</v>
      </c>
      <c r="P138" s="37">
        <v>45343</v>
      </c>
      <c r="Q138" s="31">
        <v>1223</v>
      </c>
      <c r="R138" s="30">
        <v>220402</v>
      </c>
      <c r="S138" s="38">
        <f t="shared" si="11"/>
        <v>6600000</v>
      </c>
      <c r="T138" s="35">
        <v>45343</v>
      </c>
      <c r="U138" s="33" t="s">
        <v>380</v>
      </c>
      <c r="V138" s="35">
        <v>45343</v>
      </c>
      <c r="W138" s="244" t="s">
        <v>88</v>
      </c>
      <c r="X138" s="35"/>
      <c r="Y138" s="30"/>
      <c r="Z138" s="373">
        <f t="shared" si="15"/>
        <v>2200000</v>
      </c>
      <c r="AA138" s="258"/>
      <c r="AB138" s="40"/>
      <c r="AC138" s="30"/>
      <c r="AD138" s="378"/>
      <c r="AE138" s="30"/>
      <c r="AF138" s="384"/>
      <c r="AG138" s="384"/>
      <c r="AH138" s="384"/>
      <c r="AI138" s="19"/>
    </row>
    <row r="139" spans="1:35">
      <c r="A139" s="30">
        <v>137</v>
      </c>
      <c r="B139" s="30" t="s">
        <v>254</v>
      </c>
      <c r="C139" s="30" t="s">
        <v>336</v>
      </c>
      <c r="D139" s="30" t="s">
        <v>377</v>
      </c>
      <c r="E139" s="31" t="s">
        <v>38</v>
      </c>
      <c r="F139" s="32">
        <v>6600000</v>
      </c>
      <c r="G139" s="30" t="s">
        <v>381</v>
      </c>
      <c r="H139" s="33">
        <v>1110498747</v>
      </c>
      <c r="I139" s="33"/>
      <c r="J139" s="34">
        <v>0</v>
      </c>
      <c r="K139" s="34">
        <v>1215</v>
      </c>
      <c r="L139" s="35">
        <v>45331</v>
      </c>
      <c r="M139" s="36">
        <f t="shared" si="10"/>
        <v>6600000</v>
      </c>
      <c r="N139" s="35">
        <v>45343</v>
      </c>
      <c r="O139" s="31" t="s">
        <v>40</v>
      </c>
      <c r="P139" s="37">
        <v>45343</v>
      </c>
      <c r="Q139" s="31">
        <v>1224</v>
      </c>
      <c r="R139" s="30">
        <v>220402</v>
      </c>
      <c r="S139" s="38">
        <f t="shared" si="11"/>
        <v>6600000</v>
      </c>
      <c r="T139" s="35">
        <v>45352</v>
      </c>
      <c r="U139" s="33" t="s">
        <v>382</v>
      </c>
      <c r="V139" s="35">
        <v>45352</v>
      </c>
      <c r="W139" s="244" t="s">
        <v>88</v>
      </c>
      <c r="X139" s="35"/>
      <c r="Y139" s="30"/>
      <c r="Z139" s="373">
        <f t="shared" si="15"/>
        <v>2200000</v>
      </c>
      <c r="AA139" s="258"/>
      <c r="AB139" s="40"/>
      <c r="AC139" s="30"/>
      <c r="AD139" s="378"/>
      <c r="AE139" s="30"/>
      <c r="AF139" s="384"/>
      <c r="AG139" s="384"/>
      <c r="AH139" s="384"/>
      <c r="AI139" s="19"/>
    </row>
    <row r="140" spans="1:35">
      <c r="A140" s="30">
        <v>138</v>
      </c>
      <c r="B140" s="30" t="s">
        <v>254</v>
      </c>
      <c r="C140" s="30" t="s">
        <v>336</v>
      </c>
      <c r="D140" s="57" t="s">
        <v>383</v>
      </c>
      <c r="E140" s="31" t="s">
        <v>38</v>
      </c>
      <c r="F140" s="32">
        <v>8100000</v>
      </c>
      <c r="G140" s="30" t="s">
        <v>384</v>
      </c>
      <c r="H140" s="33">
        <v>1110489791</v>
      </c>
      <c r="I140" s="33"/>
      <c r="J140" s="34"/>
      <c r="K140" s="34">
        <v>1151</v>
      </c>
      <c r="L140" s="35">
        <v>45321</v>
      </c>
      <c r="M140" s="36">
        <f t="shared" si="10"/>
        <v>8100000</v>
      </c>
      <c r="N140" s="35">
        <v>45343</v>
      </c>
      <c r="O140" s="31" t="s">
        <v>40</v>
      </c>
      <c r="P140" s="37">
        <v>45343</v>
      </c>
      <c r="Q140" s="31">
        <v>1225</v>
      </c>
      <c r="R140" s="30">
        <v>220402</v>
      </c>
      <c r="S140" s="38">
        <f t="shared" si="11"/>
        <v>8100000</v>
      </c>
      <c r="T140" s="35">
        <v>45312</v>
      </c>
      <c r="U140" s="33" t="s">
        <v>385</v>
      </c>
      <c r="V140" s="35">
        <v>45343</v>
      </c>
      <c r="W140" s="244" t="s">
        <v>88</v>
      </c>
      <c r="X140" s="35"/>
      <c r="Y140" s="30"/>
      <c r="Z140" s="373">
        <f t="shared" si="15"/>
        <v>2700000</v>
      </c>
      <c r="AA140" s="258"/>
      <c r="AB140" s="40"/>
      <c r="AC140" s="30"/>
      <c r="AD140" s="378"/>
      <c r="AE140" s="30"/>
      <c r="AF140" s="384"/>
      <c r="AG140" s="384"/>
      <c r="AH140" s="384"/>
      <c r="AI140" s="19"/>
    </row>
    <row r="141" spans="1:35">
      <c r="A141" s="43">
        <v>139</v>
      </c>
      <c r="B141" s="43" t="s">
        <v>254</v>
      </c>
      <c r="C141" s="43" t="s">
        <v>314</v>
      </c>
      <c r="D141" s="43" t="s">
        <v>386</v>
      </c>
      <c r="E141" s="44" t="s">
        <v>38</v>
      </c>
      <c r="F141" s="45">
        <v>6600000</v>
      </c>
      <c r="G141" s="43" t="s">
        <v>387</v>
      </c>
      <c r="H141" s="46">
        <v>1005720298</v>
      </c>
      <c r="I141" s="46"/>
      <c r="J141" s="47">
        <v>6</v>
      </c>
      <c r="K141" s="47">
        <v>1268</v>
      </c>
      <c r="L141" s="48">
        <v>45341</v>
      </c>
      <c r="M141" s="49">
        <f t="shared" ref="M141:M204" si="16">F141</f>
        <v>6600000</v>
      </c>
      <c r="N141" s="48">
        <v>45344</v>
      </c>
      <c r="O141" s="31" t="s">
        <v>40</v>
      </c>
      <c r="P141" s="50">
        <v>45344</v>
      </c>
      <c r="Q141" s="44">
        <v>1226</v>
      </c>
      <c r="R141" s="43">
        <v>220402</v>
      </c>
      <c r="S141" s="51">
        <f t="shared" ref="S141:S204" si="17">M141</f>
        <v>6600000</v>
      </c>
      <c r="T141" s="48">
        <v>45344</v>
      </c>
      <c r="U141" s="46">
        <v>100030663</v>
      </c>
      <c r="V141" s="48">
        <v>45344</v>
      </c>
      <c r="W141" s="246" t="s">
        <v>88</v>
      </c>
      <c r="X141" s="35"/>
      <c r="Y141" s="30"/>
      <c r="Z141" s="373">
        <f t="shared" si="15"/>
        <v>2200000</v>
      </c>
      <c r="AA141" s="258"/>
      <c r="AB141" s="40"/>
      <c r="AC141" s="30"/>
      <c r="AD141" s="378"/>
      <c r="AE141" s="30"/>
      <c r="AF141" s="384"/>
      <c r="AG141" s="384"/>
      <c r="AH141" s="384"/>
      <c r="AI141" s="19"/>
    </row>
    <row r="142" spans="1:35">
      <c r="A142" s="30">
        <v>140</v>
      </c>
      <c r="B142" s="30" t="s">
        <v>254</v>
      </c>
      <c r="C142" s="30" t="s">
        <v>314</v>
      </c>
      <c r="D142" s="30" t="s">
        <v>386</v>
      </c>
      <c r="E142" s="31" t="s">
        <v>38</v>
      </c>
      <c r="F142" s="32">
        <v>6600000</v>
      </c>
      <c r="G142" s="30" t="s">
        <v>388</v>
      </c>
      <c r="H142" s="33">
        <v>37724534</v>
      </c>
      <c r="I142" s="33"/>
      <c r="J142" s="34">
        <v>3</v>
      </c>
      <c r="K142" s="34">
        <v>1266</v>
      </c>
      <c r="L142" s="35">
        <v>45341</v>
      </c>
      <c r="M142" s="36">
        <f t="shared" si="16"/>
        <v>6600000</v>
      </c>
      <c r="N142" s="35">
        <v>45344</v>
      </c>
      <c r="O142" s="31" t="s">
        <v>40</v>
      </c>
      <c r="P142" s="37">
        <v>45344</v>
      </c>
      <c r="Q142" s="31">
        <v>1227</v>
      </c>
      <c r="R142" s="30">
        <v>220402</v>
      </c>
      <c r="S142" s="38">
        <f t="shared" si="17"/>
        <v>6600000</v>
      </c>
      <c r="T142" s="35">
        <v>45344</v>
      </c>
      <c r="U142" s="33">
        <v>100030665</v>
      </c>
      <c r="V142" s="35">
        <v>45344</v>
      </c>
      <c r="W142" s="244" t="s">
        <v>88</v>
      </c>
      <c r="X142" s="35"/>
      <c r="Y142" s="30"/>
      <c r="Z142" s="373">
        <f t="shared" si="15"/>
        <v>2200000</v>
      </c>
      <c r="AA142" s="258"/>
      <c r="AB142" s="40"/>
      <c r="AC142" s="30"/>
      <c r="AD142" s="378"/>
      <c r="AE142" s="30"/>
      <c r="AF142" s="384"/>
      <c r="AG142" s="384"/>
      <c r="AH142" s="384"/>
      <c r="AI142" s="19"/>
    </row>
    <row r="143" spans="1:35">
      <c r="A143" s="30">
        <v>141</v>
      </c>
      <c r="B143" s="30" t="s">
        <v>254</v>
      </c>
      <c r="C143" s="30" t="s">
        <v>157</v>
      </c>
      <c r="D143" s="30" t="s">
        <v>389</v>
      </c>
      <c r="E143" s="31" t="s">
        <v>38</v>
      </c>
      <c r="F143" s="32">
        <v>5850000</v>
      </c>
      <c r="G143" s="30" t="s">
        <v>390</v>
      </c>
      <c r="H143" s="33">
        <v>1001577478</v>
      </c>
      <c r="I143" s="33"/>
      <c r="J143" s="34">
        <v>8</v>
      </c>
      <c r="K143" s="34">
        <v>1256</v>
      </c>
      <c r="L143" s="35">
        <v>45335</v>
      </c>
      <c r="M143" s="36">
        <f t="shared" si="16"/>
        <v>5850000</v>
      </c>
      <c r="N143" s="35">
        <v>45344</v>
      </c>
      <c r="O143" s="31" t="s">
        <v>40</v>
      </c>
      <c r="P143" s="37">
        <v>45344</v>
      </c>
      <c r="Q143" s="31">
        <v>1228</v>
      </c>
      <c r="R143" s="30">
        <v>220402</v>
      </c>
      <c r="S143" s="38">
        <f t="shared" si="17"/>
        <v>5850000</v>
      </c>
      <c r="T143" s="35">
        <v>45346</v>
      </c>
      <c r="U143" s="33">
        <v>100030685</v>
      </c>
      <c r="V143" s="35" t="s">
        <v>391</v>
      </c>
      <c r="W143" s="244" t="s">
        <v>88</v>
      </c>
      <c r="X143" s="35"/>
      <c r="Y143" s="30"/>
      <c r="Z143" s="373">
        <f t="shared" si="15"/>
        <v>1950000</v>
      </c>
      <c r="AA143" s="258"/>
      <c r="AB143" s="40"/>
      <c r="AC143" s="30"/>
      <c r="AD143" s="378"/>
      <c r="AE143" s="30"/>
      <c r="AF143" s="384"/>
      <c r="AG143" s="384"/>
      <c r="AH143" s="384"/>
      <c r="AI143" s="19"/>
    </row>
    <row r="144" spans="1:35">
      <c r="A144" s="30">
        <v>142</v>
      </c>
      <c r="B144" s="30" t="s">
        <v>254</v>
      </c>
      <c r="C144" s="30" t="s">
        <v>157</v>
      </c>
      <c r="D144" s="59" t="s">
        <v>392</v>
      </c>
      <c r="E144" s="31" t="s">
        <v>38</v>
      </c>
      <c r="F144" s="32">
        <v>6900000</v>
      </c>
      <c r="G144" s="30" t="s">
        <v>393</v>
      </c>
      <c r="H144" s="33">
        <v>65777854</v>
      </c>
      <c r="I144" s="33"/>
      <c r="J144" s="34">
        <v>4</v>
      </c>
      <c r="K144" s="34">
        <v>1272</v>
      </c>
      <c r="L144" s="35">
        <v>45341</v>
      </c>
      <c r="M144" s="36">
        <f t="shared" si="16"/>
        <v>6900000</v>
      </c>
      <c r="N144" s="35">
        <v>45344</v>
      </c>
      <c r="O144" s="31" t="s">
        <v>40</v>
      </c>
      <c r="P144" s="37">
        <v>45344</v>
      </c>
      <c r="Q144" s="31">
        <v>1229</v>
      </c>
      <c r="R144" s="30">
        <v>220402</v>
      </c>
      <c r="S144" s="38">
        <f t="shared" si="17"/>
        <v>6900000</v>
      </c>
      <c r="T144" s="35">
        <v>44614</v>
      </c>
      <c r="U144" s="33">
        <v>100030666</v>
      </c>
      <c r="V144" s="35">
        <v>45344</v>
      </c>
      <c r="W144" s="244" t="s">
        <v>88</v>
      </c>
      <c r="X144" s="35"/>
      <c r="Y144" s="30"/>
      <c r="Z144" s="373">
        <f t="shared" si="15"/>
        <v>2300000</v>
      </c>
      <c r="AA144" s="258"/>
      <c r="AB144" s="40"/>
      <c r="AC144" s="30"/>
      <c r="AD144" s="378"/>
      <c r="AE144" s="30"/>
      <c r="AF144" s="384"/>
      <c r="AG144" s="384"/>
      <c r="AH144" s="384"/>
      <c r="AI144" s="19"/>
    </row>
    <row r="145" spans="1:35">
      <c r="A145" s="30">
        <v>143</v>
      </c>
      <c r="B145" s="30" t="s">
        <v>254</v>
      </c>
      <c r="C145" s="30" t="s">
        <v>157</v>
      </c>
      <c r="D145" s="59" t="s">
        <v>392</v>
      </c>
      <c r="E145" s="31" t="s">
        <v>38</v>
      </c>
      <c r="F145" s="32">
        <v>6900000</v>
      </c>
      <c r="G145" s="30" t="s">
        <v>394</v>
      </c>
      <c r="H145" s="33">
        <v>1234643097</v>
      </c>
      <c r="I145" s="33"/>
      <c r="J145" s="34">
        <v>3</v>
      </c>
      <c r="K145" s="34">
        <v>1253</v>
      </c>
      <c r="L145" s="35">
        <v>45341</v>
      </c>
      <c r="M145" s="36">
        <f t="shared" si="16"/>
        <v>6900000</v>
      </c>
      <c r="N145" s="35">
        <v>45344</v>
      </c>
      <c r="O145" s="31" t="s">
        <v>40</v>
      </c>
      <c r="P145" s="37">
        <v>45344</v>
      </c>
      <c r="Q145" s="31">
        <v>1230</v>
      </c>
      <c r="R145" s="30">
        <v>220402</v>
      </c>
      <c r="S145" s="38">
        <f t="shared" si="17"/>
        <v>6900000</v>
      </c>
      <c r="T145" s="35">
        <v>45344</v>
      </c>
      <c r="U145" s="33">
        <v>100030667</v>
      </c>
      <c r="V145" s="35">
        <v>45344</v>
      </c>
      <c r="W145" s="244" t="s">
        <v>88</v>
      </c>
      <c r="X145" s="35"/>
      <c r="Y145" s="30"/>
      <c r="Z145" s="373">
        <f t="shared" si="15"/>
        <v>2300000</v>
      </c>
      <c r="AA145" s="258"/>
      <c r="AB145" s="40"/>
      <c r="AC145" s="30"/>
      <c r="AD145" s="378"/>
      <c r="AE145" s="30"/>
      <c r="AF145" s="384"/>
      <c r="AG145" s="384"/>
      <c r="AH145" s="384"/>
      <c r="AI145" s="19"/>
    </row>
    <row r="146" spans="1:35">
      <c r="A146" s="30">
        <v>144</v>
      </c>
      <c r="B146" s="30" t="s">
        <v>254</v>
      </c>
      <c r="C146" s="30" t="s">
        <v>157</v>
      </c>
      <c r="D146" s="59" t="s">
        <v>392</v>
      </c>
      <c r="E146" s="31" t="s">
        <v>38</v>
      </c>
      <c r="F146" s="32">
        <v>6900000</v>
      </c>
      <c r="G146" s="30" t="s">
        <v>395</v>
      </c>
      <c r="H146" s="33">
        <v>1008308527</v>
      </c>
      <c r="I146" s="33"/>
      <c r="J146" s="34">
        <v>4</v>
      </c>
      <c r="K146" s="34">
        <v>1252</v>
      </c>
      <c r="L146" s="35">
        <v>45341</v>
      </c>
      <c r="M146" s="36">
        <f t="shared" si="16"/>
        <v>6900000</v>
      </c>
      <c r="N146" s="35">
        <v>45344</v>
      </c>
      <c r="O146" s="31" t="s">
        <v>40</v>
      </c>
      <c r="P146" s="37">
        <v>45344</v>
      </c>
      <c r="Q146" s="31">
        <v>1231</v>
      </c>
      <c r="R146" s="30">
        <v>220402</v>
      </c>
      <c r="S146" s="38">
        <f t="shared" si="17"/>
        <v>6900000</v>
      </c>
      <c r="T146" s="35">
        <v>45344</v>
      </c>
      <c r="U146" s="33">
        <v>100030669</v>
      </c>
      <c r="V146" s="35">
        <v>45344</v>
      </c>
      <c r="W146" s="244" t="s">
        <v>88</v>
      </c>
      <c r="X146" s="35"/>
      <c r="Y146" s="30"/>
      <c r="Z146" s="373">
        <f t="shared" si="15"/>
        <v>2300000</v>
      </c>
      <c r="AA146" s="258"/>
      <c r="AB146" s="40"/>
      <c r="AC146" s="30"/>
      <c r="AD146" s="378"/>
      <c r="AE146" s="30"/>
      <c r="AF146" s="384"/>
      <c r="AG146" s="384"/>
      <c r="AH146" s="384"/>
      <c r="AI146" s="19"/>
    </row>
    <row r="147" spans="1:35">
      <c r="A147" s="30">
        <v>145</v>
      </c>
      <c r="B147" s="30" t="s">
        <v>254</v>
      </c>
      <c r="C147" s="30" t="s">
        <v>157</v>
      </c>
      <c r="D147" s="59" t="s">
        <v>392</v>
      </c>
      <c r="E147" s="31" t="s">
        <v>38</v>
      </c>
      <c r="F147" s="32">
        <v>6900000</v>
      </c>
      <c r="G147" s="30" t="s">
        <v>396</v>
      </c>
      <c r="H147" s="33">
        <v>1110060962</v>
      </c>
      <c r="I147" s="33"/>
      <c r="J147" s="34">
        <v>7</v>
      </c>
      <c r="K147" s="34">
        <v>1254</v>
      </c>
      <c r="L147" s="35">
        <v>45341</v>
      </c>
      <c r="M147" s="36">
        <f t="shared" si="16"/>
        <v>6900000</v>
      </c>
      <c r="N147" s="35">
        <v>45344</v>
      </c>
      <c r="O147" s="31" t="s">
        <v>40</v>
      </c>
      <c r="P147" s="37">
        <v>45344</v>
      </c>
      <c r="Q147" s="31">
        <v>1232</v>
      </c>
      <c r="R147" s="30">
        <v>220402</v>
      </c>
      <c r="S147" s="38">
        <f t="shared" si="17"/>
        <v>6900000</v>
      </c>
      <c r="T147" s="35">
        <v>45344</v>
      </c>
      <c r="U147" s="33">
        <v>100030673</v>
      </c>
      <c r="V147" s="35">
        <v>45344</v>
      </c>
      <c r="W147" s="244" t="s">
        <v>88</v>
      </c>
      <c r="X147" s="35"/>
      <c r="Y147" s="30"/>
      <c r="Z147" s="373">
        <f t="shared" si="15"/>
        <v>2300000</v>
      </c>
      <c r="AA147" s="258"/>
      <c r="AB147" s="40"/>
      <c r="AC147" s="30"/>
      <c r="AD147" s="378"/>
      <c r="AE147" s="30"/>
      <c r="AF147" s="384"/>
      <c r="AG147" s="384"/>
      <c r="AH147" s="384"/>
      <c r="AI147" s="19"/>
    </row>
    <row r="148" spans="1:35">
      <c r="A148" s="30">
        <v>146</v>
      </c>
      <c r="B148" s="30" t="s">
        <v>254</v>
      </c>
      <c r="C148" s="30" t="s">
        <v>157</v>
      </c>
      <c r="D148" s="59" t="s">
        <v>392</v>
      </c>
      <c r="E148" s="31" t="s">
        <v>38</v>
      </c>
      <c r="F148" s="32">
        <v>6900000</v>
      </c>
      <c r="G148" s="30" t="s">
        <v>397</v>
      </c>
      <c r="H148" s="33">
        <v>33994070</v>
      </c>
      <c r="I148" s="33"/>
      <c r="J148" s="34">
        <v>0</v>
      </c>
      <c r="K148" s="34">
        <v>1247</v>
      </c>
      <c r="L148" s="35">
        <v>45341</v>
      </c>
      <c r="M148" s="36">
        <f t="shared" si="16"/>
        <v>6900000</v>
      </c>
      <c r="N148" s="35">
        <v>45344</v>
      </c>
      <c r="O148" s="31" t="s">
        <v>40</v>
      </c>
      <c r="P148" s="37">
        <v>45344</v>
      </c>
      <c r="Q148" s="31">
        <v>1233</v>
      </c>
      <c r="R148" s="30">
        <v>220402</v>
      </c>
      <c r="S148" s="38">
        <f t="shared" si="17"/>
        <v>6900000</v>
      </c>
      <c r="T148" s="35">
        <v>45345</v>
      </c>
      <c r="U148" s="33" t="s">
        <v>398</v>
      </c>
      <c r="V148" s="35">
        <v>45345</v>
      </c>
      <c r="W148" s="244" t="s">
        <v>88</v>
      </c>
      <c r="X148" s="35"/>
      <c r="Y148" s="30"/>
      <c r="Z148" s="373">
        <f t="shared" si="15"/>
        <v>2300000</v>
      </c>
      <c r="AA148" s="258"/>
      <c r="AB148" s="40"/>
      <c r="AC148" s="30"/>
      <c r="AD148" s="378"/>
      <c r="AE148" s="30"/>
      <c r="AF148" s="384"/>
      <c r="AG148" s="384"/>
      <c r="AH148" s="384"/>
      <c r="AI148" s="19"/>
    </row>
    <row r="149" spans="1:35">
      <c r="A149" s="43">
        <v>147</v>
      </c>
      <c r="B149" s="43" t="s">
        <v>254</v>
      </c>
      <c r="C149" s="43" t="s">
        <v>157</v>
      </c>
      <c r="D149" s="67" t="s">
        <v>392</v>
      </c>
      <c r="E149" s="44" t="s">
        <v>38</v>
      </c>
      <c r="F149" s="45">
        <v>6900000</v>
      </c>
      <c r="G149" s="43" t="s">
        <v>399</v>
      </c>
      <c r="H149" s="46">
        <v>28914677</v>
      </c>
      <c r="I149" s="46"/>
      <c r="J149" s="47">
        <v>0</v>
      </c>
      <c r="K149" s="47">
        <v>1235</v>
      </c>
      <c r="L149" s="48">
        <v>45341</v>
      </c>
      <c r="M149" s="49">
        <f t="shared" si="16"/>
        <v>6900000</v>
      </c>
      <c r="N149" s="48">
        <v>45344</v>
      </c>
      <c r="O149" s="31" t="s">
        <v>40</v>
      </c>
      <c r="P149" s="50">
        <v>45344</v>
      </c>
      <c r="Q149" s="44">
        <v>1234</v>
      </c>
      <c r="R149" s="43">
        <v>220402</v>
      </c>
      <c r="S149" s="51">
        <f t="shared" si="17"/>
        <v>6900000</v>
      </c>
      <c r="T149" s="48">
        <v>45344</v>
      </c>
      <c r="U149" s="46" t="s">
        <v>400</v>
      </c>
      <c r="V149" s="48">
        <v>45344</v>
      </c>
      <c r="W149" s="246" t="s">
        <v>88</v>
      </c>
      <c r="X149" s="35"/>
      <c r="Y149" s="30"/>
      <c r="Z149" s="373">
        <f t="shared" si="15"/>
        <v>2300000</v>
      </c>
      <c r="AA149" s="258"/>
      <c r="AB149" s="40"/>
      <c r="AC149" s="30"/>
      <c r="AD149" s="378"/>
      <c r="AE149" s="30"/>
      <c r="AF149" s="384"/>
      <c r="AG149" s="384"/>
      <c r="AH149" s="384"/>
      <c r="AI149" s="19"/>
    </row>
    <row r="150" spans="1:35">
      <c r="A150" s="30">
        <v>148</v>
      </c>
      <c r="B150" s="30" t="s">
        <v>254</v>
      </c>
      <c r="C150" s="30" t="s">
        <v>157</v>
      </c>
      <c r="D150" s="59" t="s">
        <v>401</v>
      </c>
      <c r="E150" s="31" t="s">
        <v>38</v>
      </c>
      <c r="F150" s="32">
        <v>12900000</v>
      </c>
      <c r="G150" s="30" t="s">
        <v>402</v>
      </c>
      <c r="H150" s="33">
        <v>1109385778</v>
      </c>
      <c r="I150" s="33"/>
      <c r="J150" s="34">
        <v>1</v>
      </c>
      <c r="K150" s="34">
        <v>1236</v>
      </c>
      <c r="L150" s="35">
        <v>45335</v>
      </c>
      <c r="M150" s="36">
        <f t="shared" si="16"/>
        <v>12900000</v>
      </c>
      <c r="N150" s="35">
        <v>45344</v>
      </c>
      <c r="O150" s="31" t="s">
        <v>40</v>
      </c>
      <c r="P150" s="37">
        <v>45344</v>
      </c>
      <c r="Q150" s="31">
        <v>1235</v>
      </c>
      <c r="R150" s="30">
        <v>220401</v>
      </c>
      <c r="S150" s="38">
        <f t="shared" si="17"/>
        <v>12900000</v>
      </c>
      <c r="T150" s="35">
        <v>45346</v>
      </c>
      <c r="U150" s="33" t="s">
        <v>403</v>
      </c>
      <c r="V150" s="35">
        <v>45344</v>
      </c>
      <c r="W150" s="244" t="s">
        <v>88</v>
      </c>
      <c r="X150" s="35"/>
      <c r="Y150" s="30"/>
      <c r="Z150" s="373">
        <f t="shared" si="15"/>
        <v>4300000</v>
      </c>
      <c r="AA150" s="258"/>
      <c r="AB150" s="40"/>
      <c r="AC150" s="30"/>
      <c r="AD150" s="378"/>
      <c r="AE150" s="30"/>
      <c r="AF150" s="384"/>
      <c r="AG150" s="384"/>
      <c r="AH150" s="384"/>
      <c r="AI150" s="19"/>
    </row>
    <row r="151" spans="1:35">
      <c r="A151" s="30">
        <v>149</v>
      </c>
      <c r="B151" s="30" t="s">
        <v>254</v>
      </c>
      <c r="C151" s="30" t="s">
        <v>157</v>
      </c>
      <c r="D151" s="59" t="s">
        <v>401</v>
      </c>
      <c r="E151" s="31" t="s">
        <v>38</v>
      </c>
      <c r="F151" s="32">
        <v>12900000</v>
      </c>
      <c r="G151" s="30" t="s">
        <v>404</v>
      </c>
      <c r="H151" s="33">
        <v>52871768</v>
      </c>
      <c r="I151" s="33"/>
      <c r="J151" s="34">
        <v>3</v>
      </c>
      <c r="K151" s="34">
        <v>1241</v>
      </c>
      <c r="L151" s="35">
        <v>45335</v>
      </c>
      <c r="M151" s="36">
        <f t="shared" si="16"/>
        <v>12900000</v>
      </c>
      <c r="N151" s="35">
        <v>45344</v>
      </c>
      <c r="O151" s="31" t="s">
        <v>40</v>
      </c>
      <c r="P151" s="37">
        <v>45344</v>
      </c>
      <c r="Q151" s="31">
        <v>1236</v>
      </c>
      <c r="R151" s="30">
        <v>220401</v>
      </c>
      <c r="S151" s="38">
        <f t="shared" si="17"/>
        <v>12900000</v>
      </c>
      <c r="T151" s="35" t="s">
        <v>405</v>
      </c>
      <c r="U151" s="33" t="s">
        <v>406</v>
      </c>
      <c r="V151" s="35">
        <v>45344</v>
      </c>
      <c r="W151" s="31" t="s">
        <v>88</v>
      </c>
      <c r="X151" s="296"/>
      <c r="Y151" s="295"/>
      <c r="Z151" s="373">
        <f t="shared" si="15"/>
        <v>4300000</v>
      </c>
      <c r="AA151" s="344"/>
      <c r="AB151" s="297"/>
      <c r="AC151" s="295"/>
      <c r="AD151" s="382"/>
      <c r="AE151" s="30"/>
      <c r="AF151" s="384"/>
      <c r="AG151" s="384"/>
      <c r="AH151" s="384"/>
      <c r="AI151" s="19"/>
    </row>
    <row r="152" spans="1:35">
      <c r="A152" s="30">
        <v>150</v>
      </c>
      <c r="B152" s="30" t="s">
        <v>254</v>
      </c>
      <c r="C152" s="30" t="s">
        <v>157</v>
      </c>
      <c r="D152" s="59" t="s">
        <v>401</v>
      </c>
      <c r="E152" s="31" t="s">
        <v>38</v>
      </c>
      <c r="F152" s="32">
        <v>12900000</v>
      </c>
      <c r="G152" s="30" t="s">
        <v>407</v>
      </c>
      <c r="H152" s="33">
        <v>1110524922</v>
      </c>
      <c r="I152" s="33"/>
      <c r="J152" s="34">
        <v>5</v>
      </c>
      <c r="K152" s="34">
        <v>1239</v>
      </c>
      <c r="L152" s="35">
        <v>45335</v>
      </c>
      <c r="M152" s="36">
        <f t="shared" si="16"/>
        <v>12900000</v>
      </c>
      <c r="N152" s="35">
        <v>45344</v>
      </c>
      <c r="O152" s="31" t="s">
        <v>40</v>
      </c>
      <c r="P152" s="37">
        <v>45344</v>
      </c>
      <c r="Q152" s="31">
        <v>1237</v>
      </c>
      <c r="R152" s="30">
        <v>220401</v>
      </c>
      <c r="S152" s="38">
        <f t="shared" si="17"/>
        <v>12900000</v>
      </c>
      <c r="T152" s="35">
        <v>45344</v>
      </c>
      <c r="U152" s="33" t="s">
        <v>408</v>
      </c>
      <c r="V152" s="35">
        <v>45344</v>
      </c>
      <c r="W152" s="31" t="s">
        <v>88</v>
      </c>
      <c r="X152" s="35"/>
      <c r="Y152" s="30"/>
      <c r="Z152" s="373">
        <f t="shared" si="15"/>
        <v>4300000</v>
      </c>
      <c r="AA152" s="258"/>
      <c r="AB152" s="40"/>
      <c r="AC152" s="30"/>
      <c r="AD152" s="378"/>
      <c r="AE152" s="30"/>
      <c r="AF152" s="384"/>
      <c r="AG152" s="384"/>
      <c r="AH152" s="384"/>
      <c r="AI152" s="19"/>
    </row>
    <row r="153" spans="1:35">
      <c r="A153" s="30">
        <v>151</v>
      </c>
      <c r="B153" s="30" t="s">
        <v>254</v>
      </c>
      <c r="C153" s="30" t="s">
        <v>409</v>
      </c>
      <c r="D153" s="59" t="s">
        <v>410</v>
      </c>
      <c r="E153" s="31" t="s">
        <v>38</v>
      </c>
      <c r="F153" s="32">
        <v>21000000</v>
      </c>
      <c r="G153" s="30" t="s">
        <v>411</v>
      </c>
      <c r="H153" s="33">
        <v>2231353</v>
      </c>
      <c r="I153" s="33"/>
      <c r="J153" s="34">
        <v>3</v>
      </c>
      <c r="K153" s="34">
        <v>1234</v>
      </c>
      <c r="L153" s="35">
        <v>45335</v>
      </c>
      <c r="M153" s="36">
        <f t="shared" si="16"/>
        <v>21000000</v>
      </c>
      <c r="N153" s="35">
        <v>45344</v>
      </c>
      <c r="O153" s="31" t="s">
        <v>40</v>
      </c>
      <c r="P153" s="37">
        <v>45344</v>
      </c>
      <c r="Q153" s="31">
        <v>1238</v>
      </c>
      <c r="R153" s="30">
        <v>220401</v>
      </c>
      <c r="S153" s="38">
        <f t="shared" si="17"/>
        <v>21000000</v>
      </c>
      <c r="T153" s="35">
        <v>45344</v>
      </c>
      <c r="U153" s="33" t="s">
        <v>412</v>
      </c>
      <c r="V153" s="35">
        <v>45348</v>
      </c>
      <c r="W153" s="31" t="s">
        <v>88</v>
      </c>
      <c r="X153" s="35"/>
      <c r="Y153" s="30"/>
      <c r="Z153" s="373">
        <f t="shared" si="15"/>
        <v>7000000</v>
      </c>
      <c r="AA153" s="258"/>
      <c r="AB153" s="40"/>
      <c r="AC153" s="30"/>
      <c r="AD153" s="378"/>
      <c r="AE153" s="30"/>
      <c r="AF153" s="384"/>
      <c r="AG153" s="384"/>
      <c r="AH153" s="384"/>
      <c r="AI153" s="19"/>
    </row>
    <row r="154" spans="1:35">
      <c r="A154" s="30">
        <v>152</v>
      </c>
      <c r="B154" s="30" t="s">
        <v>254</v>
      </c>
      <c r="C154" s="30" t="s">
        <v>409</v>
      </c>
      <c r="D154" s="59" t="s">
        <v>410</v>
      </c>
      <c r="E154" s="31" t="s">
        <v>38</v>
      </c>
      <c r="F154" s="32">
        <v>21000000</v>
      </c>
      <c r="G154" s="30" t="s">
        <v>413</v>
      </c>
      <c r="H154" s="33">
        <v>80821939</v>
      </c>
      <c r="I154" s="33"/>
      <c r="J154" s="34">
        <v>4</v>
      </c>
      <c r="K154" s="34">
        <v>1231</v>
      </c>
      <c r="L154" s="35">
        <v>45335</v>
      </c>
      <c r="M154" s="36">
        <f t="shared" si="16"/>
        <v>21000000</v>
      </c>
      <c r="N154" s="35">
        <v>45344</v>
      </c>
      <c r="O154" s="31" t="s">
        <v>40</v>
      </c>
      <c r="P154" s="37">
        <v>45344</v>
      </c>
      <c r="Q154" s="31">
        <v>1239</v>
      </c>
      <c r="R154" s="30">
        <v>220401</v>
      </c>
      <c r="S154" s="38">
        <f t="shared" si="17"/>
        <v>21000000</v>
      </c>
      <c r="T154" s="35">
        <v>45344</v>
      </c>
      <c r="U154" s="33" t="s">
        <v>414</v>
      </c>
      <c r="V154" s="35">
        <v>45348</v>
      </c>
      <c r="W154" s="31" t="s">
        <v>88</v>
      </c>
      <c r="X154" s="35"/>
      <c r="Y154" s="30"/>
      <c r="Z154" s="373">
        <f t="shared" si="15"/>
        <v>7000000</v>
      </c>
      <c r="AA154" s="258"/>
      <c r="AB154" s="40"/>
      <c r="AC154" s="30"/>
      <c r="AD154" s="378"/>
      <c r="AE154" s="30"/>
      <c r="AF154" s="384"/>
      <c r="AG154" s="384"/>
      <c r="AH154" s="384"/>
      <c r="AI154" s="19"/>
    </row>
    <row r="155" spans="1:35">
      <c r="A155" s="30">
        <v>153</v>
      </c>
      <c r="B155" s="30" t="s">
        <v>254</v>
      </c>
      <c r="C155" s="30" t="s">
        <v>409</v>
      </c>
      <c r="D155" s="59" t="s">
        <v>410</v>
      </c>
      <c r="E155" s="31" t="s">
        <v>38</v>
      </c>
      <c r="F155" s="32">
        <v>21000000</v>
      </c>
      <c r="G155" s="30" t="s">
        <v>415</v>
      </c>
      <c r="H155" s="33">
        <v>1110551813</v>
      </c>
      <c r="I155" s="33"/>
      <c r="J155" s="34">
        <v>5</v>
      </c>
      <c r="K155" s="34">
        <v>1232</v>
      </c>
      <c r="L155" s="35">
        <v>45335</v>
      </c>
      <c r="M155" s="36">
        <f t="shared" si="16"/>
        <v>21000000</v>
      </c>
      <c r="N155" s="35">
        <v>45344</v>
      </c>
      <c r="O155" s="31" t="s">
        <v>40</v>
      </c>
      <c r="P155" s="37">
        <v>45344</v>
      </c>
      <c r="Q155" s="31">
        <v>1240</v>
      </c>
      <c r="R155" s="30">
        <v>220401</v>
      </c>
      <c r="S155" s="38">
        <f t="shared" si="17"/>
        <v>21000000</v>
      </c>
      <c r="T155" s="35"/>
      <c r="U155" s="33" t="s">
        <v>416</v>
      </c>
      <c r="V155" s="35">
        <v>45348</v>
      </c>
      <c r="W155" s="31" t="s">
        <v>88</v>
      </c>
      <c r="X155" s="35"/>
      <c r="Y155" s="30"/>
      <c r="Z155" s="373">
        <f t="shared" si="15"/>
        <v>7000000</v>
      </c>
      <c r="AA155" s="258"/>
      <c r="AB155" s="40"/>
      <c r="AC155" s="30"/>
      <c r="AD155" s="378"/>
      <c r="AE155" s="30"/>
      <c r="AF155" s="384"/>
      <c r="AG155" s="384"/>
      <c r="AH155" s="384"/>
      <c r="AI155" s="19"/>
    </row>
    <row r="156" spans="1:35">
      <c r="A156" s="30">
        <v>154</v>
      </c>
      <c r="B156" s="30" t="s">
        <v>254</v>
      </c>
      <c r="C156" s="30" t="s">
        <v>409</v>
      </c>
      <c r="D156" s="59" t="s">
        <v>417</v>
      </c>
      <c r="E156" s="31" t="s">
        <v>38</v>
      </c>
      <c r="F156" s="32">
        <v>10500000</v>
      </c>
      <c r="G156" s="30" t="s">
        <v>418</v>
      </c>
      <c r="H156" s="33">
        <v>1053849833</v>
      </c>
      <c r="I156" s="33"/>
      <c r="J156" s="34">
        <v>7</v>
      </c>
      <c r="K156" s="34">
        <v>1246</v>
      </c>
      <c r="L156" s="35">
        <v>45335</v>
      </c>
      <c r="M156" s="36">
        <f t="shared" si="16"/>
        <v>10500000</v>
      </c>
      <c r="N156" s="35">
        <v>45344</v>
      </c>
      <c r="O156" s="31" t="s">
        <v>40</v>
      </c>
      <c r="P156" s="37">
        <v>45344</v>
      </c>
      <c r="Q156" s="31">
        <v>1241</v>
      </c>
      <c r="R156" s="30">
        <v>220401</v>
      </c>
      <c r="S156" s="38">
        <f t="shared" si="17"/>
        <v>10500000</v>
      </c>
      <c r="T156" s="35">
        <v>45344</v>
      </c>
      <c r="U156" s="33" t="s">
        <v>419</v>
      </c>
      <c r="V156" s="35">
        <v>44615</v>
      </c>
      <c r="W156" s="31" t="s">
        <v>88</v>
      </c>
      <c r="X156" s="35"/>
      <c r="Y156" s="30"/>
      <c r="Z156" s="373">
        <f t="shared" si="15"/>
        <v>3500000</v>
      </c>
      <c r="AA156" s="258"/>
      <c r="AB156" s="40"/>
      <c r="AC156" s="30"/>
      <c r="AD156" s="378"/>
      <c r="AE156" s="30"/>
      <c r="AF156" s="384"/>
      <c r="AG156" s="384"/>
      <c r="AH156" s="384"/>
      <c r="AI156" s="19"/>
    </row>
    <row r="157" spans="1:35">
      <c r="A157" s="30">
        <v>155</v>
      </c>
      <c r="B157" s="30" t="s">
        <v>254</v>
      </c>
      <c r="C157" s="30" t="s">
        <v>409</v>
      </c>
      <c r="D157" s="59" t="s">
        <v>420</v>
      </c>
      <c r="E157" s="31" t="s">
        <v>38</v>
      </c>
      <c r="F157" s="32">
        <v>11400000</v>
      </c>
      <c r="G157" s="30" t="s">
        <v>421</v>
      </c>
      <c r="H157" s="33">
        <v>1005773776</v>
      </c>
      <c r="I157" s="33"/>
      <c r="J157" s="34">
        <v>2</v>
      </c>
      <c r="K157" s="34">
        <v>1250</v>
      </c>
      <c r="L157" s="35">
        <v>45335</v>
      </c>
      <c r="M157" s="36">
        <f t="shared" si="16"/>
        <v>11400000</v>
      </c>
      <c r="N157" s="35">
        <v>45344</v>
      </c>
      <c r="O157" s="31" t="s">
        <v>40</v>
      </c>
      <c r="P157" s="37">
        <v>45344</v>
      </c>
      <c r="Q157" s="31">
        <v>1242</v>
      </c>
      <c r="R157" s="30">
        <v>220401</v>
      </c>
      <c r="S157" s="38">
        <f t="shared" si="17"/>
        <v>11400000</v>
      </c>
      <c r="T157" s="35">
        <v>45344</v>
      </c>
      <c r="U157" s="33" t="s">
        <v>422</v>
      </c>
      <c r="V157" s="35">
        <v>45348</v>
      </c>
      <c r="W157" s="31" t="s">
        <v>88</v>
      </c>
      <c r="X157" s="35"/>
      <c r="Y157" s="30"/>
      <c r="Z157" s="373">
        <f t="shared" si="15"/>
        <v>3800000</v>
      </c>
      <c r="AA157" s="258"/>
      <c r="AB157" s="40"/>
      <c r="AC157" s="30"/>
      <c r="AD157" s="378"/>
      <c r="AE157" s="30"/>
      <c r="AF157" s="384"/>
      <c r="AG157" s="384"/>
      <c r="AH157" s="384"/>
      <c r="AI157" s="19"/>
    </row>
    <row r="158" spans="1:35">
      <c r="A158" s="30">
        <v>156</v>
      </c>
      <c r="B158" s="30" t="s">
        <v>254</v>
      </c>
      <c r="C158" s="30" t="s">
        <v>157</v>
      </c>
      <c r="D158" s="59" t="s">
        <v>392</v>
      </c>
      <c r="E158" s="31" t="s">
        <v>38</v>
      </c>
      <c r="F158" s="32">
        <v>6900000</v>
      </c>
      <c r="G158" s="30" t="s">
        <v>423</v>
      </c>
      <c r="H158" s="33">
        <v>1001300540</v>
      </c>
      <c r="I158" s="33"/>
      <c r="J158" s="34">
        <v>8</v>
      </c>
      <c r="K158" s="34">
        <v>1242</v>
      </c>
      <c r="L158" s="35">
        <v>45335</v>
      </c>
      <c r="M158" s="36">
        <f t="shared" si="16"/>
        <v>6900000</v>
      </c>
      <c r="N158" s="35">
        <v>45345</v>
      </c>
      <c r="O158" s="31" t="s">
        <v>40</v>
      </c>
      <c r="P158" s="37">
        <v>45348</v>
      </c>
      <c r="Q158" s="31">
        <v>1247</v>
      </c>
      <c r="R158" s="30">
        <v>220402</v>
      </c>
      <c r="S158" s="38">
        <f t="shared" si="17"/>
        <v>6900000</v>
      </c>
      <c r="T158" s="35">
        <v>45345</v>
      </c>
      <c r="U158" s="33" t="s">
        <v>424</v>
      </c>
      <c r="V158" s="35">
        <v>45348</v>
      </c>
      <c r="W158" s="31" t="s">
        <v>88</v>
      </c>
      <c r="X158" s="35"/>
      <c r="Y158" s="30"/>
      <c r="Z158" s="373">
        <f t="shared" si="15"/>
        <v>2300000</v>
      </c>
      <c r="AA158" s="258"/>
      <c r="AB158" s="40"/>
      <c r="AC158" s="30"/>
      <c r="AD158" s="378"/>
      <c r="AE158" s="30"/>
      <c r="AF158" s="384"/>
      <c r="AG158" s="384"/>
      <c r="AH158" s="384"/>
      <c r="AI158" s="19"/>
    </row>
    <row r="159" spans="1:35">
      <c r="A159" s="30">
        <v>157</v>
      </c>
      <c r="B159" s="30" t="s">
        <v>254</v>
      </c>
      <c r="C159" s="30" t="s">
        <v>409</v>
      </c>
      <c r="D159" s="59" t="s">
        <v>420</v>
      </c>
      <c r="E159" s="31" t="s">
        <v>38</v>
      </c>
      <c r="F159" s="32">
        <v>11400000</v>
      </c>
      <c r="G159" s="30" t="s">
        <v>425</v>
      </c>
      <c r="H159" s="33">
        <v>1110556682</v>
      </c>
      <c r="I159" s="33"/>
      <c r="J159" s="34">
        <v>1</v>
      </c>
      <c r="K159" s="34">
        <v>1251</v>
      </c>
      <c r="L159" s="35">
        <v>45335</v>
      </c>
      <c r="M159" s="36">
        <f t="shared" si="16"/>
        <v>11400000</v>
      </c>
      <c r="N159" s="35">
        <v>45345</v>
      </c>
      <c r="O159" s="31" t="s">
        <v>40</v>
      </c>
      <c r="P159" s="37">
        <v>45348</v>
      </c>
      <c r="Q159" s="31">
        <v>1248</v>
      </c>
      <c r="R159" s="30">
        <v>220401</v>
      </c>
      <c r="S159" s="38">
        <f t="shared" si="17"/>
        <v>11400000</v>
      </c>
      <c r="T159" s="35">
        <v>45348</v>
      </c>
      <c r="U159" s="33" t="s">
        <v>426</v>
      </c>
      <c r="V159" s="35">
        <v>45351</v>
      </c>
      <c r="W159" s="31" t="s">
        <v>88</v>
      </c>
      <c r="X159" s="35"/>
      <c r="Y159" s="30"/>
      <c r="Z159" s="373">
        <f t="shared" ref="Z159:Z186" si="18">+F159/3</f>
        <v>3800000</v>
      </c>
      <c r="AA159" s="258"/>
      <c r="AB159" s="40"/>
      <c r="AC159" s="30"/>
      <c r="AD159" s="378"/>
      <c r="AE159" s="30"/>
      <c r="AF159" s="384"/>
      <c r="AG159" s="384"/>
      <c r="AH159" s="384"/>
      <c r="AI159" s="19"/>
    </row>
    <row r="160" spans="1:35">
      <c r="A160" s="30">
        <v>158</v>
      </c>
      <c r="B160" s="30" t="s">
        <v>254</v>
      </c>
      <c r="C160" s="30" t="s">
        <v>157</v>
      </c>
      <c r="D160" s="59" t="s">
        <v>346</v>
      </c>
      <c r="E160" s="31" t="s">
        <v>38</v>
      </c>
      <c r="F160" s="32">
        <v>6900000</v>
      </c>
      <c r="G160" s="30" t="s">
        <v>427</v>
      </c>
      <c r="H160" s="33">
        <v>1110487620</v>
      </c>
      <c r="I160" s="33"/>
      <c r="J160" s="34">
        <v>7</v>
      </c>
      <c r="K160" s="34">
        <v>1257</v>
      </c>
      <c r="L160" s="35">
        <v>45335</v>
      </c>
      <c r="M160" s="36">
        <f t="shared" si="16"/>
        <v>6900000</v>
      </c>
      <c r="N160" s="35">
        <v>45345</v>
      </c>
      <c r="O160" s="31" t="s">
        <v>40</v>
      </c>
      <c r="P160" s="37">
        <v>45345</v>
      </c>
      <c r="Q160" s="31">
        <v>1246</v>
      </c>
      <c r="R160" s="30">
        <v>220402</v>
      </c>
      <c r="S160" s="38">
        <f t="shared" si="17"/>
        <v>6900000</v>
      </c>
      <c r="T160" s="35">
        <v>45348</v>
      </c>
      <c r="U160" s="33">
        <v>100030736</v>
      </c>
      <c r="V160" s="35">
        <v>45348</v>
      </c>
      <c r="W160" s="31" t="s">
        <v>88</v>
      </c>
      <c r="X160" s="35">
        <v>45436</v>
      </c>
      <c r="Y160" s="30" t="s">
        <v>41</v>
      </c>
      <c r="Z160" s="373">
        <f t="shared" si="18"/>
        <v>2300000</v>
      </c>
      <c r="AA160" s="258"/>
      <c r="AB160" s="40"/>
      <c r="AC160" s="30"/>
      <c r="AD160" s="378"/>
      <c r="AE160" s="30"/>
      <c r="AF160" s="384"/>
      <c r="AG160" s="384"/>
      <c r="AH160" s="384"/>
      <c r="AI160" s="19"/>
    </row>
    <row r="161" spans="1:35">
      <c r="A161" s="30">
        <v>159</v>
      </c>
      <c r="B161" s="30" t="s">
        <v>254</v>
      </c>
      <c r="C161" s="30" t="s">
        <v>409</v>
      </c>
      <c r="D161" s="59" t="s">
        <v>428</v>
      </c>
      <c r="E161" s="31" t="s">
        <v>38</v>
      </c>
      <c r="F161" s="32">
        <v>16500000</v>
      </c>
      <c r="G161" s="30" t="s">
        <v>57</v>
      </c>
      <c r="H161" s="33">
        <v>72224422</v>
      </c>
      <c r="I161" s="33"/>
      <c r="J161" s="34">
        <v>9</v>
      </c>
      <c r="K161" s="34">
        <v>1238</v>
      </c>
      <c r="L161" s="35">
        <v>45335</v>
      </c>
      <c r="M161" s="36">
        <f t="shared" si="16"/>
        <v>16500000</v>
      </c>
      <c r="N161" s="35">
        <v>45345</v>
      </c>
      <c r="O161" s="31" t="s">
        <v>40</v>
      </c>
      <c r="P161" s="37">
        <v>45348</v>
      </c>
      <c r="Q161" s="31">
        <v>1249</v>
      </c>
      <c r="R161" s="30">
        <v>220401</v>
      </c>
      <c r="S161" s="38">
        <f t="shared" si="17"/>
        <v>16500000</v>
      </c>
      <c r="T161" s="35">
        <v>45349</v>
      </c>
      <c r="U161" s="33" t="s">
        <v>429</v>
      </c>
      <c r="V161" s="35">
        <v>45352</v>
      </c>
      <c r="W161" s="31" t="s">
        <v>88</v>
      </c>
      <c r="X161" s="35"/>
      <c r="Y161" s="30"/>
      <c r="Z161" s="373">
        <f t="shared" si="18"/>
        <v>5500000</v>
      </c>
      <c r="AA161" s="258"/>
      <c r="AB161" s="40"/>
      <c r="AC161" s="30"/>
      <c r="AD161" s="378"/>
      <c r="AE161" s="30"/>
      <c r="AF161" s="384"/>
      <c r="AG161" s="384"/>
      <c r="AH161" s="384"/>
      <c r="AI161" s="19"/>
    </row>
    <row r="162" spans="1:35">
      <c r="A162" s="30">
        <v>160</v>
      </c>
      <c r="B162" s="30" t="s">
        <v>254</v>
      </c>
      <c r="C162" s="30" t="s">
        <v>157</v>
      </c>
      <c r="D162" s="59" t="s">
        <v>392</v>
      </c>
      <c r="E162" s="31" t="s">
        <v>38</v>
      </c>
      <c r="F162" s="32">
        <v>6900000</v>
      </c>
      <c r="G162" s="30" t="s">
        <v>430</v>
      </c>
      <c r="H162" s="33">
        <v>1110453084</v>
      </c>
      <c r="I162" s="33"/>
      <c r="J162" s="34">
        <v>2</v>
      </c>
      <c r="K162" s="34">
        <v>1283</v>
      </c>
      <c r="L162" s="35">
        <v>45341</v>
      </c>
      <c r="M162" s="36">
        <f t="shared" si="16"/>
        <v>6900000</v>
      </c>
      <c r="N162" s="35">
        <v>45345</v>
      </c>
      <c r="O162" s="31" t="s">
        <v>40</v>
      </c>
      <c r="P162" s="37">
        <v>45348</v>
      </c>
      <c r="Q162" s="31">
        <v>1250</v>
      </c>
      <c r="R162" s="30">
        <v>220402</v>
      </c>
      <c r="S162" s="38">
        <f t="shared" si="17"/>
        <v>6900000</v>
      </c>
      <c r="T162" s="35">
        <v>45348</v>
      </c>
      <c r="U162" s="33">
        <v>100030737</v>
      </c>
      <c r="V162" s="35">
        <v>45348</v>
      </c>
      <c r="W162" s="31" t="s">
        <v>88</v>
      </c>
      <c r="X162" s="35"/>
      <c r="Y162" s="30"/>
      <c r="Z162" s="373">
        <f t="shared" si="18"/>
        <v>2300000</v>
      </c>
      <c r="AA162" s="258"/>
      <c r="AB162" s="40"/>
      <c r="AC162" s="30"/>
      <c r="AD162" s="378"/>
      <c r="AE162" s="30"/>
      <c r="AF162" s="384"/>
      <c r="AG162" s="384"/>
      <c r="AH162" s="384"/>
      <c r="AI162" s="19"/>
    </row>
    <row r="163" spans="1:35">
      <c r="A163" s="30">
        <v>161</v>
      </c>
      <c r="B163" s="30" t="s">
        <v>254</v>
      </c>
      <c r="C163" s="30" t="s">
        <v>431</v>
      </c>
      <c r="D163" s="59" t="s">
        <v>432</v>
      </c>
      <c r="E163" s="31" t="s">
        <v>38</v>
      </c>
      <c r="F163" s="32">
        <v>6300000</v>
      </c>
      <c r="G163" s="30" t="s">
        <v>433</v>
      </c>
      <c r="H163" s="33">
        <v>1007884109</v>
      </c>
      <c r="I163" s="33"/>
      <c r="J163" s="34">
        <v>3</v>
      </c>
      <c r="K163" s="34">
        <v>1277</v>
      </c>
      <c r="L163" s="35">
        <v>45341</v>
      </c>
      <c r="M163" s="36">
        <f t="shared" si="16"/>
        <v>6300000</v>
      </c>
      <c r="N163" s="35">
        <v>45349</v>
      </c>
      <c r="O163" s="31" t="s">
        <v>40</v>
      </c>
      <c r="P163" s="37">
        <v>45349</v>
      </c>
      <c r="Q163" s="31">
        <v>1255</v>
      </c>
      <c r="R163" s="30">
        <v>220402</v>
      </c>
      <c r="S163" s="38">
        <f t="shared" si="17"/>
        <v>6300000</v>
      </c>
      <c r="T163" s="35">
        <v>45350</v>
      </c>
      <c r="U163" s="33" t="s">
        <v>434</v>
      </c>
      <c r="V163" s="35">
        <v>45350</v>
      </c>
      <c r="W163" s="31" t="s">
        <v>88</v>
      </c>
      <c r="X163" s="35"/>
      <c r="Y163" s="30"/>
      <c r="Z163" s="373">
        <f t="shared" si="18"/>
        <v>2100000</v>
      </c>
      <c r="AA163" s="258"/>
      <c r="AB163" s="40"/>
      <c r="AC163" s="30"/>
      <c r="AD163" s="378"/>
      <c r="AE163" s="30"/>
      <c r="AF163" s="384"/>
      <c r="AG163" s="384"/>
      <c r="AH163" s="384"/>
      <c r="AI163" s="19"/>
    </row>
    <row r="164" spans="1:35">
      <c r="A164" s="30">
        <v>162</v>
      </c>
      <c r="B164" s="30" t="s">
        <v>254</v>
      </c>
      <c r="C164" s="30" t="s">
        <v>262</v>
      </c>
      <c r="D164" s="30" t="s">
        <v>368</v>
      </c>
      <c r="E164" s="31" t="s">
        <v>38</v>
      </c>
      <c r="F164" s="32">
        <v>12000000</v>
      </c>
      <c r="G164" s="30" t="s">
        <v>435</v>
      </c>
      <c r="H164" s="33">
        <v>1110536114</v>
      </c>
      <c r="I164" s="33"/>
      <c r="J164" s="34">
        <v>2</v>
      </c>
      <c r="K164" s="34">
        <v>1267</v>
      </c>
      <c r="L164" s="35">
        <v>45341</v>
      </c>
      <c r="M164" s="36">
        <f t="shared" si="16"/>
        <v>12000000</v>
      </c>
      <c r="N164" s="35">
        <v>45349</v>
      </c>
      <c r="O164" s="31" t="s">
        <v>40</v>
      </c>
      <c r="P164" s="37">
        <v>45349</v>
      </c>
      <c r="Q164" s="31">
        <v>1256</v>
      </c>
      <c r="R164" s="30">
        <v>220401</v>
      </c>
      <c r="S164" s="38">
        <f t="shared" si="17"/>
        <v>12000000</v>
      </c>
      <c r="T164" s="35">
        <v>45349</v>
      </c>
      <c r="U164" s="33" t="s">
        <v>436</v>
      </c>
      <c r="V164" s="35">
        <v>45349</v>
      </c>
      <c r="W164" s="31" t="s">
        <v>88</v>
      </c>
      <c r="X164" s="35"/>
      <c r="Y164" s="30"/>
      <c r="Z164" s="373">
        <f t="shared" si="18"/>
        <v>4000000</v>
      </c>
      <c r="AA164" s="258"/>
      <c r="AB164" s="40"/>
      <c r="AC164" s="30"/>
      <c r="AD164" s="378"/>
      <c r="AE164" s="30"/>
      <c r="AF164" s="384"/>
      <c r="AG164" s="384"/>
      <c r="AH164" s="384"/>
      <c r="AI164" s="19"/>
    </row>
    <row r="165" spans="1:35">
      <c r="A165" s="30">
        <v>163</v>
      </c>
      <c r="B165" s="30" t="s">
        <v>254</v>
      </c>
      <c r="C165" s="30" t="s">
        <v>262</v>
      </c>
      <c r="D165" s="30" t="s">
        <v>368</v>
      </c>
      <c r="E165" s="31" t="s">
        <v>38</v>
      </c>
      <c r="F165" s="32">
        <v>12000000</v>
      </c>
      <c r="G165" s="30" t="s">
        <v>437</v>
      </c>
      <c r="H165" s="33">
        <v>28559183</v>
      </c>
      <c r="I165" s="33"/>
      <c r="J165" s="34">
        <v>1</v>
      </c>
      <c r="K165" s="34">
        <v>1276</v>
      </c>
      <c r="L165" s="35">
        <v>45341</v>
      </c>
      <c r="M165" s="36">
        <f t="shared" si="16"/>
        <v>12000000</v>
      </c>
      <c r="N165" s="35">
        <v>45349</v>
      </c>
      <c r="O165" s="31" t="s">
        <v>40</v>
      </c>
      <c r="P165" s="37">
        <v>45349</v>
      </c>
      <c r="Q165" s="31">
        <v>1257</v>
      </c>
      <c r="R165" s="30">
        <v>220401</v>
      </c>
      <c r="S165" s="38">
        <f t="shared" si="17"/>
        <v>12000000</v>
      </c>
      <c r="T165" s="35">
        <v>45349</v>
      </c>
      <c r="U165" s="33" t="s">
        <v>438</v>
      </c>
      <c r="V165" s="35">
        <v>45349</v>
      </c>
      <c r="W165" s="31" t="s">
        <v>88</v>
      </c>
      <c r="X165" s="35"/>
      <c r="Y165" s="30"/>
      <c r="Z165" s="373">
        <f t="shared" si="18"/>
        <v>4000000</v>
      </c>
      <c r="AA165" s="258"/>
      <c r="AB165" s="40"/>
      <c r="AC165" s="30"/>
      <c r="AD165" s="378"/>
      <c r="AE165" s="30"/>
      <c r="AF165" s="384"/>
      <c r="AG165" s="384"/>
      <c r="AH165" s="384"/>
      <c r="AI165" s="19"/>
    </row>
    <row r="166" spans="1:35">
      <c r="A166" s="30">
        <v>164</v>
      </c>
      <c r="B166" s="30" t="s">
        <v>254</v>
      </c>
      <c r="C166" s="30" t="s">
        <v>157</v>
      </c>
      <c r="D166" s="59" t="s">
        <v>439</v>
      </c>
      <c r="E166" s="31" t="s">
        <v>38</v>
      </c>
      <c r="F166" s="32">
        <v>6900000</v>
      </c>
      <c r="G166" s="30" t="s">
        <v>440</v>
      </c>
      <c r="H166" s="33">
        <v>28548840</v>
      </c>
      <c r="I166" s="33"/>
      <c r="J166" s="34">
        <v>5</v>
      </c>
      <c r="K166" s="34">
        <v>1248</v>
      </c>
      <c r="L166" s="35">
        <v>45335</v>
      </c>
      <c r="M166" s="36">
        <f t="shared" si="16"/>
        <v>6900000</v>
      </c>
      <c r="N166" s="35">
        <v>45349</v>
      </c>
      <c r="O166" s="31" t="s">
        <v>40</v>
      </c>
      <c r="P166" s="37">
        <v>45349</v>
      </c>
      <c r="Q166" s="31">
        <v>1258</v>
      </c>
      <c r="R166" s="30">
        <v>220402</v>
      </c>
      <c r="S166" s="38">
        <f t="shared" si="17"/>
        <v>6900000</v>
      </c>
      <c r="T166" s="35">
        <v>45349</v>
      </c>
      <c r="U166" s="33" t="s">
        <v>441</v>
      </c>
      <c r="V166" s="35">
        <v>45349</v>
      </c>
      <c r="W166" s="31" t="s">
        <v>88</v>
      </c>
      <c r="X166" s="35"/>
      <c r="Y166" s="30"/>
      <c r="Z166" s="373">
        <f t="shared" si="18"/>
        <v>2300000</v>
      </c>
      <c r="AA166" s="258"/>
      <c r="AB166" s="40"/>
      <c r="AC166" s="30"/>
      <c r="AD166" s="378"/>
      <c r="AE166" s="30"/>
      <c r="AF166" s="384"/>
      <c r="AG166" s="384"/>
      <c r="AH166" s="384"/>
      <c r="AI166" s="19"/>
    </row>
    <row r="167" spans="1:35">
      <c r="A167" s="30">
        <v>165</v>
      </c>
      <c r="B167" s="30" t="s">
        <v>254</v>
      </c>
      <c r="C167" s="30" t="s">
        <v>157</v>
      </c>
      <c r="D167" s="59" t="s">
        <v>392</v>
      </c>
      <c r="E167" s="31" t="s">
        <v>38</v>
      </c>
      <c r="F167" s="32">
        <v>6900000</v>
      </c>
      <c r="G167" s="30" t="s">
        <v>442</v>
      </c>
      <c r="H167" s="33">
        <v>1234645968</v>
      </c>
      <c r="I167" s="33"/>
      <c r="J167" s="34">
        <v>2</v>
      </c>
      <c r="K167" s="34">
        <v>1245</v>
      </c>
      <c r="L167" s="35">
        <v>45335</v>
      </c>
      <c r="M167" s="36">
        <f t="shared" si="16"/>
        <v>6900000</v>
      </c>
      <c r="N167" s="35">
        <v>45349</v>
      </c>
      <c r="O167" s="31" t="s">
        <v>40</v>
      </c>
      <c r="P167" s="37">
        <v>45349</v>
      </c>
      <c r="Q167" s="31">
        <v>1259</v>
      </c>
      <c r="R167" s="30">
        <v>220402</v>
      </c>
      <c r="S167" s="38">
        <f t="shared" si="17"/>
        <v>6900000</v>
      </c>
      <c r="T167" s="35">
        <v>45349</v>
      </c>
      <c r="U167" s="33" t="s">
        <v>443</v>
      </c>
      <c r="V167" s="35">
        <v>45350</v>
      </c>
      <c r="W167" s="31" t="s">
        <v>88</v>
      </c>
      <c r="X167" s="35"/>
      <c r="Y167" s="30"/>
      <c r="Z167" s="373">
        <f t="shared" si="18"/>
        <v>2300000</v>
      </c>
      <c r="AA167" s="258"/>
      <c r="AB167" s="40"/>
      <c r="AC167" s="30"/>
      <c r="AD167" s="378"/>
      <c r="AE167" s="30"/>
      <c r="AF167" s="384"/>
      <c r="AG167" s="384"/>
      <c r="AH167" s="384"/>
      <c r="AI167" s="19"/>
    </row>
    <row r="168" spans="1:35">
      <c r="A168" s="30">
        <v>166</v>
      </c>
      <c r="B168" s="30" t="s">
        <v>254</v>
      </c>
      <c r="C168" s="30" t="s">
        <v>157</v>
      </c>
      <c r="D168" s="59" t="s">
        <v>392</v>
      </c>
      <c r="E168" s="31" t="s">
        <v>38</v>
      </c>
      <c r="F168" s="32">
        <v>6900000</v>
      </c>
      <c r="G168" s="30" t="s">
        <v>444</v>
      </c>
      <c r="H168" s="33">
        <v>520492545</v>
      </c>
      <c r="I168" s="33"/>
      <c r="J168" s="34">
        <v>5</v>
      </c>
      <c r="K168" s="34">
        <v>1274</v>
      </c>
      <c r="L168" s="35">
        <v>45341</v>
      </c>
      <c r="M168" s="36">
        <f t="shared" si="16"/>
        <v>6900000</v>
      </c>
      <c r="N168" s="35">
        <v>45349</v>
      </c>
      <c r="O168" s="31" t="s">
        <v>40</v>
      </c>
      <c r="P168" s="37">
        <v>45349</v>
      </c>
      <c r="Q168" s="31">
        <v>1260</v>
      </c>
      <c r="R168" s="30">
        <v>220402</v>
      </c>
      <c r="S168" s="38">
        <f t="shared" si="17"/>
        <v>6900000</v>
      </c>
      <c r="T168" s="35">
        <v>45349</v>
      </c>
      <c r="U168" s="33" t="s">
        <v>445</v>
      </c>
      <c r="V168" s="35">
        <v>45349</v>
      </c>
      <c r="W168" s="31" t="s">
        <v>88</v>
      </c>
      <c r="X168" s="35"/>
      <c r="Y168" s="30"/>
      <c r="Z168" s="373">
        <f t="shared" si="18"/>
        <v>2300000</v>
      </c>
      <c r="AA168" s="258"/>
      <c r="AB168" s="40"/>
      <c r="AC168" s="30"/>
      <c r="AD168" s="378"/>
      <c r="AE168" s="30"/>
      <c r="AF168" s="384"/>
      <c r="AG168" s="384"/>
      <c r="AH168" s="384"/>
      <c r="AI168" s="19"/>
    </row>
    <row r="169" spans="1:35">
      <c r="A169" s="30">
        <v>167</v>
      </c>
      <c r="B169" s="30" t="s">
        <v>254</v>
      </c>
      <c r="C169" s="30" t="s">
        <v>336</v>
      </c>
      <c r="D169" s="57" t="s">
        <v>383</v>
      </c>
      <c r="E169" s="31" t="s">
        <v>38</v>
      </c>
      <c r="F169" s="32">
        <v>8100000</v>
      </c>
      <c r="G169" s="30" t="s">
        <v>446</v>
      </c>
      <c r="H169" s="33">
        <v>1004417147</v>
      </c>
      <c r="I169" s="33"/>
      <c r="J169" s="34">
        <v>0</v>
      </c>
      <c r="K169" s="34">
        <v>1186</v>
      </c>
      <c r="L169" s="35" t="s">
        <v>317</v>
      </c>
      <c r="M169" s="36">
        <f t="shared" si="16"/>
        <v>8100000</v>
      </c>
      <c r="N169" s="35">
        <v>45349</v>
      </c>
      <c r="O169" s="31" t="s">
        <v>40</v>
      </c>
      <c r="P169" s="37">
        <v>45349</v>
      </c>
      <c r="Q169" s="31">
        <v>1261</v>
      </c>
      <c r="R169" s="30">
        <v>220402</v>
      </c>
      <c r="S169" s="38">
        <f t="shared" si="17"/>
        <v>8100000</v>
      </c>
      <c r="T169" s="35">
        <v>45349</v>
      </c>
      <c r="U169" s="33" t="s">
        <v>447</v>
      </c>
      <c r="V169" s="35">
        <v>45352</v>
      </c>
      <c r="W169" s="31" t="s">
        <v>88</v>
      </c>
      <c r="X169" s="25"/>
      <c r="Y169" s="19"/>
      <c r="Z169" s="373">
        <f t="shared" si="18"/>
        <v>2700000</v>
      </c>
      <c r="AA169" s="264"/>
      <c r="AB169" s="20"/>
      <c r="AC169" s="19"/>
      <c r="AD169" s="20"/>
      <c r="AE169" s="30"/>
      <c r="AF169" s="384"/>
      <c r="AG169" s="384"/>
      <c r="AH169" s="384"/>
      <c r="AI169" s="19"/>
    </row>
    <row r="170" spans="1:35">
      <c r="A170" s="43">
        <v>168</v>
      </c>
      <c r="B170" s="43" t="s">
        <v>254</v>
      </c>
      <c r="C170" s="43" t="s">
        <v>262</v>
      </c>
      <c r="D170" s="57" t="s">
        <v>448</v>
      </c>
      <c r="E170" s="44" t="s">
        <v>38</v>
      </c>
      <c r="F170" s="45">
        <v>6000000</v>
      </c>
      <c r="G170" s="43" t="s">
        <v>449</v>
      </c>
      <c r="H170" s="46">
        <v>1110448973</v>
      </c>
      <c r="I170" s="46"/>
      <c r="J170" s="47">
        <v>5</v>
      </c>
      <c r="K170" s="47">
        <v>1189</v>
      </c>
      <c r="L170" s="48" t="s">
        <v>317</v>
      </c>
      <c r="M170" s="49">
        <f t="shared" si="16"/>
        <v>6000000</v>
      </c>
      <c r="N170" s="48">
        <v>45349</v>
      </c>
      <c r="O170" s="31" t="s">
        <v>40</v>
      </c>
      <c r="P170" s="50">
        <v>45349</v>
      </c>
      <c r="Q170" s="44">
        <v>1262</v>
      </c>
      <c r="R170" s="43">
        <v>220402</v>
      </c>
      <c r="S170" s="51">
        <f t="shared" si="17"/>
        <v>6000000</v>
      </c>
      <c r="T170" s="48">
        <v>45349</v>
      </c>
      <c r="U170" s="46" t="s">
        <v>450</v>
      </c>
      <c r="V170" s="48">
        <v>45349</v>
      </c>
      <c r="W170" s="44" t="s">
        <v>88</v>
      </c>
      <c r="X170" s="48"/>
      <c r="Y170" s="43"/>
      <c r="Z170" s="373">
        <f t="shared" si="18"/>
        <v>2000000</v>
      </c>
      <c r="AA170" s="335"/>
      <c r="AB170" s="53"/>
      <c r="AC170" s="43"/>
      <c r="AD170" s="381"/>
      <c r="AE170" s="30"/>
      <c r="AF170" s="384"/>
      <c r="AG170" s="384"/>
      <c r="AH170" s="384"/>
      <c r="AI170" s="19"/>
    </row>
    <row r="171" spans="1:35">
      <c r="A171" s="30">
        <v>169</v>
      </c>
      <c r="B171" s="30" t="s">
        <v>254</v>
      </c>
      <c r="C171" s="30" t="s">
        <v>431</v>
      </c>
      <c r="D171" s="59" t="s">
        <v>432</v>
      </c>
      <c r="E171" s="31" t="s">
        <v>38</v>
      </c>
      <c r="F171" s="32">
        <v>6300000</v>
      </c>
      <c r="G171" s="30" t="s">
        <v>451</v>
      </c>
      <c r="H171" s="33">
        <v>1110487432</v>
      </c>
      <c r="I171" s="33"/>
      <c r="J171" s="34">
        <v>9</v>
      </c>
      <c r="K171" s="34">
        <v>1279</v>
      </c>
      <c r="L171" s="35">
        <v>45341</v>
      </c>
      <c r="M171" s="36">
        <f t="shared" si="16"/>
        <v>6300000</v>
      </c>
      <c r="N171" s="35">
        <v>45349</v>
      </c>
      <c r="O171" s="31" t="s">
        <v>40</v>
      </c>
      <c r="P171" s="37">
        <v>45349</v>
      </c>
      <c r="Q171" s="31">
        <v>1263</v>
      </c>
      <c r="R171" s="30">
        <v>220402</v>
      </c>
      <c r="S171" s="38">
        <f t="shared" si="17"/>
        <v>6300000</v>
      </c>
      <c r="T171" s="35">
        <v>45349</v>
      </c>
      <c r="U171" s="33">
        <v>100030795</v>
      </c>
      <c r="V171" s="35">
        <v>45350</v>
      </c>
      <c r="W171" s="31" t="s">
        <v>88</v>
      </c>
      <c r="X171" s="35"/>
      <c r="Y171" s="30"/>
      <c r="Z171" s="373">
        <f t="shared" si="18"/>
        <v>2100000</v>
      </c>
      <c r="AA171" s="258"/>
      <c r="AB171" s="40"/>
      <c r="AC171" s="30"/>
      <c r="AD171" s="378"/>
      <c r="AE171" s="30"/>
      <c r="AF171" s="384"/>
      <c r="AG171" s="384"/>
      <c r="AH171" s="384"/>
      <c r="AI171" s="19"/>
    </row>
    <row r="172" spans="1:35">
      <c r="A172" s="30">
        <v>170</v>
      </c>
      <c r="B172" s="30" t="s">
        <v>254</v>
      </c>
      <c r="C172" s="30" t="s">
        <v>431</v>
      </c>
      <c r="D172" s="59" t="s">
        <v>452</v>
      </c>
      <c r="E172" s="31" t="s">
        <v>38</v>
      </c>
      <c r="F172" s="32">
        <v>6300000</v>
      </c>
      <c r="G172" s="30" t="s">
        <v>453</v>
      </c>
      <c r="H172" s="33">
        <v>110530798</v>
      </c>
      <c r="I172" s="33"/>
      <c r="J172" s="34">
        <v>2</v>
      </c>
      <c r="K172" s="34">
        <v>1278</v>
      </c>
      <c r="L172" s="35">
        <v>45341</v>
      </c>
      <c r="M172" s="36">
        <f t="shared" si="16"/>
        <v>6300000</v>
      </c>
      <c r="N172" s="35">
        <v>45349</v>
      </c>
      <c r="O172" s="31" t="s">
        <v>40</v>
      </c>
      <c r="P172" s="37">
        <v>45349</v>
      </c>
      <c r="Q172" s="31">
        <v>1264</v>
      </c>
      <c r="R172" s="30">
        <v>220402</v>
      </c>
      <c r="S172" s="38">
        <f t="shared" si="17"/>
        <v>6300000</v>
      </c>
      <c r="T172" s="35">
        <v>45349</v>
      </c>
      <c r="U172" s="33">
        <v>100030797</v>
      </c>
      <c r="V172" s="35">
        <v>45350</v>
      </c>
      <c r="W172" s="31" t="s">
        <v>88</v>
      </c>
      <c r="X172" s="35"/>
      <c r="Y172" s="30"/>
      <c r="Z172" s="373">
        <f t="shared" si="18"/>
        <v>2100000</v>
      </c>
      <c r="AA172" s="258"/>
      <c r="AB172" s="40"/>
      <c r="AC172" s="30"/>
      <c r="AD172" s="378"/>
      <c r="AE172" s="30"/>
      <c r="AF172" s="384"/>
      <c r="AG172" s="384"/>
      <c r="AH172" s="384"/>
      <c r="AI172" s="19"/>
    </row>
    <row r="173" spans="1:35">
      <c r="A173" s="30">
        <v>171</v>
      </c>
      <c r="B173" s="30" t="s">
        <v>35</v>
      </c>
      <c r="C173" s="30" t="s">
        <v>157</v>
      </c>
      <c r="D173" s="59" t="s">
        <v>454</v>
      </c>
      <c r="E173" s="31" t="s">
        <v>38</v>
      </c>
      <c r="F173" s="32">
        <v>16440000</v>
      </c>
      <c r="G173" s="30" t="s">
        <v>455</v>
      </c>
      <c r="H173" s="33">
        <v>1110493913</v>
      </c>
      <c r="I173" s="33"/>
      <c r="J173" s="34">
        <v>4</v>
      </c>
      <c r="K173" s="34">
        <v>1270</v>
      </c>
      <c r="L173" s="35">
        <v>45341</v>
      </c>
      <c r="M173" s="36">
        <f t="shared" si="16"/>
        <v>16440000</v>
      </c>
      <c r="N173" s="35">
        <v>45349</v>
      </c>
      <c r="O173" s="31" t="s">
        <v>40</v>
      </c>
      <c r="P173" s="37">
        <v>45349</v>
      </c>
      <c r="Q173" s="31">
        <v>1265</v>
      </c>
      <c r="R173" s="30">
        <v>2101020302</v>
      </c>
      <c r="S173" s="38">
        <f t="shared" si="17"/>
        <v>16440000</v>
      </c>
      <c r="T173" s="35">
        <v>45350</v>
      </c>
      <c r="U173" s="33" t="s">
        <v>456</v>
      </c>
      <c r="V173" s="35">
        <v>45350</v>
      </c>
      <c r="W173" s="31" t="s">
        <v>457</v>
      </c>
      <c r="X173" s="35"/>
      <c r="Y173" s="30"/>
      <c r="Z173" s="373">
        <f t="shared" si="18"/>
        <v>5480000</v>
      </c>
      <c r="AA173" s="258"/>
      <c r="AB173" s="40"/>
      <c r="AC173" s="30"/>
      <c r="AD173" s="378"/>
      <c r="AE173" s="30"/>
      <c r="AF173" s="384"/>
      <c r="AG173" s="384"/>
      <c r="AH173" s="384"/>
      <c r="AI173" s="19"/>
    </row>
    <row r="174" spans="1:35">
      <c r="A174" s="30">
        <v>172</v>
      </c>
      <c r="B174" s="30" t="s">
        <v>254</v>
      </c>
      <c r="C174" s="30" t="s">
        <v>157</v>
      </c>
      <c r="D174" s="59" t="s">
        <v>458</v>
      </c>
      <c r="E174" s="31" t="s">
        <v>38</v>
      </c>
      <c r="F174" s="32">
        <v>6300000</v>
      </c>
      <c r="G174" s="30" t="s">
        <v>459</v>
      </c>
      <c r="H174" s="33">
        <v>38143501</v>
      </c>
      <c r="I174" s="33"/>
      <c r="J174" s="34">
        <v>0</v>
      </c>
      <c r="K174" s="34">
        <v>1284</v>
      </c>
      <c r="L174" s="35">
        <v>45341</v>
      </c>
      <c r="M174" s="36">
        <f t="shared" si="16"/>
        <v>6300000</v>
      </c>
      <c r="N174" s="35">
        <v>45349</v>
      </c>
      <c r="O174" s="31" t="s">
        <v>353</v>
      </c>
      <c r="P174" s="37">
        <v>45351</v>
      </c>
      <c r="Q174" s="31">
        <v>1277</v>
      </c>
      <c r="R174" s="30">
        <v>220402</v>
      </c>
      <c r="S174" s="38">
        <f t="shared" si="17"/>
        <v>6300000</v>
      </c>
      <c r="T174" s="35">
        <v>45352</v>
      </c>
      <c r="U174" s="33" t="s">
        <v>460</v>
      </c>
      <c r="V174" s="35">
        <v>45352</v>
      </c>
      <c r="W174" s="31" t="s">
        <v>88</v>
      </c>
      <c r="X174" s="35"/>
      <c r="Y174" s="30"/>
      <c r="Z174" s="373">
        <f t="shared" si="18"/>
        <v>2100000</v>
      </c>
      <c r="AA174" s="258"/>
      <c r="AB174" s="40"/>
      <c r="AC174" s="30"/>
      <c r="AD174" s="378"/>
      <c r="AE174" s="30"/>
      <c r="AF174" s="384"/>
      <c r="AG174" s="384"/>
      <c r="AH174" s="384"/>
      <c r="AI174" s="19"/>
    </row>
    <row r="175" spans="1:35">
      <c r="A175" s="30">
        <v>173</v>
      </c>
      <c r="B175" s="30" t="s">
        <v>254</v>
      </c>
      <c r="C175" s="30" t="s">
        <v>409</v>
      </c>
      <c r="D175" s="59" t="s">
        <v>410</v>
      </c>
      <c r="E175" s="31" t="s">
        <v>38</v>
      </c>
      <c r="F175" s="32">
        <v>21000000</v>
      </c>
      <c r="G175" s="30" t="s">
        <v>461</v>
      </c>
      <c r="H175" s="33">
        <v>1110528669</v>
      </c>
      <c r="I175" s="33"/>
      <c r="J175" s="34">
        <v>4</v>
      </c>
      <c r="K175" s="34">
        <v>1281</v>
      </c>
      <c r="L175" s="35">
        <v>45341</v>
      </c>
      <c r="M175" s="36">
        <f t="shared" si="16"/>
        <v>21000000</v>
      </c>
      <c r="N175" s="35">
        <v>45349</v>
      </c>
      <c r="O175" s="31" t="s">
        <v>40</v>
      </c>
      <c r="P175" s="37">
        <v>45350</v>
      </c>
      <c r="Q175" s="31">
        <v>1269</v>
      </c>
      <c r="R175" s="30">
        <v>220401</v>
      </c>
      <c r="S175" s="38">
        <f t="shared" si="17"/>
        <v>21000000</v>
      </c>
      <c r="T175" s="35">
        <v>45349</v>
      </c>
      <c r="U175" s="33" t="s">
        <v>462</v>
      </c>
      <c r="V175" s="35">
        <v>45351</v>
      </c>
      <c r="W175" s="31" t="s">
        <v>88</v>
      </c>
      <c r="X175" s="35"/>
      <c r="Y175" s="30"/>
      <c r="Z175" s="373">
        <f t="shared" si="18"/>
        <v>7000000</v>
      </c>
      <c r="AA175" s="258"/>
      <c r="AB175" s="40"/>
      <c r="AC175" s="30"/>
      <c r="AD175" s="378"/>
      <c r="AE175" s="30"/>
      <c r="AF175" s="384"/>
      <c r="AG175" s="384"/>
      <c r="AH175" s="384"/>
      <c r="AI175" s="19"/>
    </row>
    <row r="176" spans="1:35">
      <c r="A176" s="30">
        <v>174</v>
      </c>
      <c r="B176" s="30" t="s">
        <v>35</v>
      </c>
      <c r="C176" s="30" t="s">
        <v>157</v>
      </c>
      <c r="D176" s="59" t="s">
        <v>463</v>
      </c>
      <c r="E176" s="31" t="s">
        <v>38</v>
      </c>
      <c r="F176" s="32">
        <v>43200000</v>
      </c>
      <c r="G176" s="30" t="s">
        <v>464</v>
      </c>
      <c r="H176" s="33">
        <v>1110478445</v>
      </c>
      <c r="I176" s="33"/>
      <c r="J176" s="34">
        <v>6</v>
      </c>
      <c r="K176" s="34">
        <v>1271</v>
      </c>
      <c r="L176" s="35">
        <v>45341</v>
      </c>
      <c r="M176" s="36">
        <f t="shared" si="16"/>
        <v>43200000</v>
      </c>
      <c r="N176" s="35">
        <v>45349</v>
      </c>
      <c r="O176" s="31" t="s">
        <v>40</v>
      </c>
      <c r="P176" s="37">
        <v>45349</v>
      </c>
      <c r="Q176" s="31">
        <v>1266</v>
      </c>
      <c r="R176" s="30">
        <v>2101020301</v>
      </c>
      <c r="S176" s="38">
        <f t="shared" si="17"/>
        <v>43200000</v>
      </c>
      <c r="T176" s="35" t="s">
        <v>465</v>
      </c>
      <c r="U176" s="33" t="s">
        <v>465</v>
      </c>
      <c r="V176" s="35">
        <v>45349</v>
      </c>
      <c r="W176" s="31" t="s">
        <v>466</v>
      </c>
      <c r="X176" s="35"/>
      <c r="Y176" s="30"/>
      <c r="Z176" s="373">
        <f>+F176/8</f>
        <v>5400000</v>
      </c>
      <c r="AA176" s="258"/>
      <c r="AB176" s="40"/>
      <c r="AC176" s="30"/>
      <c r="AD176" s="378"/>
      <c r="AE176" s="30"/>
      <c r="AF176" s="384"/>
      <c r="AG176" s="384"/>
      <c r="AH176" s="384"/>
      <c r="AI176" s="19"/>
    </row>
    <row r="177" spans="1:35">
      <c r="A177" s="30">
        <v>175</v>
      </c>
      <c r="B177" s="30" t="s">
        <v>254</v>
      </c>
      <c r="C177" s="30" t="s">
        <v>157</v>
      </c>
      <c r="D177" s="59" t="s">
        <v>401</v>
      </c>
      <c r="E177" s="31" t="s">
        <v>38</v>
      </c>
      <c r="F177" s="32">
        <v>12900000</v>
      </c>
      <c r="G177" s="30" t="s">
        <v>467</v>
      </c>
      <c r="H177" s="33">
        <v>1110531277</v>
      </c>
      <c r="I177" s="33"/>
      <c r="J177" s="34">
        <v>1</v>
      </c>
      <c r="K177" s="34">
        <v>1240</v>
      </c>
      <c r="L177" s="35">
        <v>45335</v>
      </c>
      <c r="M177" s="36">
        <f t="shared" si="16"/>
        <v>12900000</v>
      </c>
      <c r="N177" s="35">
        <v>45349</v>
      </c>
      <c r="O177" s="31" t="s">
        <v>40</v>
      </c>
      <c r="P177" s="37">
        <v>45349</v>
      </c>
      <c r="Q177" s="31">
        <v>1267</v>
      </c>
      <c r="R177" s="30">
        <v>220401</v>
      </c>
      <c r="S177" s="38">
        <f t="shared" si="17"/>
        <v>12900000</v>
      </c>
      <c r="T177" s="35">
        <v>45349</v>
      </c>
      <c r="U177" s="33" t="s">
        <v>468</v>
      </c>
      <c r="V177" s="35">
        <v>45349</v>
      </c>
      <c r="W177" s="31" t="s">
        <v>88</v>
      </c>
      <c r="X177" s="35"/>
      <c r="Y177" s="30"/>
      <c r="Z177" s="373">
        <f t="shared" si="18"/>
        <v>4300000</v>
      </c>
      <c r="AA177" s="258"/>
      <c r="AB177" s="40"/>
      <c r="AC177" s="30"/>
      <c r="AD177" s="378"/>
      <c r="AE177" s="30"/>
      <c r="AF177" s="384"/>
      <c r="AG177" s="384"/>
      <c r="AH177" s="384"/>
      <c r="AI177" s="19"/>
    </row>
    <row r="178" spans="1:35">
      <c r="A178" s="30">
        <v>176</v>
      </c>
      <c r="B178" s="30" t="s">
        <v>254</v>
      </c>
      <c r="C178" s="30" t="s">
        <v>157</v>
      </c>
      <c r="D178" s="59" t="s">
        <v>469</v>
      </c>
      <c r="E178" s="31" t="s">
        <v>38</v>
      </c>
      <c r="F178" s="32">
        <v>6900000</v>
      </c>
      <c r="G178" s="30" t="s">
        <v>470</v>
      </c>
      <c r="H178" s="33">
        <v>1105780237</v>
      </c>
      <c r="I178" s="33"/>
      <c r="J178" s="34">
        <v>6</v>
      </c>
      <c r="K178" s="34">
        <v>1255</v>
      </c>
      <c r="L178" s="35">
        <v>45335</v>
      </c>
      <c r="M178" s="36">
        <f t="shared" si="16"/>
        <v>6900000</v>
      </c>
      <c r="N178" s="35">
        <v>45349</v>
      </c>
      <c r="O178" s="31" t="s">
        <v>40</v>
      </c>
      <c r="P178" s="37">
        <v>45349</v>
      </c>
      <c r="Q178" s="31">
        <v>1268</v>
      </c>
      <c r="R178" s="30">
        <v>220402</v>
      </c>
      <c r="S178" s="38">
        <f t="shared" si="17"/>
        <v>6900000</v>
      </c>
      <c r="T178" s="35">
        <v>45349</v>
      </c>
      <c r="U178" s="33" t="s">
        <v>471</v>
      </c>
      <c r="V178" s="35">
        <v>45350</v>
      </c>
      <c r="W178" s="31" t="s">
        <v>88</v>
      </c>
      <c r="X178" s="35"/>
      <c r="Y178" s="30"/>
      <c r="Z178" s="373">
        <f t="shared" si="18"/>
        <v>2300000</v>
      </c>
      <c r="AA178" s="258"/>
      <c r="AB178" s="40"/>
      <c r="AC178" s="30"/>
      <c r="AD178" s="378"/>
      <c r="AE178" s="30"/>
      <c r="AF178" s="384"/>
      <c r="AG178" s="384"/>
      <c r="AH178" s="384"/>
      <c r="AI178" s="19"/>
    </row>
    <row r="179" spans="1:35">
      <c r="A179" s="30">
        <v>177</v>
      </c>
      <c r="B179" s="30" t="s">
        <v>254</v>
      </c>
      <c r="C179" s="30" t="s">
        <v>282</v>
      </c>
      <c r="D179" s="55" t="s">
        <v>100</v>
      </c>
      <c r="E179" s="31" t="s">
        <v>38</v>
      </c>
      <c r="F179" s="32">
        <v>5850000</v>
      </c>
      <c r="G179" s="30" t="s">
        <v>472</v>
      </c>
      <c r="H179" s="33">
        <v>1006130203</v>
      </c>
      <c r="I179" s="33"/>
      <c r="J179" s="34">
        <v>9</v>
      </c>
      <c r="K179" s="34">
        <v>1280</v>
      </c>
      <c r="L179" s="35">
        <v>45341</v>
      </c>
      <c r="M179" s="36">
        <f t="shared" si="16"/>
        <v>5850000</v>
      </c>
      <c r="N179" s="35">
        <v>45349</v>
      </c>
      <c r="O179" s="31" t="s">
        <v>40</v>
      </c>
      <c r="P179" s="37">
        <v>45350</v>
      </c>
      <c r="Q179" s="31">
        <v>1270</v>
      </c>
      <c r="R179" s="30">
        <v>220402</v>
      </c>
      <c r="S179" s="38">
        <f t="shared" si="17"/>
        <v>5850000</v>
      </c>
      <c r="T179" s="35">
        <v>45349</v>
      </c>
      <c r="U179" s="33">
        <v>100030808</v>
      </c>
      <c r="V179" s="35">
        <v>45351</v>
      </c>
      <c r="W179" s="31" t="s">
        <v>371</v>
      </c>
      <c r="X179" s="35"/>
      <c r="Y179" s="30"/>
      <c r="Z179" s="373">
        <f t="shared" si="18"/>
        <v>1950000</v>
      </c>
      <c r="AA179" s="258"/>
      <c r="AB179" s="40"/>
      <c r="AC179" s="30"/>
      <c r="AD179" s="378"/>
      <c r="AE179" s="30"/>
      <c r="AF179" s="384"/>
      <c r="AG179" s="384"/>
      <c r="AH179" s="384"/>
      <c r="AI179" s="19"/>
    </row>
    <row r="180" spans="1:35">
      <c r="A180" s="30">
        <v>178</v>
      </c>
      <c r="B180" s="30" t="s">
        <v>254</v>
      </c>
      <c r="C180" s="30" t="s">
        <v>262</v>
      </c>
      <c r="D180" s="30" t="s">
        <v>368</v>
      </c>
      <c r="E180" s="31" t="s">
        <v>38</v>
      </c>
      <c r="F180" s="32">
        <v>12000000</v>
      </c>
      <c r="G180" s="30" t="s">
        <v>473</v>
      </c>
      <c r="H180" s="33">
        <v>19483464</v>
      </c>
      <c r="I180" s="33"/>
      <c r="J180" s="34">
        <v>5</v>
      </c>
      <c r="K180" s="34">
        <v>1275</v>
      </c>
      <c r="L180" s="35">
        <v>45341</v>
      </c>
      <c r="M180" s="36">
        <f t="shared" si="16"/>
        <v>12000000</v>
      </c>
      <c r="N180" s="35">
        <v>45349</v>
      </c>
      <c r="O180" s="31" t="s">
        <v>40</v>
      </c>
      <c r="P180" s="37">
        <v>45350</v>
      </c>
      <c r="Q180" s="31">
        <v>1271</v>
      </c>
      <c r="R180" s="30">
        <v>200401</v>
      </c>
      <c r="S180" s="38">
        <f t="shared" si="17"/>
        <v>12000000</v>
      </c>
      <c r="T180" s="35">
        <v>45349</v>
      </c>
      <c r="U180" s="33" t="s">
        <v>474</v>
      </c>
      <c r="V180" s="35">
        <v>45351</v>
      </c>
      <c r="W180" s="31" t="s">
        <v>88</v>
      </c>
      <c r="X180" s="35"/>
      <c r="Y180" s="30"/>
      <c r="Z180" s="373">
        <f t="shared" si="18"/>
        <v>4000000</v>
      </c>
      <c r="AA180" s="258"/>
      <c r="AB180" s="40"/>
      <c r="AC180" s="30"/>
      <c r="AD180" s="378"/>
      <c r="AE180" s="30"/>
      <c r="AF180" s="384"/>
      <c r="AG180" s="384"/>
      <c r="AH180" s="384"/>
      <c r="AI180" s="19"/>
    </row>
    <row r="181" spans="1:35">
      <c r="A181" s="30">
        <v>179</v>
      </c>
      <c r="B181" s="30" t="s">
        <v>254</v>
      </c>
      <c r="C181" s="30" t="s">
        <v>53</v>
      </c>
      <c r="D181" s="55" t="s">
        <v>83</v>
      </c>
      <c r="E181" s="31" t="s">
        <v>38</v>
      </c>
      <c r="F181" s="32">
        <v>10500000</v>
      </c>
      <c r="G181" s="30" t="s">
        <v>475</v>
      </c>
      <c r="H181" s="33">
        <v>1234640609</v>
      </c>
      <c r="I181" s="33"/>
      <c r="J181" s="34">
        <v>0</v>
      </c>
      <c r="K181" s="34">
        <v>1273</v>
      </c>
      <c r="L181" s="35">
        <v>45341</v>
      </c>
      <c r="M181" s="36">
        <f t="shared" si="16"/>
        <v>10500000</v>
      </c>
      <c r="N181" s="35">
        <v>45349</v>
      </c>
      <c r="O181" s="31" t="s">
        <v>40</v>
      </c>
      <c r="P181" s="37">
        <v>45350</v>
      </c>
      <c r="Q181" s="31">
        <v>1272</v>
      </c>
      <c r="R181" s="30">
        <v>220401</v>
      </c>
      <c r="S181" s="38">
        <f t="shared" si="17"/>
        <v>10500000</v>
      </c>
      <c r="T181" s="35">
        <v>45350</v>
      </c>
      <c r="U181" s="33" t="s">
        <v>476</v>
      </c>
      <c r="V181" s="35">
        <v>45351</v>
      </c>
      <c r="W181" s="31" t="s">
        <v>88</v>
      </c>
      <c r="X181" s="35"/>
      <c r="Y181" s="30"/>
      <c r="Z181" s="373">
        <f t="shared" si="18"/>
        <v>3500000</v>
      </c>
      <c r="AA181" s="258"/>
      <c r="AB181" s="40"/>
      <c r="AC181" s="30"/>
      <c r="AD181" s="378"/>
      <c r="AE181" s="30"/>
      <c r="AF181" s="384"/>
      <c r="AG181" s="384"/>
      <c r="AH181" s="384"/>
      <c r="AI181" s="19"/>
    </row>
    <row r="182" spans="1:35">
      <c r="A182" s="30">
        <v>180</v>
      </c>
      <c r="B182" s="30" t="s">
        <v>254</v>
      </c>
      <c r="C182" s="30" t="s">
        <v>409</v>
      </c>
      <c r="D182" s="59" t="s">
        <v>420</v>
      </c>
      <c r="E182" s="31" t="s">
        <v>38</v>
      </c>
      <c r="F182" s="32">
        <v>11400000</v>
      </c>
      <c r="G182" s="30" t="s">
        <v>477</v>
      </c>
      <c r="H182" s="33">
        <v>1110548516</v>
      </c>
      <c r="I182" s="33"/>
      <c r="J182" s="34">
        <v>1</v>
      </c>
      <c r="K182" s="34">
        <v>1249</v>
      </c>
      <c r="L182" s="35">
        <v>45335</v>
      </c>
      <c r="M182" s="36">
        <f t="shared" si="16"/>
        <v>11400000</v>
      </c>
      <c r="N182" s="35">
        <v>45349</v>
      </c>
      <c r="O182" s="31" t="s">
        <v>40</v>
      </c>
      <c r="P182" s="37">
        <v>45350</v>
      </c>
      <c r="Q182" s="31">
        <v>1273</v>
      </c>
      <c r="R182" s="30">
        <v>220401</v>
      </c>
      <c r="S182" s="38">
        <f t="shared" si="17"/>
        <v>11400000</v>
      </c>
      <c r="T182" s="35">
        <v>45350</v>
      </c>
      <c r="U182" s="33" t="s">
        <v>478</v>
      </c>
      <c r="V182" s="35">
        <v>45351</v>
      </c>
      <c r="W182" s="31" t="s">
        <v>88</v>
      </c>
      <c r="X182" s="35"/>
      <c r="Y182" s="30"/>
      <c r="Z182" s="373">
        <f t="shared" si="18"/>
        <v>3800000</v>
      </c>
      <c r="AA182" s="258"/>
      <c r="AB182" s="40"/>
      <c r="AC182" s="30"/>
      <c r="AD182" s="378"/>
      <c r="AE182" s="30"/>
      <c r="AF182" s="384"/>
      <c r="AG182" s="384"/>
      <c r="AH182" s="384"/>
      <c r="AI182" s="19"/>
    </row>
    <row r="183" spans="1:35">
      <c r="A183" s="30">
        <v>181</v>
      </c>
      <c r="B183" s="30" t="s">
        <v>254</v>
      </c>
      <c r="C183" s="30" t="s">
        <v>409</v>
      </c>
      <c r="D183" s="59" t="s">
        <v>410</v>
      </c>
      <c r="E183" s="31" t="s">
        <v>38</v>
      </c>
      <c r="F183" s="32">
        <v>21000000</v>
      </c>
      <c r="G183" s="30" t="s">
        <v>479</v>
      </c>
      <c r="H183" s="33">
        <v>11301761</v>
      </c>
      <c r="I183" s="33"/>
      <c r="J183" s="34">
        <v>9</v>
      </c>
      <c r="K183" s="34">
        <v>1233</v>
      </c>
      <c r="L183" s="35">
        <v>45335</v>
      </c>
      <c r="M183" s="36">
        <f t="shared" si="16"/>
        <v>21000000</v>
      </c>
      <c r="N183" s="35">
        <v>45349</v>
      </c>
      <c r="O183" s="31" t="s">
        <v>40</v>
      </c>
      <c r="P183" s="37">
        <v>45350</v>
      </c>
      <c r="Q183" s="31">
        <v>1274</v>
      </c>
      <c r="R183" s="30">
        <v>220401</v>
      </c>
      <c r="S183" s="38">
        <f t="shared" si="17"/>
        <v>21000000</v>
      </c>
      <c r="T183" s="35">
        <v>45350</v>
      </c>
      <c r="U183" s="33" t="s">
        <v>480</v>
      </c>
      <c r="V183" s="35">
        <v>45351</v>
      </c>
      <c r="W183" s="31" t="s">
        <v>88</v>
      </c>
      <c r="X183" s="35"/>
      <c r="Y183" s="30"/>
      <c r="Z183" s="373">
        <f t="shared" si="18"/>
        <v>7000000</v>
      </c>
      <c r="AA183" s="258"/>
      <c r="AB183" s="40"/>
      <c r="AC183" s="30"/>
      <c r="AD183" s="378"/>
      <c r="AE183" s="30"/>
      <c r="AF183" s="384"/>
      <c r="AG183" s="384"/>
      <c r="AH183" s="384"/>
      <c r="AI183" s="19"/>
    </row>
    <row r="184" spans="1:35">
      <c r="A184" s="30">
        <v>182</v>
      </c>
      <c r="B184" s="30" t="s">
        <v>254</v>
      </c>
      <c r="C184" s="30" t="s">
        <v>431</v>
      </c>
      <c r="D184" s="59" t="s">
        <v>432</v>
      </c>
      <c r="E184" s="31" t="s">
        <v>38</v>
      </c>
      <c r="F184" s="32">
        <v>6300000</v>
      </c>
      <c r="G184" s="30" t="s">
        <v>481</v>
      </c>
      <c r="H184" s="33">
        <v>1109386295</v>
      </c>
      <c r="I184" s="33"/>
      <c r="J184" s="34">
        <v>9</v>
      </c>
      <c r="K184" s="34">
        <v>1269</v>
      </c>
      <c r="L184" s="35">
        <v>45341</v>
      </c>
      <c r="M184" s="36">
        <f t="shared" si="16"/>
        <v>6300000</v>
      </c>
      <c r="N184" s="35">
        <v>45349</v>
      </c>
      <c r="O184" s="31" t="s">
        <v>40</v>
      </c>
      <c r="P184" s="37">
        <v>45350</v>
      </c>
      <c r="Q184" s="31">
        <v>1275</v>
      </c>
      <c r="R184" s="30">
        <v>220402</v>
      </c>
      <c r="S184" s="38">
        <f t="shared" si="17"/>
        <v>6300000</v>
      </c>
      <c r="T184" s="35">
        <v>45349</v>
      </c>
      <c r="U184" s="33" t="s">
        <v>482</v>
      </c>
      <c r="V184" s="35">
        <v>45350</v>
      </c>
      <c r="W184" s="31" t="s">
        <v>88</v>
      </c>
      <c r="X184" s="35"/>
      <c r="Y184" s="30"/>
      <c r="Z184" s="373">
        <f t="shared" si="18"/>
        <v>2100000</v>
      </c>
      <c r="AA184" s="258"/>
      <c r="AB184" s="40"/>
      <c r="AC184" s="30"/>
      <c r="AD184" s="378"/>
      <c r="AE184" s="30"/>
      <c r="AF184" s="384"/>
      <c r="AG184" s="384"/>
      <c r="AH184" s="384"/>
      <c r="AI184" s="19"/>
    </row>
    <row r="185" spans="1:35">
      <c r="A185" s="30">
        <v>183</v>
      </c>
      <c r="B185" s="30" t="s">
        <v>35</v>
      </c>
      <c r="C185" s="30" t="s">
        <v>48</v>
      </c>
      <c r="D185" s="55" t="s">
        <v>67</v>
      </c>
      <c r="E185" s="31" t="s">
        <v>38</v>
      </c>
      <c r="F185" s="32">
        <v>480245000</v>
      </c>
      <c r="G185" s="30" t="s">
        <v>68</v>
      </c>
      <c r="H185" s="33">
        <v>900504144</v>
      </c>
      <c r="I185" s="33"/>
      <c r="J185" s="34">
        <v>0</v>
      </c>
      <c r="K185" s="34">
        <v>1180</v>
      </c>
      <c r="L185" s="35">
        <v>45322</v>
      </c>
      <c r="M185" s="36">
        <f t="shared" si="16"/>
        <v>480245000</v>
      </c>
      <c r="N185" s="35">
        <v>45351</v>
      </c>
      <c r="O185" s="31" t="s">
        <v>40</v>
      </c>
      <c r="P185" s="37">
        <v>45351</v>
      </c>
      <c r="Q185" s="31">
        <v>1278</v>
      </c>
      <c r="R185" s="30">
        <v>220101</v>
      </c>
      <c r="S185" s="38">
        <f t="shared" si="17"/>
        <v>480245000</v>
      </c>
      <c r="T185" s="35">
        <v>45351</v>
      </c>
      <c r="U185" s="33" t="s">
        <v>483</v>
      </c>
      <c r="V185" s="35">
        <v>45351</v>
      </c>
      <c r="W185" s="31" t="s">
        <v>457</v>
      </c>
      <c r="X185" s="35">
        <v>45440</v>
      </c>
      <c r="Y185" s="30" t="s">
        <v>41</v>
      </c>
      <c r="Z185" s="373">
        <f t="shared" si="18"/>
        <v>160081666.66666666</v>
      </c>
      <c r="AA185" s="258"/>
      <c r="AB185" s="40"/>
      <c r="AC185" s="30"/>
      <c r="AD185" s="378"/>
      <c r="AE185" s="30"/>
      <c r="AF185" s="384"/>
      <c r="AG185" s="384"/>
      <c r="AH185" s="384"/>
      <c r="AI185" s="19"/>
    </row>
    <row r="186" spans="1:35">
      <c r="A186" s="43">
        <v>184</v>
      </c>
      <c r="B186" s="43" t="s">
        <v>35</v>
      </c>
      <c r="C186" s="43" t="s">
        <v>48</v>
      </c>
      <c r="D186" s="60" t="s">
        <v>49</v>
      </c>
      <c r="E186" s="44" t="s">
        <v>38</v>
      </c>
      <c r="F186" s="45">
        <v>173921718</v>
      </c>
      <c r="G186" s="43" t="s">
        <v>50</v>
      </c>
      <c r="H186" s="46">
        <v>901252497</v>
      </c>
      <c r="I186" s="46"/>
      <c r="J186" s="47">
        <v>6</v>
      </c>
      <c r="K186" s="47">
        <v>1290</v>
      </c>
      <c r="L186" s="48">
        <v>45343</v>
      </c>
      <c r="M186" s="49">
        <f t="shared" si="16"/>
        <v>173921718</v>
      </c>
      <c r="N186" s="48">
        <v>45351</v>
      </c>
      <c r="O186" s="31" t="s">
        <v>40</v>
      </c>
      <c r="P186" s="50">
        <v>45351</v>
      </c>
      <c r="Q186" s="44">
        <v>1279</v>
      </c>
      <c r="R186" s="43">
        <v>220202</v>
      </c>
      <c r="S186" s="51">
        <f t="shared" si="17"/>
        <v>173921718</v>
      </c>
      <c r="T186" s="48">
        <v>45351</v>
      </c>
      <c r="U186" s="46" t="s">
        <v>484</v>
      </c>
      <c r="V186" s="48">
        <v>45351</v>
      </c>
      <c r="W186" s="44" t="s">
        <v>457</v>
      </c>
      <c r="X186" s="48"/>
      <c r="Y186" s="43"/>
      <c r="Z186" s="373">
        <f t="shared" si="18"/>
        <v>57973906</v>
      </c>
      <c r="AA186" s="335"/>
      <c r="AB186" s="53"/>
      <c r="AC186" s="43"/>
      <c r="AD186" s="381"/>
      <c r="AE186" s="30"/>
      <c r="AF186" s="384"/>
      <c r="AG186" s="384"/>
      <c r="AH186" s="384"/>
      <c r="AI186" s="19"/>
    </row>
    <row r="187" spans="1:35">
      <c r="A187" s="30">
        <v>185</v>
      </c>
      <c r="B187" s="30" t="s">
        <v>35</v>
      </c>
      <c r="C187" s="30" t="s">
        <v>485</v>
      </c>
      <c r="D187" s="68" t="s">
        <v>486</v>
      </c>
      <c r="E187" s="31" t="s">
        <v>38</v>
      </c>
      <c r="F187" s="32">
        <v>211635582</v>
      </c>
      <c r="G187" s="30" t="s">
        <v>108</v>
      </c>
      <c r="H187" s="33">
        <v>800185215</v>
      </c>
      <c r="I187" s="33"/>
      <c r="J187" s="34">
        <v>2</v>
      </c>
      <c r="K187" s="34">
        <v>1227</v>
      </c>
      <c r="L187" s="35">
        <v>45334</v>
      </c>
      <c r="M187" s="36">
        <f t="shared" si="16"/>
        <v>211635582</v>
      </c>
      <c r="N187" s="35">
        <v>45351</v>
      </c>
      <c r="O187" s="31" t="s">
        <v>40</v>
      </c>
      <c r="P187" s="37">
        <v>45351</v>
      </c>
      <c r="Q187" s="31">
        <v>1280</v>
      </c>
      <c r="R187" s="30">
        <v>2102020210</v>
      </c>
      <c r="S187" s="38">
        <f t="shared" si="17"/>
        <v>211635582</v>
      </c>
      <c r="T187" s="35">
        <v>45351</v>
      </c>
      <c r="U187" s="33" t="s">
        <v>487</v>
      </c>
      <c r="V187" s="35">
        <v>45352</v>
      </c>
      <c r="W187" s="31" t="s">
        <v>46</v>
      </c>
      <c r="X187" s="35"/>
      <c r="Y187" s="30"/>
      <c r="Z187" s="373">
        <f>+F187/4</f>
        <v>52908895.5</v>
      </c>
      <c r="AA187" s="258"/>
      <c r="AB187" s="40"/>
      <c r="AC187" s="30"/>
      <c r="AD187" s="378"/>
      <c r="AE187" s="30"/>
      <c r="AF187" s="384"/>
      <c r="AG187" s="384"/>
      <c r="AH187" s="384"/>
      <c r="AI187" s="19"/>
    </row>
    <row r="188" spans="1:35">
      <c r="A188" s="30">
        <v>186</v>
      </c>
      <c r="B188" s="30" t="s">
        <v>35</v>
      </c>
      <c r="C188" s="30" t="s">
        <v>488</v>
      </c>
      <c r="D188" s="58" t="s">
        <v>489</v>
      </c>
      <c r="E188" s="31" t="s">
        <v>38</v>
      </c>
      <c r="F188" s="32">
        <v>5300000</v>
      </c>
      <c r="G188" s="30" t="s">
        <v>490</v>
      </c>
      <c r="H188" s="33">
        <v>900062917</v>
      </c>
      <c r="I188" s="33"/>
      <c r="J188" s="34">
        <v>9</v>
      </c>
      <c r="K188" s="34">
        <v>1297</v>
      </c>
      <c r="L188" s="35">
        <v>45345</v>
      </c>
      <c r="M188" s="36">
        <f t="shared" si="16"/>
        <v>5300000</v>
      </c>
      <c r="N188" s="35">
        <v>45352</v>
      </c>
      <c r="O188" s="31" t="s">
        <v>40</v>
      </c>
      <c r="P188" s="37"/>
      <c r="Q188" s="31"/>
      <c r="R188" s="30"/>
      <c r="S188" s="38">
        <f t="shared" si="17"/>
        <v>5300000</v>
      </c>
      <c r="T188" s="35"/>
      <c r="U188" s="69" t="s">
        <v>348</v>
      </c>
      <c r="V188" s="35"/>
      <c r="W188" s="41">
        <v>45657</v>
      </c>
      <c r="X188" s="35"/>
      <c r="Y188" s="30"/>
      <c r="Z188" s="374"/>
      <c r="AA188" s="258"/>
      <c r="AB188" s="40"/>
      <c r="AC188" s="30"/>
      <c r="AD188" s="378"/>
      <c r="AE188" s="30"/>
      <c r="AF188" s="384"/>
      <c r="AG188" s="384"/>
      <c r="AH188" s="384"/>
      <c r="AI188" s="19"/>
    </row>
    <row r="189" spans="1:35">
      <c r="A189" s="30">
        <v>187</v>
      </c>
      <c r="B189" s="30" t="s">
        <v>35</v>
      </c>
      <c r="C189" s="30" t="s">
        <v>284</v>
      </c>
      <c r="D189" s="59" t="s">
        <v>491</v>
      </c>
      <c r="E189" s="31" t="s">
        <v>38</v>
      </c>
      <c r="F189" s="32">
        <v>18190000</v>
      </c>
      <c r="G189" s="59" t="s">
        <v>492</v>
      </c>
      <c r="H189" s="33">
        <v>900864249</v>
      </c>
      <c r="I189" s="33"/>
      <c r="J189" s="34">
        <v>9</v>
      </c>
      <c r="K189" s="34">
        <v>1289</v>
      </c>
      <c r="L189" s="35">
        <v>45342</v>
      </c>
      <c r="M189" s="36">
        <f t="shared" si="16"/>
        <v>18190000</v>
      </c>
      <c r="N189" s="35">
        <v>45352</v>
      </c>
      <c r="O189" s="31" t="s">
        <v>40</v>
      </c>
      <c r="P189" s="37">
        <v>45355</v>
      </c>
      <c r="Q189" s="31">
        <v>1290</v>
      </c>
      <c r="R189" s="30">
        <v>2101020301</v>
      </c>
      <c r="S189" s="38">
        <f t="shared" si="17"/>
        <v>18190000</v>
      </c>
      <c r="T189" s="35">
        <v>45355</v>
      </c>
      <c r="U189" s="33" t="s">
        <v>493</v>
      </c>
      <c r="V189" s="35">
        <v>45358</v>
      </c>
      <c r="W189" s="41">
        <v>45657</v>
      </c>
      <c r="X189" s="35"/>
      <c r="Y189" s="30"/>
      <c r="Z189" s="373">
        <f>+F189/6</f>
        <v>3031666.6666666665</v>
      </c>
      <c r="AA189" s="258"/>
      <c r="AB189" s="40"/>
      <c r="AC189" s="30"/>
      <c r="AD189" s="378"/>
      <c r="AE189" s="30"/>
      <c r="AF189" s="384"/>
      <c r="AG189" s="384"/>
      <c r="AH189" s="384"/>
      <c r="AI189" s="19"/>
    </row>
    <row r="190" spans="1:35">
      <c r="A190" s="30">
        <v>188</v>
      </c>
      <c r="B190" s="30" t="s">
        <v>254</v>
      </c>
      <c r="C190" s="30" t="s">
        <v>157</v>
      </c>
      <c r="D190" s="68" t="s">
        <v>494</v>
      </c>
      <c r="E190" s="31" t="s">
        <v>38</v>
      </c>
      <c r="F190" s="32">
        <v>6900000</v>
      </c>
      <c r="G190" s="59" t="s">
        <v>495</v>
      </c>
      <c r="H190" s="33">
        <v>1110536322</v>
      </c>
      <c r="I190" s="33"/>
      <c r="J190" s="34">
        <v>8</v>
      </c>
      <c r="K190" s="34">
        <v>1282</v>
      </c>
      <c r="L190" s="35">
        <v>45341</v>
      </c>
      <c r="M190" s="36">
        <f t="shared" si="16"/>
        <v>6900000</v>
      </c>
      <c r="N190" s="35">
        <v>45352</v>
      </c>
      <c r="O190" s="31" t="s">
        <v>40</v>
      </c>
      <c r="P190" s="37">
        <v>45352</v>
      </c>
      <c r="Q190" s="31">
        <v>1285</v>
      </c>
      <c r="R190" s="30">
        <v>220402</v>
      </c>
      <c r="S190" s="38">
        <f t="shared" si="17"/>
        <v>6900000</v>
      </c>
      <c r="T190" s="35">
        <v>45352</v>
      </c>
      <c r="U190" s="33" t="s">
        <v>496</v>
      </c>
      <c r="V190" s="35">
        <v>45352</v>
      </c>
      <c r="W190" s="31" t="s">
        <v>88</v>
      </c>
      <c r="X190" s="35"/>
      <c r="Y190" s="30"/>
      <c r="Z190" s="373">
        <f>+F190/3</f>
        <v>2300000</v>
      </c>
      <c r="AA190" s="258"/>
      <c r="AB190" s="40"/>
      <c r="AC190" s="30"/>
      <c r="AD190" s="378"/>
      <c r="AE190" s="30"/>
      <c r="AF190" s="384"/>
      <c r="AG190" s="384"/>
      <c r="AH190" s="384"/>
      <c r="AI190" s="19"/>
    </row>
    <row r="191" spans="1:35">
      <c r="A191" s="30">
        <v>189</v>
      </c>
      <c r="B191" s="30" t="s">
        <v>254</v>
      </c>
      <c r="C191" s="30" t="s">
        <v>157</v>
      </c>
      <c r="D191" s="68" t="s">
        <v>494</v>
      </c>
      <c r="E191" s="31" t="s">
        <v>38</v>
      </c>
      <c r="F191" s="32">
        <v>6900000</v>
      </c>
      <c r="G191" s="32" t="s">
        <v>497</v>
      </c>
      <c r="H191" s="33">
        <v>1234640999</v>
      </c>
      <c r="I191" s="33"/>
      <c r="J191" s="34">
        <v>8</v>
      </c>
      <c r="K191" s="34">
        <v>1298</v>
      </c>
      <c r="L191" s="35">
        <v>45345</v>
      </c>
      <c r="M191" s="36">
        <f t="shared" si="16"/>
        <v>6900000</v>
      </c>
      <c r="N191" s="35">
        <v>45352</v>
      </c>
      <c r="O191" s="31" t="s">
        <v>40</v>
      </c>
      <c r="P191" s="37">
        <v>45355</v>
      </c>
      <c r="Q191" s="31">
        <v>1291</v>
      </c>
      <c r="R191" s="30">
        <v>220402</v>
      </c>
      <c r="S191" s="38">
        <f t="shared" si="17"/>
        <v>6900000</v>
      </c>
      <c r="T191" s="35">
        <v>45355</v>
      </c>
      <c r="U191" s="33" t="s">
        <v>498</v>
      </c>
      <c r="V191" s="35">
        <v>45355</v>
      </c>
      <c r="W191" s="31" t="s">
        <v>88</v>
      </c>
      <c r="X191" s="35"/>
      <c r="Y191" s="30"/>
      <c r="Z191" s="373">
        <f t="shared" ref="Z191:Z235" si="19">+F191/3</f>
        <v>2300000</v>
      </c>
      <c r="AA191" s="258"/>
      <c r="AB191" s="40"/>
      <c r="AC191" s="30"/>
      <c r="AD191" s="378"/>
      <c r="AE191" s="30"/>
      <c r="AF191" s="384"/>
      <c r="AG191" s="384"/>
      <c r="AH191" s="384"/>
      <c r="AI191" s="19"/>
    </row>
    <row r="192" spans="1:35">
      <c r="A192" s="30">
        <v>190</v>
      </c>
      <c r="B192" s="30" t="s">
        <v>254</v>
      </c>
      <c r="C192" s="30" t="s">
        <v>157</v>
      </c>
      <c r="D192" s="68" t="s">
        <v>494</v>
      </c>
      <c r="E192" s="31" t="s">
        <v>38</v>
      </c>
      <c r="F192" s="32">
        <v>6900000</v>
      </c>
      <c r="G192" s="59" t="s">
        <v>499</v>
      </c>
      <c r="H192" s="33">
        <v>1006127761</v>
      </c>
      <c r="I192" s="33"/>
      <c r="J192" s="34">
        <v>8</v>
      </c>
      <c r="K192" s="34">
        <v>1299</v>
      </c>
      <c r="L192" s="35">
        <v>45345</v>
      </c>
      <c r="M192" s="36">
        <f t="shared" si="16"/>
        <v>6900000</v>
      </c>
      <c r="N192" s="35">
        <v>45352</v>
      </c>
      <c r="O192" s="31" t="s">
        <v>40</v>
      </c>
      <c r="P192" s="72" t="s">
        <v>500</v>
      </c>
      <c r="Q192" s="31"/>
      <c r="R192" s="30"/>
      <c r="S192" s="38">
        <f t="shared" si="17"/>
        <v>6900000</v>
      </c>
      <c r="T192" s="35"/>
      <c r="U192" s="69" t="s">
        <v>501</v>
      </c>
      <c r="V192" s="35"/>
      <c r="W192" s="31" t="s">
        <v>88</v>
      </c>
      <c r="X192" s="35"/>
      <c r="Y192" s="30"/>
      <c r="Z192" s="373">
        <f t="shared" si="19"/>
        <v>2300000</v>
      </c>
      <c r="AA192" s="258"/>
      <c r="AB192" s="40"/>
      <c r="AC192" s="30"/>
      <c r="AD192" s="378"/>
      <c r="AE192" s="30"/>
      <c r="AF192" s="384"/>
      <c r="AG192" s="384"/>
      <c r="AH192" s="384"/>
      <c r="AI192" s="19"/>
    </row>
    <row r="193" spans="1:35">
      <c r="A193" s="30">
        <v>191</v>
      </c>
      <c r="B193" s="30" t="s">
        <v>254</v>
      </c>
      <c r="C193" s="30" t="s">
        <v>157</v>
      </c>
      <c r="D193" s="68" t="s">
        <v>494</v>
      </c>
      <c r="E193" s="31" t="s">
        <v>38</v>
      </c>
      <c r="F193" s="32">
        <v>6900000</v>
      </c>
      <c r="G193" s="59" t="s">
        <v>502</v>
      </c>
      <c r="H193" s="33">
        <v>1109004088</v>
      </c>
      <c r="I193" s="33"/>
      <c r="J193" s="34"/>
      <c r="K193" s="34">
        <v>1244</v>
      </c>
      <c r="L193" s="35">
        <v>45335</v>
      </c>
      <c r="M193" s="36">
        <f t="shared" si="16"/>
        <v>6900000</v>
      </c>
      <c r="N193" s="35">
        <v>45352</v>
      </c>
      <c r="O193" s="31" t="s">
        <v>40</v>
      </c>
      <c r="P193" s="37">
        <v>45352</v>
      </c>
      <c r="Q193" s="31">
        <v>1286</v>
      </c>
      <c r="R193" s="30">
        <v>220402</v>
      </c>
      <c r="S193" s="38">
        <f t="shared" si="17"/>
        <v>6900000</v>
      </c>
      <c r="T193" s="35">
        <v>45352</v>
      </c>
      <c r="U193" s="33" t="s">
        <v>503</v>
      </c>
      <c r="V193" s="35">
        <v>45352</v>
      </c>
      <c r="W193" s="31" t="s">
        <v>88</v>
      </c>
      <c r="X193" s="35"/>
      <c r="Y193" s="30"/>
      <c r="Z193" s="373">
        <f t="shared" si="19"/>
        <v>2300000</v>
      </c>
      <c r="AA193" s="258"/>
      <c r="AB193" s="40"/>
      <c r="AC193" s="30"/>
      <c r="AD193" s="378"/>
      <c r="AE193" s="30"/>
      <c r="AF193" s="384"/>
      <c r="AG193" s="384"/>
      <c r="AH193" s="384"/>
      <c r="AI193" s="19"/>
    </row>
    <row r="194" spans="1:35">
      <c r="A194" s="30">
        <v>192</v>
      </c>
      <c r="B194" s="30" t="s">
        <v>254</v>
      </c>
      <c r="C194" s="30" t="s">
        <v>157</v>
      </c>
      <c r="D194" s="68" t="s">
        <v>494</v>
      </c>
      <c r="E194" s="31" t="s">
        <v>38</v>
      </c>
      <c r="F194" s="32">
        <v>6900000</v>
      </c>
      <c r="G194" s="59" t="s">
        <v>504</v>
      </c>
      <c r="H194" s="33">
        <v>1110552026</v>
      </c>
      <c r="I194" s="33"/>
      <c r="J194" s="34">
        <v>1</v>
      </c>
      <c r="K194" s="34">
        <v>1243</v>
      </c>
      <c r="L194" s="35">
        <v>45345</v>
      </c>
      <c r="M194" s="36">
        <f t="shared" si="16"/>
        <v>6900000</v>
      </c>
      <c r="N194" s="35">
        <v>45352</v>
      </c>
      <c r="O194" s="31" t="s">
        <v>40</v>
      </c>
      <c r="P194" s="37">
        <v>45355</v>
      </c>
      <c r="Q194" s="31">
        <v>1292</v>
      </c>
      <c r="R194" s="30">
        <v>220402</v>
      </c>
      <c r="S194" s="38">
        <f t="shared" si="17"/>
        <v>6900000</v>
      </c>
      <c r="T194" s="35">
        <v>45323</v>
      </c>
      <c r="U194" s="33" t="s">
        <v>505</v>
      </c>
      <c r="V194" s="35">
        <v>45355</v>
      </c>
      <c r="W194" s="31" t="s">
        <v>88</v>
      </c>
      <c r="X194" s="35"/>
      <c r="Y194" s="30"/>
      <c r="Z194" s="373">
        <f t="shared" si="19"/>
        <v>2300000</v>
      </c>
      <c r="AA194" s="258"/>
      <c r="AB194" s="40"/>
      <c r="AC194" s="30"/>
      <c r="AD194" s="378"/>
      <c r="AE194" s="30"/>
      <c r="AF194" s="384"/>
      <c r="AG194" s="384"/>
      <c r="AH194" s="384"/>
      <c r="AI194" s="19"/>
    </row>
    <row r="195" spans="1:35">
      <c r="A195" s="30">
        <v>193</v>
      </c>
      <c r="B195" s="30" t="s">
        <v>254</v>
      </c>
      <c r="C195" s="30" t="s">
        <v>59</v>
      </c>
      <c r="D195" s="59" t="s">
        <v>506</v>
      </c>
      <c r="E195" s="31" t="s">
        <v>38</v>
      </c>
      <c r="F195" s="32">
        <v>6900000</v>
      </c>
      <c r="G195" s="30" t="s">
        <v>507</v>
      </c>
      <c r="H195" s="33">
        <v>1007441654</v>
      </c>
      <c r="I195" s="33"/>
      <c r="J195" s="34">
        <v>5</v>
      </c>
      <c r="K195" s="34">
        <v>1293</v>
      </c>
      <c r="L195" s="35">
        <v>45345</v>
      </c>
      <c r="M195" s="36">
        <f t="shared" si="16"/>
        <v>6900000</v>
      </c>
      <c r="N195" s="35">
        <v>45355</v>
      </c>
      <c r="O195" s="31" t="s">
        <v>40</v>
      </c>
      <c r="P195" s="37">
        <v>45355</v>
      </c>
      <c r="Q195" s="31">
        <v>1293</v>
      </c>
      <c r="R195" s="30">
        <v>220402</v>
      </c>
      <c r="S195" s="38">
        <f t="shared" si="17"/>
        <v>6900000</v>
      </c>
      <c r="T195" s="35">
        <v>45355</v>
      </c>
      <c r="U195" s="33">
        <v>100030976</v>
      </c>
      <c r="V195" s="35">
        <v>45327</v>
      </c>
      <c r="W195" s="31" t="s">
        <v>88</v>
      </c>
      <c r="X195" s="35"/>
      <c r="Y195" s="30"/>
      <c r="Z195" s="373">
        <f t="shared" si="19"/>
        <v>2300000</v>
      </c>
      <c r="AA195" s="258"/>
      <c r="AB195" s="40"/>
      <c r="AC195" s="30"/>
      <c r="AD195" s="378"/>
      <c r="AE195" s="30"/>
      <c r="AF195" s="384"/>
      <c r="AG195" s="384"/>
      <c r="AH195" s="384"/>
      <c r="AI195" s="19"/>
    </row>
    <row r="196" spans="1:35">
      <c r="A196" s="30">
        <v>194</v>
      </c>
      <c r="B196" s="30" t="s">
        <v>35</v>
      </c>
      <c r="C196" s="30" t="s">
        <v>508</v>
      </c>
      <c r="D196" s="30" t="s">
        <v>509</v>
      </c>
      <c r="E196" s="31" t="s">
        <v>38</v>
      </c>
      <c r="F196" s="32">
        <v>11433000</v>
      </c>
      <c r="G196" s="30" t="s">
        <v>510</v>
      </c>
      <c r="H196" s="33">
        <v>93236653</v>
      </c>
      <c r="I196" s="33"/>
      <c r="J196" s="34">
        <v>1</v>
      </c>
      <c r="K196" s="34">
        <v>1305</v>
      </c>
      <c r="L196" s="35">
        <v>45349</v>
      </c>
      <c r="M196" s="36">
        <f t="shared" si="16"/>
        <v>11433000</v>
      </c>
      <c r="N196" s="35">
        <v>45355</v>
      </c>
      <c r="O196" s="31" t="s">
        <v>40</v>
      </c>
      <c r="P196" s="37">
        <v>45355</v>
      </c>
      <c r="Q196" s="31">
        <v>1294</v>
      </c>
      <c r="R196" s="30">
        <v>2101010301</v>
      </c>
      <c r="S196" s="38">
        <f t="shared" si="17"/>
        <v>11433000</v>
      </c>
      <c r="T196" s="35">
        <v>45355</v>
      </c>
      <c r="U196" s="33">
        <v>100030986</v>
      </c>
      <c r="V196" s="35">
        <v>45355</v>
      </c>
      <c r="W196" s="31" t="s">
        <v>88</v>
      </c>
      <c r="X196" s="35"/>
      <c r="Y196" s="30"/>
      <c r="Z196" s="373">
        <f t="shared" si="19"/>
        <v>3811000</v>
      </c>
      <c r="AA196" s="258"/>
      <c r="AB196" s="40"/>
      <c r="AC196" s="30"/>
      <c r="AD196" s="378"/>
      <c r="AE196" s="30"/>
      <c r="AF196" s="384"/>
      <c r="AG196" s="384"/>
      <c r="AH196" s="384"/>
      <c r="AI196" s="19"/>
    </row>
    <row r="197" spans="1:35">
      <c r="A197" s="30">
        <v>195</v>
      </c>
      <c r="B197" s="30" t="s">
        <v>254</v>
      </c>
      <c r="C197" s="30" t="s">
        <v>431</v>
      </c>
      <c r="D197" s="59" t="s">
        <v>511</v>
      </c>
      <c r="E197" s="31" t="s">
        <v>38</v>
      </c>
      <c r="F197" s="32">
        <v>6300000</v>
      </c>
      <c r="G197" s="30" t="s">
        <v>512</v>
      </c>
      <c r="H197" s="33">
        <v>93379508</v>
      </c>
      <c r="I197" s="33"/>
      <c r="J197" s="34">
        <v>5</v>
      </c>
      <c r="K197" s="34">
        <v>1288</v>
      </c>
      <c r="L197" s="35">
        <v>45342</v>
      </c>
      <c r="M197" s="36">
        <f t="shared" si="16"/>
        <v>6300000</v>
      </c>
      <c r="N197" s="35">
        <v>45356</v>
      </c>
      <c r="O197" s="31" t="s">
        <v>40</v>
      </c>
      <c r="P197" s="37">
        <v>45357</v>
      </c>
      <c r="Q197" s="31">
        <v>1301</v>
      </c>
      <c r="R197" s="30">
        <v>220402</v>
      </c>
      <c r="S197" s="38">
        <f t="shared" si="17"/>
        <v>6300000</v>
      </c>
      <c r="T197" s="35">
        <v>45356</v>
      </c>
      <c r="U197" s="33" t="s">
        <v>513</v>
      </c>
      <c r="V197" s="35">
        <v>45356</v>
      </c>
      <c r="W197" s="31" t="s">
        <v>88</v>
      </c>
      <c r="X197" s="35"/>
      <c r="Y197" s="30"/>
      <c r="Z197" s="373">
        <f t="shared" si="19"/>
        <v>2100000</v>
      </c>
      <c r="AA197" s="258"/>
      <c r="AB197" s="40"/>
      <c r="AC197" s="30"/>
      <c r="AD197" s="378"/>
      <c r="AE197" s="30"/>
      <c r="AF197" s="384"/>
      <c r="AG197" s="384"/>
      <c r="AH197" s="384"/>
      <c r="AI197" s="19"/>
    </row>
    <row r="198" spans="1:35">
      <c r="A198" s="30">
        <v>196</v>
      </c>
      <c r="B198" s="30" t="s">
        <v>254</v>
      </c>
      <c r="C198" s="30" t="s">
        <v>409</v>
      </c>
      <c r="D198" s="59" t="s">
        <v>420</v>
      </c>
      <c r="E198" s="31" t="s">
        <v>38</v>
      </c>
      <c r="F198" s="32">
        <v>11400000</v>
      </c>
      <c r="G198" s="30" t="s">
        <v>514</v>
      </c>
      <c r="H198" s="33">
        <v>1110519032</v>
      </c>
      <c r="I198" s="33"/>
      <c r="J198" s="34">
        <v>5</v>
      </c>
      <c r="K198" s="34">
        <v>1296</v>
      </c>
      <c r="L198" s="35">
        <v>45345</v>
      </c>
      <c r="M198" s="36">
        <f t="shared" si="16"/>
        <v>11400000</v>
      </c>
      <c r="N198" s="35">
        <v>45356</v>
      </c>
      <c r="O198" s="31" t="s">
        <v>40</v>
      </c>
      <c r="P198" s="37">
        <v>45356</v>
      </c>
      <c r="Q198" s="31">
        <v>1295</v>
      </c>
      <c r="R198" s="30">
        <v>220401</v>
      </c>
      <c r="S198" s="38">
        <f t="shared" si="17"/>
        <v>11400000</v>
      </c>
      <c r="T198" s="35">
        <v>45356</v>
      </c>
      <c r="U198" s="33" t="s">
        <v>515</v>
      </c>
      <c r="V198" s="35">
        <v>45358</v>
      </c>
      <c r="W198" s="31" t="s">
        <v>88</v>
      </c>
      <c r="X198" s="35"/>
      <c r="Y198" s="30"/>
      <c r="Z198" s="373">
        <f t="shared" si="19"/>
        <v>3800000</v>
      </c>
      <c r="AA198" s="258"/>
      <c r="AB198" s="40"/>
      <c r="AC198" s="30"/>
      <c r="AD198" s="378"/>
      <c r="AE198" s="30"/>
      <c r="AF198" s="384"/>
      <c r="AG198" s="384"/>
      <c r="AH198" s="384"/>
      <c r="AI198" s="19"/>
    </row>
    <row r="199" spans="1:35">
      <c r="A199" s="30">
        <v>197</v>
      </c>
      <c r="B199" s="30" t="s">
        <v>254</v>
      </c>
      <c r="C199" s="30" t="s">
        <v>284</v>
      </c>
      <c r="D199" s="30" t="s">
        <v>516</v>
      </c>
      <c r="E199" s="31" t="s">
        <v>38</v>
      </c>
      <c r="F199" s="32">
        <v>12900000</v>
      </c>
      <c r="G199" s="30" t="s">
        <v>517</v>
      </c>
      <c r="H199" s="33">
        <v>1110526900</v>
      </c>
      <c r="I199" s="33"/>
      <c r="J199" s="34">
        <v>2</v>
      </c>
      <c r="K199" s="34">
        <v>1291</v>
      </c>
      <c r="L199" s="35">
        <v>45343</v>
      </c>
      <c r="M199" s="36">
        <f t="shared" si="16"/>
        <v>12900000</v>
      </c>
      <c r="N199" s="35">
        <v>45356</v>
      </c>
      <c r="O199" s="31" t="s">
        <v>40</v>
      </c>
      <c r="P199" s="37">
        <v>45356</v>
      </c>
      <c r="Q199" s="31">
        <v>1296</v>
      </c>
      <c r="R199" s="30">
        <v>220401</v>
      </c>
      <c r="S199" s="38">
        <f t="shared" si="17"/>
        <v>12900000</v>
      </c>
      <c r="T199" s="35">
        <v>45358</v>
      </c>
      <c r="U199" s="33" t="s">
        <v>518</v>
      </c>
      <c r="V199" s="35">
        <v>45358</v>
      </c>
      <c r="W199" s="31" t="s">
        <v>88</v>
      </c>
      <c r="X199" s="35"/>
      <c r="Y199" s="30"/>
      <c r="Z199" s="373">
        <f t="shared" si="19"/>
        <v>4300000</v>
      </c>
      <c r="AA199" s="258"/>
      <c r="AB199" s="40"/>
      <c r="AC199" s="30"/>
      <c r="AD199" s="378"/>
      <c r="AE199" s="30"/>
      <c r="AF199" s="384"/>
      <c r="AG199" s="384"/>
      <c r="AH199" s="384"/>
      <c r="AI199" s="19"/>
    </row>
    <row r="200" spans="1:35">
      <c r="A200" s="30">
        <v>198</v>
      </c>
      <c r="B200" s="30" t="s">
        <v>254</v>
      </c>
      <c r="C200" s="30" t="s">
        <v>59</v>
      </c>
      <c r="D200" s="30" t="s">
        <v>519</v>
      </c>
      <c r="E200" s="31" t="s">
        <v>38</v>
      </c>
      <c r="F200" s="32">
        <v>8100000</v>
      </c>
      <c r="G200" s="30" t="s">
        <v>520</v>
      </c>
      <c r="H200" s="33">
        <v>28879473</v>
      </c>
      <c r="I200" s="33"/>
      <c r="J200" s="34">
        <v>5</v>
      </c>
      <c r="K200" s="34">
        <v>1314</v>
      </c>
      <c r="L200" s="35">
        <v>45351</v>
      </c>
      <c r="M200" s="36">
        <f t="shared" si="16"/>
        <v>8100000</v>
      </c>
      <c r="N200" s="35">
        <v>45356</v>
      </c>
      <c r="O200" s="31" t="s">
        <v>40</v>
      </c>
      <c r="P200" s="37">
        <v>45356</v>
      </c>
      <c r="Q200" s="31">
        <v>1297</v>
      </c>
      <c r="R200" s="30">
        <v>220401</v>
      </c>
      <c r="S200" s="38">
        <f t="shared" si="17"/>
        <v>8100000</v>
      </c>
      <c r="T200" s="35">
        <v>45356</v>
      </c>
      <c r="U200" s="33" t="s">
        <v>521</v>
      </c>
      <c r="V200" s="35">
        <v>45357</v>
      </c>
      <c r="W200" s="31" t="s">
        <v>88</v>
      </c>
      <c r="X200" s="35"/>
      <c r="Y200" s="30"/>
      <c r="Z200" s="373">
        <f t="shared" si="19"/>
        <v>2700000</v>
      </c>
      <c r="AA200" s="258"/>
      <c r="AB200" s="40"/>
      <c r="AC200" s="30"/>
      <c r="AD200" s="378"/>
      <c r="AE200" s="30"/>
      <c r="AF200" s="384"/>
      <c r="AG200" s="384"/>
      <c r="AH200" s="384"/>
      <c r="AI200" s="19"/>
    </row>
    <row r="201" spans="1:35">
      <c r="A201" s="30">
        <v>199</v>
      </c>
      <c r="B201" s="30" t="s">
        <v>254</v>
      </c>
      <c r="C201" s="30" t="s">
        <v>157</v>
      </c>
      <c r="D201" s="68" t="s">
        <v>494</v>
      </c>
      <c r="E201" s="31" t="s">
        <v>38</v>
      </c>
      <c r="F201" s="32">
        <v>6900000</v>
      </c>
      <c r="G201" s="59" t="s">
        <v>522</v>
      </c>
      <c r="H201" s="33">
        <v>28551456</v>
      </c>
      <c r="I201" s="33"/>
      <c r="J201" s="34">
        <v>0</v>
      </c>
      <c r="K201" s="34">
        <v>1315</v>
      </c>
      <c r="L201" s="35">
        <v>45351</v>
      </c>
      <c r="M201" s="36">
        <f t="shared" si="16"/>
        <v>6900000</v>
      </c>
      <c r="N201" s="35">
        <v>45356</v>
      </c>
      <c r="O201" s="31" t="s">
        <v>40</v>
      </c>
      <c r="P201" s="37">
        <v>45356</v>
      </c>
      <c r="Q201" s="31">
        <v>1298</v>
      </c>
      <c r="R201" s="30">
        <v>220402</v>
      </c>
      <c r="S201" s="38">
        <f t="shared" si="17"/>
        <v>6900000</v>
      </c>
      <c r="T201" s="35">
        <v>45357</v>
      </c>
      <c r="U201" s="33" t="s">
        <v>523</v>
      </c>
      <c r="V201" s="35">
        <v>45357</v>
      </c>
      <c r="W201" s="31" t="s">
        <v>88</v>
      </c>
      <c r="X201" s="35"/>
      <c r="Y201" s="30"/>
      <c r="Z201" s="373">
        <f t="shared" si="19"/>
        <v>2300000</v>
      </c>
      <c r="AA201" s="258"/>
      <c r="AB201" s="40"/>
      <c r="AC201" s="30"/>
      <c r="AD201" s="378"/>
      <c r="AE201" s="30"/>
      <c r="AF201" s="384"/>
      <c r="AG201" s="384"/>
      <c r="AH201" s="384"/>
      <c r="AI201" s="19"/>
    </row>
    <row r="202" spans="1:35">
      <c r="A202" s="30">
        <v>200</v>
      </c>
      <c r="B202" s="30" t="s">
        <v>254</v>
      </c>
      <c r="C202" s="30" t="s">
        <v>262</v>
      </c>
      <c r="D202" s="30" t="s">
        <v>524</v>
      </c>
      <c r="E202" s="31" t="s">
        <v>38</v>
      </c>
      <c r="F202" s="32">
        <v>12000000</v>
      </c>
      <c r="G202" s="30" t="s">
        <v>525</v>
      </c>
      <c r="H202" s="33">
        <v>1053848734</v>
      </c>
      <c r="I202" s="33"/>
      <c r="J202" s="34">
        <v>1</v>
      </c>
      <c r="K202" s="34">
        <v>1318</v>
      </c>
      <c r="L202" s="35">
        <v>45351</v>
      </c>
      <c r="M202" s="36">
        <f t="shared" si="16"/>
        <v>12000000</v>
      </c>
      <c r="N202" s="35">
        <v>45356</v>
      </c>
      <c r="O202" s="31" t="s">
        <v>40</v>
      </c>
      <c r="P202" s="37">
        <v>45357</v>
      </c>
      <c r="Q202" s="31">
        <v>1302</v>
      </c>
      <c r="R202" s="30">
        <v>220401</v>
      </c>
      <c r="S202" s="38">
        <f t="shared" si="17"/>
        <v>12000000</v>
      </c>
      <c r="T202" s="35">
        <v>45356</v>
      </c>
      <c r="U202" s="33" t="s">
        <v>526</v>
      </c>
      <c r="V202" s="35">
        <v>45359</v>
      </c>
      <c r="W202" s="31" t="s">
        <v>88</v>
      </c>
      <c r="X202" s="35"/>
      <c r="Y202" s="30"/>
      <c r="Z202" s="373">
        <f t="shared" si="19"/>
        <v>4000000</v>
      </c>
      <c r="AA202" s="258"/>
      <c r="AB202" s="40"/>
      <c r="AC202" s="30"/>
      <c r="AD202" s="378"/>
      <c r="AE202" s="30"/>
      <c r="AF202" s="384"/>
      <c r="AG202" s="384"/>
      <c r="AH202" s="384"/>
      <c r="AI202" s="19"/>
    </row>
    <row r="203" spans="1:35">
      <c r="A203" s="30">
        <v>201</v>
      </c>
      <c r="B203" s="30" t="s">
        <v>254</v>
      </c>
      <c r="C203" s="30" t="s">
        <v>157</v>
      </c>
      <c r="D203" s="30" t="s">
        <v>389</v>
      </c>
      <c r="E203" s="31" t="s">
        <v>38</v>
      </c>
      <c r="F203" s="32">
        <v>5850000</v>
      </c>
      <c r="G203" s="30" t="s">
        <v>527</v>
      </c>
      <c r="H203" s="33">
        <v>1110536807</v>
      </c>
      <c r="I203" s="33"/>
      <c r="J203" s="34">
        <v>8</v>
      </c>
      <c r="K203" s="34">
        <v>1316</v>
      </c>
      <c r="L203" s="35">
        <v>45351</v>
      </c>
      <c r="M203" s="36">
        <f t="shared" si="16"/>
        <v>5850000</v>
      </c>
      <c r="N203" s="35">
        <v>45357</v>
      </c>
      <c r="O203" s="31" t="s">
        <v>40</v>
      </c>
      <c r="P203" s="37">
        <v>45358</v>
      </c>
      <c r="Q203" s="31">
        <v>1304</v>
      </c>
      <c r="R203" s="30">
        <v>220402</v>
      </c>
      <c r="S203" s="38">
        <f t="shared" si="17"/>
        <v>5850000</v>
      </c>
      <c r="T203" s="35">
        <v>45357</v>
      </c>
      <c r="U203" s="33" t="s">
        <v>528</v>
      </c>
      <c r="V203" s="35">
        <v>45357</v>
      </c>
      <c r="W203" s="31" t="s">
        <v>88</v>
      </c>
      <c r="X203" s="35"/>
      <c r="Y203" s="30"/>
      <c r="Z203" s="373">
        <f t="shared" si="19"/>
        <v>1950000</v>
      </c>
      <c r="AA203" s="258"/>
      <c r="AB203" s="40"/>
      <c r="AC203" s="30"/>
      <c r="AD203" s="378"/>
      <c r="AE203" s="30"/>
      <c r="AF203" s="384"/>
      <c r="AG203" s="384"/>
      <c r="AH203" s="384"/>
      <c r="AI203" s="19"/>
    </row>
    <row r="204" spans="1:35">
      <c r="A204" s="30">
        <v>202</v>
      </c>
      <c r="B204" s="30" t="s">
        <v>254</v>
      </c>
      <c r="C204" s="30" t="s">
        <v>336</v>
      </c>
      <c r="D204" s="30" t="s">
        <v>344</v>
      </c>
      <c r="E204" s="31" t="s">
        <v>38</v>
      </c>
      <c r="F204" s="32">
        <v>6000000</v>
      </c>
      <c r="G204" s="30" t="s">
        <v>529</v>
      </c>
      <c r="H204" s="33">
        <v>1007688062</v>
      </c>
      <c r="I204" s="33"/>
      <c r="J204" s="34">
        <v>6</v>
      </c>
      <c r="K204" s="34">
        <v>1317</v>
      </c>
      <c r="L204" s="35">
        <v>45351</v>
      </c>
      <c r="M204" s="36">
        <f t="shared" si="16"/>
        <v>6000000</v>
      </c>
      <c r="N204" s="35">
        <v>45357</v>
      </c>
      <c r="O204" s="31" t="s">
        <v>40</v>
      </c>
      <c r="P204" s="37" t="s">
        <v>530</v>
      </c>
      <c r="Q204" s="31">
        <v>1305</v>
      </c>
      <c r="R204" s="30">
        <v>220402</v>
      </c>
      <c r="S204" s="38">
        <f t="shared" si="17"/>
        <v>6000000</v>
      </c>
      <c r="T204" s="35">
        <v>45358</v>
      </c>
      <c r="U204" s="33" t="s">
        <v>531</v>
      </c>
      <c r="V204" s="35">
        <v>45359</v>
      </c>
      <c r="W204" s="31" t="s">
        <v>88</v>
      </c>
      <c r="X204" s="35"/>
      <c r="Y204" s="30"/>
      <c r="Z204" s="373">
        <f t="shared" si="19"/>
        <v>2000000</v>
      </c>
      <c r="AA204" s="258"/>
      <c r="AB204" s="40"/>
      <c r="AC204" s="30"/>
      <c r="AD204" s="378"/>
      <c r="AE204" s="30"/>
      <c r="AF204" s="384"/>
      <c r="AG204" s="384"/>
      <c r="AH204" s="384"/>
      <c r="AI204" s="19"/>
    </row>
    <row r="205" spans="1:35">
      <c r="A205" s="30">
        <v>203</v>
      </c>
      <c r="B205" s="30" t="s">
        <v>35</v>
      </c>
      <c r="C205" s="30" t="s">
        <v>70</v>
      </c>
      <c r="D205" s="30" t="s">
        <v>182</v>
      </c>
      <c r="E205" s="31" t="s">
        <v>38</v>
      </c>
      <c r="F205" s="32">
        <v>152545758</v>
      </c>
      <c r="G205" s="30" t="s">
        <v>68</v>
      </c>
      <c r="H205" s="33">
        <v>900504144</v>
      </c>
      <c r="I205" s="33"/>
      <c r="J205" s="34">
        <v>0</v>
      </c>
      <c r="K205" s="34">
        <v>1294</v>
      </c>
      <c r="L205" s="35">
        <v>45345</v>
      </c>
      <c r="M205" s="36">
        <f t="shared" ref="M205:M268" si="20">F205</f>
        <v>152545758</v>
      </c>
      <c r="N205" s="35">
        <v>45357</v>
      </c>
      <c r="O205" s="31" t="s">
        <v>40</v>
      </c>
      <c r="P205" s="37">
        <v>45357</v>
      </c>
      <c r="Q205" s="31">
        <v>1303</v>
      </c>
      <c r="R205" s="30">
        <v>220105</v>
      </c>
      <c r="S205" s="38">
        <f t="shared" ref="S205:S268" si="21">M205</f>
        <v>152545758</v>
      </c>
      <c r="T205" s="35">
        <v>45358</v>
      </c>
      <c r="U205" s="33">
        <v>100031079</v>
      </c>
      <c r="V205" s="35">
        <v>45358</v>
      </c>
      <c r="W205" s="31" t="s">
        <v>52</v>
      </c>
      <c r="X205" s="35">
        <v>45405</v>
      </c>
      <c r="Y205" s="30"/>
      <c r="Z205" s="373">
        <f>+F205/2</f>
        <v>76272879</v>
      </c>
      <c r="AA205" s="258"/>
      <c r="AB205" s="40"/>
      <c r="AC205" s="30"/>
      <c r="AD205" s="378"/>
      <c r="AE205" s="30"/>
      <c r="AF205" s="384"/>
      <c r="AG205" s="384"/>
      <c r="AH205" s="384"/>
      <c r="AI205" s="19"/>
    </row>
    <row r="206" spans="1:35">
      <c r="A206" s="30">
        <v>204</v>
      </c>
      <c r="B206" s="30" t="s">
        <v>254</v>
      </c>
      <c r="C206" s="30" t="s">
        <v>157</v>
      </c>
      <c r="D206" s="68" t="s">
        <v>494</v>
      </c>
      <c r="E206" s="31" t="s">
        <v>38</v>
      </c>
      <c r="F206" s="32">
        <v>6900000</v>
      </c>
      <c r="G206" s="30" t="s">
        <v>532</v>
      </c>
      <c r="H206" s="33">
        <v>38364657</v>
      </c>
      <c r="I206" s="33"/>
      <c r="J206" s="34">
        <v>9</v>
      </c>
      <c r="K206" s="34">
        <v>1312</v>
      </c>
      <c r="L206" s="35">
        <v>45351</v>
      </c>
      <c r="M206" s="36">
        <f t="shared" si="20"/>
        <v>6900000</v>
      </c>
      <c r="N206" s="35">
        <v>45358</v>
      </c>
      <c r="O206" s="31" t="s">
        <v>40</v>
      </c>
      <c r="P206" s="37">
        <v>45358</v>
      </c>
      <c r="Q206" s="31">
        <v>1306</v>
      </c>
      <c r="R206" s="30">
        <v>220402</v>
      </c>
      <c r="S206" s="38">
        <f t="shared" si="21"/>
        <v>6900000</v>
      </c>
      <c r="T206" s="35">
        <v>45358</v>
      </c>
      <c r="U206" s="33">
        <v>100031110</v>
      </c>
      <c r="V206" s="35">
        <v>45358</v>
      </c>
      <c r="W206" s="31" t="s">
        <v>88</v>
      </c>
      <c r="X206" s="35"/>
      <c r="Y206" s="30"/>
      <c r="Z206" s="373">
        <f t="shared" si="19"/>
        <v>2300000</v>
      </c>
      <c r="AA206" s="258"/>
      <c r="AB206" s="40"/>
      <c r="AC206" s="30"/>
      <c r="AD206" s="378"/>
      <c r="AE206" s="30"/>
      <c r="AF206" s="384"/>
      <c r="AG206" s="384"/>
      <c r="AH206" s="384"/>
      <c r="AI206" s="19"/>
    </row>
    <row r="207" spans="1:35">
      <c r="A207" s="30">
        <v>205</v>
      </c>
      <c r="B207" s="30" t="s">
        <v>254</v>
      </c>
      <c r="C207" s="30" t="s">
        <v>262</v>
      </c>
      <c r="D207" s="30" t="s">
        <v>533</v>
      </c>
      <c r="E207" s="31" t="s">
        <v>38</v>
      </c>
      <c r="F207" s="32">
        <v>6900000</v>
      </c>
      <c r="G207" s="30" t="s">
        <v>534</v>
      </c>
      <c r="H207" s="33">
        <v>1110538424</v>
      </c>
      <c r="I207" s="33"/>
      <c r="J207" s="34">
        <v>1</v>
      </c>
      <c r="K207" s="34">
        <v>1292</v>
      </c>
      <c r="L207" s="35">
        <v>45345</v>
      </c>
      <c r="M207" s="36">
        <f t="shared" si="20"/>
        <v>6900000</v>
      </c>
      <c r="N207" s="35">
        <v>45358</v>
      </c>
      <c r="O207" s="31" t="s">
        <v>40</v>
      </c>
      <c r="P207" s="37">
        <v>45358</v>
      </c>
      <c r="Q207" s="31">
        <v>1307</v>
      </c>
      <c r="R207" s="30">
        <v>220402</v>
      </c>
      <c r="S207" s="38">
        <f t="shared" si="21"/>
        <v>6900000</v>
      </c>
      <c r="T207" s="35">
        <v>45358</v>
      </c>
      <c r="U207" s="33" t="s">
        <v>535</v>
      </c>
      <c r="V207" s="35">
        <v>45358</v>
      </c>
      <c r="W207" s="31" t="s">
        <v>88</v>
      </c>
      <c r="X207" s="35"/>
      <c r="Y207" s="30"/>
      <c r="Z207" s="373">
        <f t="shared" si="19"/>
        <v>2300000</v>
      </c>
      <c r="AA207" s="258"/>
      <c r="AB207" s="40"/>
      <c r="AC207" s="30"/>
      <c r="AD207" s="378"/>
      <c r="AE207" s="30"/>
      <c r="AF207" s="384"/>
      <c r="AG207" s="384"/>
      <c r="AH207" s="384"/>
      <c r="AI207" s="19"/>
    </row>
    <row r="208" spans="1:35">
      <c r="A208" s="30">
        <v>206</v>
      </c>
      <c r="B208" s="30" t="s">
        <v>254</v>
      </c>
      <c r="C208" s="30" t="s">
        <v>262</v>
      </c>
      <c r="D208" s="30" t="s">
        <v>533</v>
      </c>
      <c r="E208" s="31" t="s">
        <v>38</v>
      </c>
      <c r="F208" s="32">
        <v>6900000</v>
      </c>
      <c r="G208" s="30" t="s">
        <v>536</v>
      </c>
      <c r="H208" s="33">
        <v>1110489832</v>
      </c>
      <c r="I208" s="33"/>
      <c r="J208" s="34">
        <v>0</v>
      </c>
      <c r="K208" s="34">
        <v>1295</v>
      </c>
      <c r="L208" s="35">
        <v>45345</v>
      </c>
      <c r="M208" s="36">
        <f t="shared" si="20"/>
        <v>6900000</v>
      </c>
      <c r="N208" s="35">
        <v>45358</v>
      </c>
      <c r="O208" s="31" t="s">
        <v>40</v>
      </c>
      <c r="P208" s="37">
        <v>45359</v>
      </c>
      <c r="Q208" s="31">
        <v>1308</v>
      </c>
      <c r="R208" s="30">
        <v>220402</v>
      </c>
      <c r="S208" s="38">
        <f t="shared" si="21"/>
        <v>6900000</v>
      </c>
      <c r="T208" s="35">
        <v>45358</v>
      </c>
      <c r="U208" s="33" t="s">
        <v>537</v>
      </c>
      <c r="V208" s="35">
        <v>44992</v>
      </c>
      <c r="W208" s="31" t="s">
        <v>88</v>
      </c>
      <c r="X208" s="35"/>
      <c r="Y208" s="30"/>
      <c r="Z208" s="373">
        <f t="shared" si="19"/>
        <v>2300000</v>
      </c>
      <c r="AA208" s="258"/>
      <c r="AB208" s="40"/>
      <c r="AC208" s="30"/>
      <c r="AD208" s="378"/>
      <c r="AE208" s="30"/>
      <c r="AF208" s="384"/>
      <c r="AG208" s="384"/>
      <c r="AH208" s="384"/>
      <c r="AI208" s="19"/>
    </row>
    <row r="209" spans="1:35">
      <c r="A209" s="30">
        <v>207</v>
      </c>
      <c r="B209" s="30" t="s">
        <v>254</v>
      </c>
      <c r="C209" s="30" t="s">
        <v>157</v>
      </c>
      <c r="D209" s="68" t="s">
        <v>538</v>
      </c>
      <c r="E209" s="31" t="s">
        <v>38</v>
      </c>
      <c r="F209" s="32">
        <v>6900000</v>
      </c>
      <c r="G209" s="30" t="s">
        <v>539</v>
      </c>
      <c r="H209" s="33">
        <v>1109413811</v>
      </c>
      <c r="I209" s="33"/>
      <c r="J209" s="34">
        <v>6</v>
      </c>
      <c r="K209" s="34">
        <v>1330</v>
      </c>
      <c r="L209" s="35">
        <v>45351</v>
      </c>
      <c r="M209" s="36">
        <f t="shared" si="20"/>
        <v>6900000</v>
      </c>
      <c r="N209" s="35">
        <v>45364</v>
      </c>
      <c r="O209" s="31" t="s">
        <v>40</v>
      </c>
      <c r="P209" s="37">
        <v>45363</v>
      </c>
      <c r="Q209" s="31">
        <v>1309</v>
      </c>
      <c r="R209" s="30">
        <v>220401</v>
      </c>
      <c r="S209" s="38">
        <f t="shared" si="21"/>
        <v>6900000</v>
      </c>
      <c r="T209" s="35">
        <v>45364</v>
      </c>
      <c r="U209" s="33">
        <v>100031313</v>
      </c>
      <c r="V209" s="35">
        <v>45366</v>
      </c>
      <c r="W209" s="31" t="s">
        <v>88</v>
      </c>
      <c r="X209" s="35"/>
      <c r="Y209" s="30"/>
      <c r="Z209" s="373">
        <f t="shared" si="19"/>
        <v>2300000</v>
      </c>
      <c r="AA209" s="258"/>
      <c r="AB209" s="40"/>
      <c r="AC209" s="30"/>
      <c r="AD209" s="378"/>
      <c r="AE209" s="30"/>
      <c r="AF209" s="384"/>
      <c r="AG209" s="384"/>
      <c r="AH209" s="384"/>
      <c r="AI209" s="19"/>
    </row>
    <row r="210" spans="1:35">
      <c r="A210" s="30">
        <v>208</v>
      </c>
      <c r="B210" s="30" t="s">
        <v>254</v>
      </c>
      <c r="C210" s="30" t="s">
        <v>262</v>
      </c>
      <c r="D210" s="30" t="s">
        <v>524</v>
      </c>
      <c r="E210" s="31" t="s">
        <v>38</v>
      </c>
      <c r="F210" s="32">
        <v>12000000</v>
      </c>
      <c r="G210" s="30" t="s">
        <v>540</v>
      </c>
      <c r="H210" s="33">
        <v>1102871371</v>
      </c>
      <c r="I210" s="33"/>
      <c r="J210" s="34">
        <v>5</v>
      </c>
      <c r="K210" s="34">
        <v>1332</v>
      </c>
      <c r="L210" s="35">
        <v>45351</v>
      </c>
      <c r="M210" s="36">
        <f t="shared" si="20"/>
        <v>12000000</v>
      </c>
      <c r="N210" s="35">
        <v>45363</v>
      </c>
      <c r="O210" s="31" t="s">
        <v>40</v>
      </c>
      <c r="P210" s="37">
        <v>45363</v>
      </c>
      <c r="Q210" s="31">
        <v>1310</v>
      </c>
      <c r="R210" s="30">
        <v>220401</v>
      </c>
      <c r="S210" s="38">
        <f t="shared" si="21"/>
        <v>12000000</v>
      </c>
      <c r="T210" s="35">
        <v>45363</v>
      </c>
      <c r="U210" s="33" t="s">
        <v>541</v>
      </c>
      <c r="V210" s="35">
        <v>45364</v>
      </c>
      <c r="W210" s="31" t="s">
        <v>88</v>
      </c>
      <c r="X210" s="35"/>
      <c r="Y210" s="30"/>
      <c r="Z210" s="373">
        <f t="shared" si="19"/>
        <v>4000000</v>
      </c>
      <c r="AA210" s="258"/>
      <c r="AB210" s="40"/>
      <c r="AC210" s="30"/>
      <c r="AD210" s="378"/>
      <c r="AE210" s="30"/>
      <c r="AF210" s="384"/>
      <c r="AG210" s="384"/>
      <c r="AH210" s="384"/>
      <c r="AI210" s="19"/>
    </row>
    <row r="211" spans="1:35">
      <c r="A211" s="30">
        <v>209</v>
      </c>
      <c r="B211" s="30" t="s">
        <v>254</v>
      </c>
      <c r="C211" s="30" t="s">
        <v>409</v>
      </c>
      <c r="D211" s="59" t="s">
        <v>420</v>
      </c>
      <c r="E211" s="31" t="s">
        <v>38</v>
      </c>
      <c r="F211" s="32">
        <v>11400000</v>
      </c>
      <c r="G211" s="30" t="s">
        <v>542</v>
      </c>
      <c r="H211" s="33">
        <v>1110529841</v>
      </c>
      <c r="I211" s="33"/>
      <c r="J211" s="34">
        <v>1</v>
      </c>
      <c r="K211" s="34">
        <v>1327</v>
      </c>
      <c r="L211" s="35">
        <v>45351</v>
      </c>
      <c r="M211" s="36">
        <f t="shared" si="20"/>
        <v>11400000</v>
      </c>
      <c r="N211" s="35">
        <v>45363</v>
      </c>
      <c r="O211" s="31" t="s">
        <v>40</v>
      </c>
      <c r="P211" s="37">
        <v>45363</v>
      </c>
      <c r="Q211" s="31">
        <v>1311</v>
      </c>
      <c r="R211" s="30">
        <v>220401</v>
      </c>
      <c r="S211" s="38">
        <f t="shared" si="21"/>
        <v>11400000</v>
      </c>
      <c r="T211" s="35">
        <v>45363</v>
      </c>
      <c r="U211" s="33" t="s">
        <v>543</v>
      </c>
      <c r="V211" s="35">
        <v>45365</v>
      </c>
      <c r="W211" s="31" t="s">
        <v>88</v>
      </c>
      <c r="X211" s="35"/>
      <c r="Y211" s="30"/>
      <c r="Z211" s="373">
        <f t="shared" si="19"/>
        <v>3800000</v>
      </c>
      <c r="AA211" s="258"/>
      <c r="AB211" s="40"/>
      <c r="AC211" s="30"/>
      <c r="AD211" s="378"/>
      <c r="AE211" s="30"/>
      <c r="AF211" s="384"/>
      <c r="AG211" s="384"/>
      <c r="AH211" s="384"/>
      <c r="AI211" s="19"/>
    </row>
    <row r="212" spans="1:35">
      <c r="A212" s="30">
        <v>210</v>
      </c>
      <c r="B212" s="30" t="s">
        <v>254</v>
      </c>
      <c r="C212" s="30" t="s">
        <v>157</v>
      </c>
      <c r="D212" s="30" t="s">
        <v>389</v>
      </c>
      <c r="E212" s="31" t="s">
        <v>38</v>
      </c>
      <c r="F212" s="32">
        <v>5850000</v>
      </c>
      <c r="G212" s="30" t="s">
        <v>544</v>
      </c>
      <c r="H212" s="33">
        <v>1005714085</v>
      </c>
      <c r="I212" s="33"/>
      <c r="J212" s="34">
        <v>1</v>
      </c>
      <c r="K212" s="34">
        <v>1313</v>
      </c>
      <c r="L212" s="35">
        <v>45351</v>
      </c>
      <c r="M212" s="36">
        <f t="shared" si="20"/>
        <v>5850000</v>
      </c>
      <c r="N212" s="35">
        <v>45363</v>
      </c>
      <c r="O212" s="31" t="s">
        <v>40</v>
      </c>
      <c r="P212" s="37">
        <v>45364</v>
      </c>
      <c r="Q212" s="31">
        <v>1312</v>
      </c>
      <c r="R212" s="30">
        <v>220402</v>
      </c>
      <c r="S212" s="38">
        <f t="shared" si="21"/>
        <v>5850000</v>
      </c>
      <c r="T212" s="35">
        <v>45363</v>
      </c>
      <c r="U212" s="33" t="s">
        <v>545</v>
      </c>
      <c r="V212" s="35">
        <v>45364</v>
      </c>
      <c r="W212" s="31" t="s">
        <v>88</v>
      </c>
      <c r="X212" s="35"/>
      <c r="Y212" s="30"/>
      <c r="Z212" s="373">
        <f t="shared" si="19"/>
        <v>1950000</v>
      </c>
      <c r="AA212" s="258"/>
      <c r="AB212" s="40"/>
      <c r="AC212" s="30"/>
      <c r="AD212" s="378"/>
      <c r="AE212" s="30"/>
      <c r="AF212" s="384"/>
      <c r="AG212" s="384"/>
      <c r="AH212" s="384"/>
      <c r="AI212" s="19"/>
    </row>
    <row r="213" spans="1:35">
      <c r="A213" s="30">
        <v>211</v>
      </c>
      <c r="B213" s="30" t="s">
        <v>254</v>
      </c>
      <c r="C213" s="30" t="s">
        <v>157</v>
      </c>
      <c r="D213" s="68" t="s">
        <v>538</v>
      </c>
      <c r="E213" s="31" t="s">
        <v>38</v>
      </c>
      <c r="F213" s="32">
        <v>6900000</v>
      </c>
      <c r="G213" s="30" t="s">
        <v>546</v>
      </c>
      <c r="H213" s="33">
        <v>1005827296</v>
      </c>
      <c r="I213" s="33"/>
      <c r="J213" s="34">
        <v>2</v>
      </c>
      <c r="K213" s="34">
        <v>1324</v>
      </c>
      <c r="L213" s="35">
        <v>45351</v>
      </c>
      <c r="M213" s="36">
        <f t="shared" si="20"/>
        <v>6900000</v>
      </c>
      <c r="N213" s="35">
        <v>45363</v>
      </c>
      <c r="O213" s="31" t="s">
        <v>40</v>
      </c>
      <c r="P213" s="37">
        <v>45364</v>
      </c>
      <c r="Q213" s="31">
        <v>1313</v>
      </c>
      <c r="R213" s="30">
        <v>220402</v>
      </c>
      <c r="S213" s="38">
        <f t="shared" si="21"/>
        <v>6900000</v>
      </c>
      <c r="T213" s="35">
        <v>45363</v>
      </c>
      <c r="U213" s="33" t="s">
        <v>547</v>
      </c>
      <c r="V213" s="35">
        <v>45364</v>
      </c>
      <c r="W213" s="31" t="s">
        <v>88</v>
      </c>
      <c r="X213" s="35"/>
      <c r="Y213" s="30"/>
      <c r="Z213" s="373">
        <f t="shared" si="19"/>
        <v>2300000</v>
      </c>
      <c r="AA213" s="258"/>
      <c r="AB213" s="40"/>
      <c r="AC213" s="30"/>
      <c r="AD213" s="378"/>
      <c r="AE213" s="30"/>
      <c r="AF213" s="384"/>
      <c r="AG213" s="384"/>
      <c r="AH213" s="384"/>
      <c r="AI213" s="19"/>
    </row>
    <row r="214" spans="1:35">
      <c r="A214" s="30">
        <v>212</v>
      </c>
      <c r="B214" s="30" t="s">
        <v>254</v>
      </c>
      <c r="C214" s="30" t="s">
        <v>409</v>
      </c>
      <c r="D214" s="30" t="s">
        <v>548</v>
      </c>
      <c r="E214" s="31" t="s">
        <v>38</v>
      </c>
      <c r="F214" s="32">
        <v>15000000</v>
      </c>
      <c r="G214" s="30" t="s">
        <v>549</v>
      </c>
      <c r="H214" s="33">
        <v>1106772314</v>
      </c>
      <c r="I214" s="33"/>
      <c r="J214" s="34">
        <v>5</v>
      </c>
      <c r="K214" s="34">
        <v>1333</v>
      </c>
      <c r="L214" s="35">
        <v>45351</v>
      </c>
      <c r="M214" s="36">
        <f t="shared" si="20"/>
        <v>15000000</v>
      </c>
      <c r="N214" s="35">
        <v>45364</v>
      </c>
      <c r="O214" s="31" t="s">
        <v>40</v>
      </c>
      <c r="P214" s="37">
        <v>45365</v>
      </c>
      <c r="Q214" s="31">
        <v>1318</v>
      </c>
      <c r="R214" s="30">
        <v>220401</v>
      </c>
      <c r="S214" s="38">
        <f t="shared" si="21"/>
        <v>15000000</v>
      </c>
      <c r="T214" s="35">
        <v>45364</v>
      </c>
      <c r="U214" s="33" t="s">
        <v>550</v>
      </c>
      <c r="V214" s="35">
        <v>45369</v>
      </c>
      <c r="W214" s="31" t="s">
        <v>88</v>
      </c>
      <c r="X214" s="35"/>
      <c r="Y214" s="30"/>
      <c r="Z214" s="373">
        <f t="shared" si="19"/>
        <v>5000000</v>
      </c>
      <c r="AA214" s="258"/>
      <c r="AB214" s="40"/>
      <c r="AC214" s="30"/>
      <c r="AD214" s="378"/>
      <c r="AE214" s="30"/>
      <c r="AF214" s="384"/>
      <c r="AG214" s="384"/>
      <c r="AH214" s="384"/>
      <c r="AI214" s="19"/>
    </row>
    <row r="215" spans="1:35">
      <c r="A215" s="30">
        <v>213</v>
      </c>
      <c r="B215" s="30" t="s">
        <v>254</v>
      </c>
      <c r="C215" s="30" t="s">
        <v>53</v>
      </c>
      <c r="D215" s="55" t="s">
        <v>83</v>
      </c>
      <c r="E215" s="31" t="s">
        <v>38</v>
      </c>
      <c r="F215" s="32">
        <v>10500000</v>
      </c>
      <c r="G215" s="30" t="s">
        <v>551</v>
      </c>
      <c r="H215" s="33">
        <v>1110524817</v>
      </c>
      <c r="I215" s="33"/>
      <c r="J215" s="34">
        <v>1</v>
      </c>
      <c r="K215" s="34">
        <v>1326</v>
      </c>
      <c r="L215" s="35">
        <v>45351</v>
      </c>
      <c r="M215" s="36">
        <f t="shared" si="20"/>
        <v>10500000</v>
      </c>
      <c r="N215" s="35">
        <v>45364</v>
      </c>
      <c r="O215" s="31" t="s">
        <v>40</v>
      </c>
      <c r="P215" s="37">
        <v>45365</v>
      </c>
      <c r="Q215" s="31">
        <v>1314</v>
      </c>
      <c r="R215" s="30">
        <v>220401</v>
      </c>
      <c r="S215" s="38">
        <f t="shared" si="21"/>
        <v>10500000</v>
      </c>
      <c r="T215" s="35">
        <v>45364</v>
      </c>
      <c r="U215" s="33" t="s">
        <v>552</v>
      </c>
      <c r="V215" s="35" t="s">
        <v>553</v>
      </c>
      <c r="W215" s="31" t="s">
        <v>88</v>
      </c>
      <c r="X215" s="35"/>
      <c r="Y215" s="30"/>
      <c r="Z215" s="373">
        <f t="shared" si="19"/>
        <v>3500000</v>
      </c>
      <c r="AA215" s="258"/>
      <c r="AB215" s="40"/>
      <c r="AC215" s="30"/>
      <c r="AD215" s="378"/>
      <c r="AE215" s="30"/>
      <c r="AF215" s="384"/>
      <c r="AG215" s="384"/>
      <c r="AH215" s="384"/>
      <c r="AI215" s="19"/>
    </row>
    <row r="216" spans="1:35">
      <c r="A216" s="30">
        <v>214</v>
      </c>
      <c r="B216" s="30" t="s">
        <v>254</v>
      </c>
      <c r="C216" s="30" t="s">
        <v>157</v>
      </c>
      <c r="D216" s="68" t="s">
        <v>494</v>
      </c>
      <c r="E216" s="31" t="s">
        <v>38</v>
      </c>
      <c r="F216" s="32">
        <v>6900000</v>
      </c>
      <c r="G216" s="30" t="s">
        <v>554</v>
      </c>
      <c r="H216" s="33">
        <v>1110491563</v>
      </c>
      <c r="I216" s="33"/>
      <c r="J216" s="34">
        <v>0</v>
      </c>
      <c r="K216" s="34">
        <v>1328</v>
      </c>
      <c r="L216" s="35">
        <v>45351</v>
      </c>
      <c r="M216" s="36">
        <f t="shared" si="20"/>
        <v>6900000</v>
      </c>
      <c r="N216" s="35">
        <v>45364</v>
      </c>
      <c r="O216" s="31" t="s">
        <v>40</v>
      </c>
      <c r="P216" s="37">
        <v>45365</v>
      </c>
      <c r="Q216" s="31">
        <v>1319</v>
      </c>
      <c r="R216" s="30">
        <v>220402</v>
      </c>
      <c r="S216" s="38">
        <f t="shared" si="21"/>
        <v>6900000</v>
      </c>
      <c r="T216" s="35">
        <v>45365</v>
      </c>
      <c r="U216" s="33">
        <v>100031379</v>
      </c>
      <c r="V216" s="35">
        <v>45365</v>
      </c>
      <c r="W216" s="31" t="s">
        <v>88</v>
      </c>
      <c r="X216" s="35"/>
      <c r="Y216" s="30"/>
      <c r="Z216" s="373">
        <f t="shared" si="19"/>
        <v>2300000</v>
      </c>
      <c r="AA216" s="258"/>
      <c r="AB216" s="40"/>
      <c r="AC216" s="30"/>
      <c r="AD216" s="378"/>
      <c r="AE216" s="30"/>
      <c r="AF216" s="384"/>
      <c r="AG216" s="384"/>
      <c r="AH216" s="384"/>
      <c r="AI216" s="19"/>
    </row>
    <row r="217" spans="1:35">
      <c r="A217" s="30">
        <v>215</v>
      </c>
      <c r="B217" s="30" t="s">
        <v>254</v>
      </c>
      <c r="C217" s="30" t="s">
        <v>282</v>
      </c>
      <c r="D217" s="68" t="s">
        <v>555</v>
      </c>
      <c r="E217" s="31" t="s">
        <v>38</v>
      </c>
      <c r="F217" s="32">
        <v>6900000</v>
      </c>
      <c r="G217" s="30" t="s">
        <v>556</v>
      </c>
      <c r="H217" s="33">
        <v>11105954753</v>
      </c>
      <c r="I217" s="33"/>
      <c r="J217" s="34">
        <v>0</v>
      </c>
      <c r="K217" s="34">
        <v>1325</v>
      </c>
      <c r="L217" s="35">
        <v>45351</v>
      </c>
      <c r="M217" s="36">
        <f t="shared" si="20"/>
        <v>6900000</v>
      </c>
      <c r="N217" s="35">
        <v>45364</v>
      </c>
      <c r="O217" s="31" t="s">
        <v>40</v>
      </c>
      <c r="P217" s="37">
        <v>45365</v>
      </c>
      <c r="Q217" s="31">
        <v>1320</v>
      </c>
      <c r="R217" s="30">
        <v>220402</v>
      </c>
      <c r="S217" s="38">
        <f t="shared" si="21"/>
        <v>6900000</v>
      </c>
      <c r="T217" s="35">
        <v>45364</v>
      </c>
      <c r="U217" s="33">
        <v>100031313</v>
      </c>
      <c r="V217" s="35">
        <v>45363</v>
      </c>
      <c r="W217" s="31" t="s">
        <v>88</v>
      </c>
      <c r="X217" s="35"/>
      <c r="Y217" s="30"/>
      <c r="Z217" s="373">
        <f t="shared" si="19"/>
        <v>2300000</v>
      </c>
      <c r="AA217" s="258"/>
      <c r="AB217" s="40"/>
      <c r="AC217" s="30"/>
      <c r="AD217" s="378"/>
      <c r="AE217" s="30"/>
      <c r="AF217" s="384"/>
      <c r="AG217" s="384"/>
      <c r="AH217" s="384"/>
      <c r="AI217" s="19"/>
    </row>
    <row r="218" spans="1:35">
      <c r="A218" s="43">
        <v>216</v>
      </c>
      <c r="B218" s="43" t="s">
        <v>254</v>
      </c>
      <c r="C218" s="43" t="s">
        <v>157</v>
      </c>
      <c r="D218" s="43" t="s">
        <v>389</v>
      </c>
      <c r="E218" s="44" t="s">
        <v>38</v>
      </c>
      <c r="F218" s="45">
        <v>5850000</v>
      </c>
      <c r="G218" s="43" t="s">
        <v>557</v>
      </c>
      <c r="H218" s="46">
        <v>93410631</v>
      </c>
      <c r="I218" s="46"/>
      <c r="J218" s="47">
        <v>5</v>
      </c>
      <c r="K218" s="47">
        <v>1329</v>
      </c>
      <c r="L218" s="48">
        <v>45351</v>
      </c>
      <c r="M218" s="49">
        <f t="shared" si="20"/>
        <v>5850000</v>
      </c>
      <c r="N218" s="48">
        <v>45364</v>
      </c>
      <c r="O218" s="44" t="s">
        <v>40</v>
      </c>
      <c r="P218" s="50">
        <v>45364</v>
      </c>
      <c r="Q218" s="44">
        <v>1317</v>
      </c>
      <c r="R218" s="43">
        <v>220402</v>
      </c>
      <c r="S218" s="51">
        <f t="shared" si="21"/>
        <v>5850000</v>
      </c>
      <c r="T218" s="48">
        <v>45364</v>
      </c>
      <c r="U218" s="46" t="s">
        <v>558</v>
      </c>
      <c r="V218" s="48">
        <v>45365</v>
      </c>
      <c r="W218" s="44" t="s">
        <v>88</v>
      </c>
      <c r="X218" s="48"/>
      <c r="Y218" s="43"/>
      <c r="Z218" s="373">
        <f t="shared" si="19"/>
        <v>1950000</v>
      </c>
      <c r="AA218" s="335"/>
      <c r="AB218" s="53"/>
      <c r="AC218" s="43"/>
      <c r="AD218" s="381"/>
      <c r="AE218" s="30"/>
      <c r="AF218" s="384"/>
      <c r="AG218" s="384"/>
      <c r="AH218" s="384"/>
      <c r="AI218" s="19"/>
    </row>
    <row r="219" spans="1:35">
      <c r="A219" s="30">
        <v>217</v>
      </c>
      <c r="B219" s="30" t="s">
        <v>254</v>
      </c>
      <c r="C219" s="30" t="s">
        <v>262</v>
      </c>
      <c r="D219" s="30" t="s">
        <v>524</v>
      </c>
      <c r="E219" s="31" t="s">
        <v>38</v>
      </c>
      <c r="F219" s="32">
        <v>11400000</v>
      </c>
      <c r="G219" s="30" t="s">
        <v>559</v>
      </c>
      <c r="H219" s="33">
        <v>65717924</v>
      </c>
      <c r="I219" s="33"/>
      <c r="J219" s="34">
        <v>5</v>
      </c>
      <c r="K219" s="34">
        <v>1339</v>
      </c>
      <c r="L219" s="35">
        <v>45359</v>
      </c>
      <c r="M219" s="36">
        <f t="shared" si="20"/>
        <v>11400000</v>
      </c>
      <c r="N219" s="35">
        <v>45366</v>
      </c>
      <c r="O219" s="31" t="s">
        <v>40</v>
      </c>
      <c r="P219" s="37">
        <v>45366</v>
      </c>
      <c r="Q219" s="31">
        <v>1327</v>
      </c>
      <c r="R219" s="30">
        <v>220401</v>
      </c>
      <c r="S219" s="38">
        <f t="shared" si="21"/>
        <v>11400000</v>
      </c>
      <c r="T219" s="35">
        <v>45366</v>
      </c>
      <c r="U219" s="33" t="s">
        <v>560</v>
      </c>
      <c r="V219" s="35">
        <v>45366</v>
      </c>
      <c r="W219" s="31" t="s">
        <v>88</v>
      </c>
      <c r="X219" s="35"/>
      <c r="Y219" s="30"/>
      <c r="Z219" s="373">
        <f t="shared" si="19"/>
        <v>3800000</v>
      </c>
      <c r="AA219" s="258"/>
      <c r="AB219" s="40"/>
      <c r="AC219" s="30"/>
      <c r="AD219" s="378"/>
      <c r="AE219" s="30"/>
      <c r="AF219" s="384"/>
      <c r="AG219" s="384"/>
      <c r="AH219" s="384"/>
      <c r="AI219" s="19"/>
    </row>
    <row r="220" spans="1:35">
      <c r="A220" s="30">
        <v>218</v>
      </c>
      <c r="B220" s="30" t="s">
        <v>254</v>
      </c>
      <c r="C220" s="30" t="s">
        <v>92</v>
      </c>
      <c r="D220" s="30" t="s">
        <v>561</v>
      </c>
      <c r="E220" s="31" t="s">
        <v>38</v>
      </c>
      <c r="F220" s="32">
        <v>12900000</v>
      </c>
      <c r="G220" s="30" t="s">
        <v>562</v>
      </c>
      <c r="H220" s="33">
        <v>1234641760</v>
      </c>
      <c r="I220" s="33"/>
      <c r="J220" s="34">
        <v>1</v>
      </c>
      <c r="K220" s="34">
        <v>1331</v>
      </c>
      <c r="L220" s="35">
        <v>45351</v>
      </c>
      <c r="M220" s="36">
        <f t="shared" si="20"/>
        <v>12900000</v>
      </c>
      <c r="N220" s="35">
        <v>45366</v>
      </c>
      <c r="O220" s="31" t="s">
        <v>40</v>
      </c>
      <c r="P220" s="37">
        <v>45366</v>
      </c>
      <c r="Q220" s="31">
        <v>1328</v>
      </c>
      <c r="R220" s="30">
        <v>21030204</v>
      </c>
      <c r="S220" s="38">
        <f t="shared" si="21"/>
        <v>12900000</v>
      </c>
      <c r="T220" s="35">
        <v>45366</v>
      </c>
      <c r="U220" s="33" t="s">
        <v>563</v>
      </c>
      <c r="V220" s="35">
        <v>45370</v>
      </c>
      <c r="W220" s="31" t="s">
        <v>88</v>
      </c>
      <c r="X220" s="35"/>
      <c r="Y220" s="30"/>
      <c r="Z220" s="373">
        <f t="shared" si="19"/>
        <v>4300000</v>
      </c>
      <c r="AA220" s="258"/>
      <c r="AB220" s="40"/>
      <c r="AC220" s="30"/>
      <c r="AD220" s="378"/>
      <c r="AE220" s="30"/>
      <c r="AF220" s="384"/>
      <c r="AG220" s="384"/>
      <c r="AH220" s="384"/>
      <c r="AI220" s="19"/>
    </row>
    <row r="221" spans="1:35">
      <c r="A221" s="30">
        <v>219</v>
      </c>
      <c r="B221" s="30" t="s">
        <v>254</v>
      </c>
      <c r="C221" s="30" t="s">
        <v>409</v>
      </c>
      <c r="D221" s="55" t="s">
        <v>564</v>
      </c>
      <c r="E221" s="31" t="s">
        <v>38</v>
      </c>
      <c r="F221" s="32">
        <v>12900000</v>
      </c>
      <c r="G221" s="30" t="s">
        <v>565</v>
      </c>
      <c r="H221" s="33">
        <v>1110511940</v>
      </c>
      <c r="I221" s="33"/>
      <c r="J221" s="34"/>
      <c r="K221" s="34">
        <v>1340</v>
      </c>
      <c r="L221" s="35">
        <v>45359</v>
      </c>
      <c r="M221" s="36">
        <f t="shared" si="20"/>
        <v>12900000</v>
      </c>
      <c r="N221" s="35">
        <v>45366</v>
      </c>
      <c r="O221" s="31" t="s">
        <v>40</v>
      </c>
      <c r="P221" s="37">
        <v>45369</v>
      </c>
      <c r="Q221" s="31">
        <v>1329</v>
      </c>
      <c r="R221" s="30">
        <v>220401</v>
      </c>
      <c r="S221" s="38">
        <f t="shared" si="21"/>
        <v>12900000</v>
      </c>
      <c r="T221" s="35">
        <v>45369</v>
      </c>
      <c r="U221" s="33" t="s">
        <v>566</v>
      </c>
      <c r="V221" s="35">
        <v>45369</v>
      </c>
      <c r="W221" s="31" t="s">
        <v>88</v>
      </c>
      <c r="X221" s="35"/>
      <c r="Y221" s="30"/>
      <c r="Z221" s="373">
        <f t="shared" si="19"/>
        <v>4300000</v>
      </c>
      <c r="AA221" s="258"/>
      <c r="AB221" s="40"/>
      <c r="AC221" s="30"/>
      <c r="AD221" s="378"/>
      <c r="AE221" s="30"/>
      <c r="AF221" s="384"/>
      <c r="AG221" s="384"/>
      <c r="AH221" s="384"/>
      <c r="AI221" s="19"/>
    </row>
    <row r="222" spans="1:35">
      <c r="A222" s="30">
        <v>220</v>
      </c>
      <c r="B222" s="30" t="s">
        <v>254</v>
      </c>
      <c r="C222" s="30" t="s">
        <v>42</v>
      </c>
      <c r="D222" s="30" t="s">
        <v>567</v>
      </c>
      <c r="E222" s="31" t="s">
        <v>38</v>
      </c>
      <c r="F222" s="32">
        <v>8400000</v>
      </c>
      <c r="G222" s="30" t="s">
        <v>568</v>
      </c>
      <c r="H222" s="33">
        <v>1110533403</v>
      </c>
      <c r="I222" s="33"/>
      <c r="J222" s="34">
        <v>2</v>
      </c>
      <c r="K222" s="34">
        <v>1341</v>
      </c>
      <c r="L222" s="35">
        <v>45363</v>
      </c>
      <c r="M222" s="36">
        <f t="shared" si="20"/>
        <v>8400000</v>
      </c>
      <c r="N222" s="35">
        <v>45369</v>
      </c>
      <c r="O222" s="31" t="s">
        <v>40</v>
      </c>
      <c r="P222" s="37">
        <v>45369</v>
      </c>
      <c r="Q222" s="31">
        <v>1330</v>
      </c>
      <c r="R222" s="30">
        <v>220401</v>
      </c>
      <c r="S222" s="38">
        <f t="shared" si="21"/>
        <v>8400000</v>
      </c>
      <c r="T222" s="35">
        <v>45369</v>
      </c>
      <c r="U222" s="33" t="s">
        <v>569</v>
      </c>
      <c r="V222" s="35">
        <v>45370</v>
      </c>
      <c r="W222" s="31" t="s">
        <v>88</v>
      </c>
      <c r="X222" s="35"/>
      <c r="Y222" s="30"/>
      <c r="Z222" s="373">
        <f t="shared" si="19"/>
        <v>2800000</v>
      </c>
      <c r="AA222" s="258"/>
      <c r="AB222" s="40"/>
      <c r="AC222" s="30"/>
      <c r="AD222" s="378"/>
      <c r="AE222" s="30"/>
      <c r="AF222" s="384"/>
      <c r="AG222" s="384"/>
      <c r="AH222" s="384"/>
      <c r="AI222" s="19"/>
    </row>
    <row r="223" spans="1:35">
      <c r="A223" s="30">
        <v>221</v>
      </c>
      <c r="B223" s="30" t="s">
        <v>35</v>
      </c>
      <c r="C223" s="30" t="s">
        <v>59</v>
      </c>
      <c r="D223" s="56" t="s">
        <v>221</v>
      </c>
      <c r="E223" s="31" t="s">
        <v>38</v>
      </c>
      <c r="F223" s="32">
        <v>64999998</v>
      </c>
      <c r="G223" s="30" t="s">
        <v>222</v>
      </c>
      <c r="H223" s="33">
        <v>17339066</v>
      </c>
      <c r="I223" s="33"/>
      <c r="J223" s="34">
        <v>4</v>
      </c>
      <c r="K223" s="34">
        <v>1348</v>
      </c>
      <c r="L223" s="35">
        <v>45366</v>
      </c>
      <c r="M223" s="36">
        <f t="shared" si="20"/>
        <v>64999998</v>
      </c>
      <c r="N223" s="35">
        <v>45370</v>
      </c>
      <c r="O223" s="31" t="s">
        <v>40</v>
      </c>
      <c r="P223" s="37">
        <v>45372</v>
      </c>
      <c r="Q223" s="31">
        <v>1343</v>
      </c>
      <c r="R223" s="30">
        <v>21030202</v>
      </c>
      <c r="S223" s="38">
        <f t="shared" si="21"/>
        <v>64999998</v>
      </c>
      <c r="T223" s="35">
        <v>45370</v>
      </c>
      <c r="U223" s="33">
        <v>100031563</v>
      </c>
      <c r="V223" s="35">
        <v>45373</v>
      </c>
      <c r="W223" s="31" t="s">
        <v>195</v>
      </c>
      <c r="X223" s="35"/>
      <c r="Y223" s="30"/>
      <c r="Z223" s="373">
        <f>+F223/6</f>
        <v>10833333</v>
      </c>
      <c r="AA223" s="258"/>
      <c r="AB223" s="40"/>
      <c r="AC223" s="30"/>
      <c r="AD223" s="378"/>
      <c r="AE223" s="30"/>
      <c r="AF223" s="384"/>
      <c r="AG223" s="384"/>
      <c r="AH223" s="384"/>
      <c r="AI223" s="19"/>
    </row>
    <row r="224" spans="1:35">
      <c r="A224" s="30">
        <v>222</v>
      </c>
      <c r="B224" s="30" t="s">
        <v>570</v>
      </c>
      <c r="C224" s="30" t="s">
        <v>36</v>
      </c>
      <c r="D224" s="30" t="s">
        <v>571</v>
      </c>
      <c r="E224" s="31" t="s">
        <v>38</v>
      </c>
      <c r="F224" s="32">
        <v>378248673</v>
      </c>
      <c r="G224" s="30" t="s">
        <v>572</v>
      </c>
      <c r="H224" s="33">
        <v>800149562</v>
      </c>
      <c r="I224" s="33"/>
      <c r="J224" s="34">
        <v>0</v>
      </c>
      <c r="K224" s="34">
        <v>1345</v>
      </c>
      <c r="L224" s="35">
        <v>45364</v>
      </c>
      <c r="M224" s="36">
        <f t="shared" si="20"/>
        <v>378248673</v>
      </c>
      <c r="N224" s="35">
        <v>45370</v>
      </c>
      <c r="O224" s="31" t="s">
        <v>40</v>
      </c>
      <c r="P224" s="37">
        <v>45371</v>
      </c>
      <c r="Q224" s="31">
        <v>1337</v>
      </c>
      <c r="R224" s="30" t="s">
        <v>573</v>
      </c>
      <c r="S224" s="38">
        <f t="shared" si="21"/>
        <v>378248673</v>
      </c>
      <c r="T224" s="35">
        <v>45371</v>
      </c>
      <c r="U224" s="33" t="s">
        <v>574</v>
      </c>
      <c r="V224" s="35">
        <v>45373</v>
      </c>
      <c r="W224" s="41">
        <v>45657</v>
      </c>
      <c r="X224" s="35"/>
      <c r="Y224" s="30"/>
      <c r="Z224" s="373">
        <f t="shared" si="19"/>
        <v>126082891</v>
      </c>
      <c r="AA224" s="258"/>
      <c r="AB224" s="40"/>
      <c r="AC224" s="30"/>
      <c r="AD224" s="378"/>
      <c r="AE224" s="30"/>
      <c r="AF224" s="384"/>
      <c r="AG224" s="384"/>
      <c r="AH224" s="384"/>
      <c r="AI224" s="19"/>
    </row>
    <row r="225" spans="1:35">
      <c r="A225" s="30">
        <v>223</v>
      </c>
      <c r="B225" s="30" t="s">
        <v>35</v>
      </c>
      <c r="C225" s="30" t="s">
        <v>97</v>
      </c>
      <c r="D225" s="30" t="s">
        <v>180</v>
      </c>
      <c r="E225" s="31" t="s">
        <v>38</v>
      </c>
      <c r="F225" s="32">
        <v>200000000</v>
      </c>
      <c r="G225" s="30" t="s">
        <v>68</v>
      </c>
      <c r="H225" s="33">
        <v>900504144</v>
      </c>
      <c r="I225" s="33"/>
      <c r="J225" s="34">
        <v>0</v>
      </c>
      <c r="K225" s="34">
        <v>1323</v>
      </c>
      <c r="L225" s="35">
        <v>45351</v>
      </c>
      <c r="M225" s="36">
        <f t="shared" si="20"/>
        <v>200000000</v>
      </c>
      <c r="N225" s="35">
        <v>45370</v>
      </c>
      <c r="O225" s="31" t="s">
        <v>40</v>
      </c>
      <c r="P225" s="37">
        <v>45371</v>
      </c>
      <c r="Q225" s="31">
        <v>1338</v>
      </c>
      <c r="R225" s="30">
        <v>220101</v>
      </c>
      <c r="S225" s="38">
        <f t="shared" si="21"/>
        <v>200000000</v>
      </c>
      <c r="T225" s="35">
        <v>45371</v>
      </c>
      <c r="U225" s="33" t="s">
        <v>575</v>
      </c>
      <c r="V225" s="35">
        <v>45371</v>
      </c>
      <c r="W225" s="31" t="s">
        <v>52</v>
      </c>
      <c r="X225" s="35"/>
      <c r="Y225" s="30"/>
      <c r="Z225" s="373">
        <f t="shared" si="19"/>
        <v>66666666.666666664</v>
      </c>
      <c r="AA225" s="258"/>
      <c r="AB225" s="40"/>
      <c r="AC225" s="30"/>
      <c r="AD225" s="378"/>
      <c r="AE225" s="30"/>
      <c r="AF225" s="384"/>
      <c r="AG225" s="384"/>
      <c r="AH225" s="384"/>
      <c r="AI225" s="19"/>
    </row>
    <row r="226" spans="1:35">
      <c r="A226" s="30">
        <v>224</v>
      </c>
      <c r="B226" s="30" t="s">
        <v>35</v>
      </c>
      <c r="C226" s="30" t="s">
        <v>59</v>
      </c>
      <c r="D226" s="30" t="s">
        <v>576</v>
      </c>
      <c r="E226" s="31" t="s">
        <v>38</v>
      </c>
      <c r="F226" s="32">
        <v>116107920</v>
      </c>
      <c r="G226" s="30" t="s">
        <v>577</v>
      </c>
      <c r="H226" s="33">
        <v>901367080</v>
      </c>
      <c r="I226" s="33"/>
      <c r="J226" s="34">
        <v>3</v>
      </c>
      <c r="K226" s="34">
        <v>1311</v>
      </c>
      <c r="L226" s="35">
        <v>45351</v>
      </c>
      <c r="M226" s="36">
        <f t="shared" si="20"/>
        <v>116107920</v>
      </c>
      <c r="N226" s="35">
        <v>45373</v>
      </c>
      <c r="O226" s="31" t="s">
        <v>40</v>
      </c>
      <c r="P226" s="37">
        <v>45384</v>
      </c>
      <c r="Q226" s="31">
        <v>1366</v>
      </c>
      <c r="R226" s="30">
        <v>21030201</v>
      </c>
      <c r="S226" s="38">
        <f t="shared" si="21"/>
        <v>116107920</v>
      </c>
      <c r="T226" s="35">
        <v>45383</v>
      </c>
      <c r="U226" s="33" t="s">
        <v>578</v>
      </c>
      <c r="V226" s="35">
        <v>45384</v>
      </c>
      <c r="W226" s="31" t="s">
        <v>41</v>
      </c>
      <c r="X226" s="35"/>
      <c r="Y226" s="30"/>
      <c r="Z226" s="373">
        <f t="shared" si="19"/>
        <v>38702640</v>
      </c>
      <c r="AA226" s="258"/>
      <c r="AB226" s="40"/>
      <c r="AC226" s="30"/>
      <c r="AD226" s="378"/>
      <c r="AE226" s="30"/>
      <c r="AF226" s="384"/>
      <c r="AG226" s="384"/>
      <c r="AH226" s="384"/>
      <c r="AI226" s="19"/>
    </row>
    <row r="227" spans="1:35">
      <c r="A227" s="30">
        <v>225</v>
      </c>
      <c r="B227" s="30" t="s">
        <v>254</v>
      </c>
      <c r="C227" s="30" t="s">
        <v>262</v>
      </c>
      <c r="D227" s="30" t="s">
        <v>580</v>
      </c>
      <c r="E227" s="31" t="s">
        <v>38</v>
      </c>
      <c r="F227" s="32">
        <v>6000000</v>
      </c>
      <c r="G227" s="30" t="s">
        <v>581</v>
      </c>
      <c r="H227" s="33">
        <v>65556129</v>
      </c>
      <c r="I227" s="33"/>
      <c r="J227" s="34">
        <v>4</v>
      </c>
      <c r="K227" s="34">
        <v>1351</v>
      </c>
      <c r="L227" s="35">
        <v>45366</v>
      </c>
      <c r="M227" s="36">
        <f t="shared" si="20"/>
        <v>6000000</v>
      </c>
      <c r="N227" s="35">
        <v>45373</v>
      </c>
      <c r="O227" s="31" t="s">
        <v>40</v>
      </c>
      <c r="P227" s="37">
        <v>45373</v>
      </c>
      <c r="Q227" s="31">
        <v>1357</v>
      </c>
      <c r="R227" s="30">
        <v>220402</v>
      </c>
      <c r="S227" s="38">
        <f t="shared" si="21"/>
        <v>6000000</v>
      </c>
      <c r="T227" s="35">
        <v>45373</v>
      </c>
      <c r="U227" s="33" t="s">
        <v>582</v>
      </c>
      <c r="V227" s="35">
        <v>45373</v>
      </c>
      <c r="W227" s="31" t="s">
        <v>88</v>
      </c>
      <c r="X227" s="35"/>
      <c r="Y227" s="30"/>
      <c r="Z227" s="373">
        <f t="shared" si="19"/>
        <v>2000000</v>
      </c>
      <c r="AA227" s="258"/>
      <c r="AB227" s="40"/>
      <c r="AC227" s="30"/>
      <c r="AD227" s="378"/>
      <c r="AE227" s="30"/>
      <c r="AF227" s="384"/>
      <c r="AG227" s="384"/>
      <c r="AH227" s="384"/>
      <c r="AI227" s="19"/>
    </row>
    <row r="228" spans="1:35">
      <c r="A228" s="30">
        <v>226</v>
      </c>
      <c r="B228" s="30" t="s">
        <v>35</v>
      </c>
      <c r="C228" s="30" t="s">
        <v>251</v>
      </c>
      <c r="D228" s="30" t="s">
        <v>583</v>
      </c>
      <c r="E228" s="31" t="s">
        <v>38</v>
      </c>
      <c r="F228" s="32">
        <v>30000000</v>
      </c>
      <c r="G228" s="30" t="s">
        <v>208</v>
      </c>
      <c r="H228" s="33">
        <v>809006780</v>
      </c>
      <c r="I228" s="33"/>
      <c r="J228" s="34">
        <v>9</v>
      </c>
      <c r="K228" s="34">
        <v>1343</v>
      </c>
      <c r="L228" s="35">
        <v>45363</v>
      </c>
      <c r="M228" s="36">
        <f t="shared" si="20"/>
        <v>30000000</v>
      </c>
      <c r="N228" s="35">
        <v>45373</v>
      </c>
      <c r="O228" s="31" t="s">
        <v>40</v>
      </c>
      <c r="P228" s="37">
        <v>45373</v>
      </c>
      <c r="Q228" s="31">
        <v>1358</v>
      </c>
      <c r="R228" s="30">
        <v>21030202</v>
      </c>
      <c r="S228" s="38">
        <f t="shared" si="21"/>
        <v>30000000</v>
      </c>
      <c r="T228" s="35">
        <v>45373</v>
      </c>
      <c r="U228" s="33" t="s">
        <v>584</v>
      </c>
      <c r="V228" s="35">
        <v>45383</v>
      </c>
      <c r="W228" s="31" t="s">
        <v>195</v>
      </c>
      <c r="X228" s="35"/>
      <c r="Y228" s="30"/>
      <c r="Z228" s="373">
        <f t="shared" si="19"/>
        <v>10000000</v>
      </c>
      <c r="AA228" s="258"/>
      <c r="AB228" s="40"/>
      <c r="AC228" s="30"/>
      <c r="AD228" s="378"/>
      <c r="AE228" s="30"/>
      <c r="AF228" s="384"/>
      <c r="AG228" s="384"/>
      <c r="AH228" s="384"/>
      <c r="AI228" s="19"/>
    </row>
    <row r="229" spans="1:35">
      <c r="A229" s="30">
        <v>227</v>
      </c>
      <c r="B229" s="30" t="s">
        <v>35</v>
      </c>
      <c r="C229" s="30" t="s">
        <v>59</v>
      </c>
      <c r="D229" s="55" t="s">
        <v>585</v>
      </c>
      <c r="E229" s="31" t="s">
        <v>38</v>
      </c>
      <c r="F229" s="32">
        <v>176857900</v>
      </c>
      <c r="G229" s="30" t="s">
        <v>586</v>
      </c>
      <c r="H229" s="33">
        <v>14398744</v>
      </c>
      <c r="I229" s="33"/>
      <c r="J229" s="34">
        <v>0</v>
      </c>
      <c r="K229" s="34">
        <v>1362</v>
      </c>
      <c r="L229" s="35">
        <v>45370</v>
      </c>
      <c r="M229" s="36">
        <f t="shared" si="20"/>
        <v>176857900</v>
      </c>
      <c r="N229" s="35">
        <v>45373</v>
      </c>
      <c r="O229" s="31" t="s">
        <v>40</v>
      </c>
      <c r="P229" s="37">
        <v>45373</v>
      </c>
      <c r="Q229" s="31">
        <v>1359</v>
      </c>
      <c r="R229" s="30">
        <v>220102</v>
      </c>
      <c r="S229" s="38">
        <f t="shared" si="21"/>
        <v>176857900</v>
      </c>
      <c r="T229" s="35">
        <v>45373</v>
      </c>
      <c r="U229" s="33" t="s">
        <v>587</v>
      </c>
      <c r="V229" s="35">
        <v>45373</v>
      </c>
      <c r="W229" s="31" t="s">
        <v>88</v>
      </c>
      <c r="X229" s="35"/>
      <c r="Y229" s="30"/>
      <c r="Z229" s="373">
        <f t="shared" si="19"/>
        <v>58952633.333333336</v>
      </c>
      <c r="AA229" s="258"/>
      <c r="AB229" s="40"/>
      <c r="AC229" s="30"/>
      <c r="AD229" s="378"/>
      <c r="AE229" s="30"/>
      <c r="AF229" s="384"/>
      <c r="AG229" s="384"/>
      <c r="AH229" s="384"/>
      <c r="AI229" s="19"/>
    </row>
    <row r="230" spans="1:35">
      <c r="A230" s="30">
        <v>228</v>
      </c>
      <c r="B230" s="30" t="s">
        <v>35</v>
      </c>
      <c r="C230" s="30" t="s">
        <v>485</v>
      </c>
      <c r="D230" s="30" t="s">
        <v>590</v>
      </c>
      <c r="E230" s="31" t="s">
        <v>38</v>
      </c>
      <c r="F230" s="32">
        <v>398685000</v>
      </c>
      <c r="G230" s="30" t="s">
        <v>591</v>
      </c>
      <c r="H230" s="33">
        <v>900427788</v>
      </c>
      <c r="I230" s="33"/>
      <c r="J230" s="34">
        <v>3</v>
      </c>
      <c r="K230" s="34">
        <v>1342</v>
      </c>
      <c r="L230" s="35">
        <v>45363</v>
      </c>
      <c r="M230" s="36">
        <f t="shared" si="20"/>
        <v>398685000</v>
      </c>
      <c r="N230" s="35">
        <v>45373</v>
      </c>
      <c r="O230" s="31" t="s">
        <v>592</v>
      </c>
      <c r="P230" s="37">
        <v>45373</v>
      </c>
      <c r="Q230" s="31">
        <v>1360</v>
      </c>
      <c r="R230" s="30">
        <v>2102020211</v>
      </c>
      <c r="S230" s="38">
        <f t="shared" si="21"/>
        <v>398685000</v>
      </c>
      <c r="T230" s="35">
        <v>45373</v>
      </c>
      <c r="U230" s="33">
        <v>100042718</v>
      </c>
      <c r="V230" s="35">
        <v>45373</v>
      </c>
      <c r="W230" s="31" t="s">
        <v>88</v>
      </c>
      <c r="X230" s="35"/>
      <c r="Y230" s="30"/>
      <c r="Z230" s="373">
        <f t="shared" si="19"/>
        <v>132895000</v>
      </c>
      <c r="AA230" s="258"/>
      <c r="AB230" s="40"/>
      <c r="AC230" s="30"/>
      <c r="AD230" s="378"/>
      <c r="AE230" s="30"/>
      <c r="AF230" s="384"/>
      <c r="AG230" s="384"/>
      <c r="AH230" s="384"/>
      <c r="AI230" s="19"/>
    </row>
    <row r="231" spans="1:35">
      <c r="A231" s="30">
        <v>229</v>
      </c>
      <c r="B231" s="30" t="s">
        <v>35</v>
      </c>
      <c r="C231" s="30" t="s">
        <v>262</v>
      </c>
      <c r="D231" s="30" t="s">
        <v>594</v>
      </c>
      <c r="E231" s="31" t="s">
        <v>38</v>
      </c>
      <c r="F231" s="32">
        <v>121458285</v>
      </c>
      <c r="G231" s="30" t="s">
        <v>68</v>
      </c>
      <c r="H231" s="33">
        <v>900504144</v>
      </c>
      <c r="I231" s="33"/>
      <c r="J231" s="34">
        <v>0</v>
      </c>
      <c r="K231" s="34">
        <v>1347</v>
      </c>
      <c r="L231" s="35">
        <v>45365</v>
      </c>
      <c r="M231" s="36">
        <f t="shared" si="20"/>
        <v>121458285</v>
      </c>
      <c r="N231" s="35">
        <v>45373</v>
      </c>
      <c r="O231" s="31" t="s">
        <v>40</v>
      </c>
      <c r="P231" s="37">
        <v>45373</v>
      </c>
      <c r="Q231" s="31">
        <v>1361</v>
      </c>
      <c r="R231" s="30">
        <v>220104</v>
      </c>
      <c r="S231" s="38">
        <f t="shared" si="21"/>
        <v>121458285</v>
      </c>
      <c r="T231" s="238">
        <v>45377</v>
      </c>
      <c r="U231" s="33" t="s">
        <v>595</v>
      </c>
      <c r="V231" s="35">
        <v>45373</v>
      </c>
      <c r="W231" s="31" t="s">
        <v>46</v>
      </c>
      <c r="X231" s="35"/>
      <c r="Y231" s="30"/>
      <c r="Z231" s="373">
        <f>+F231/4</f>
        <v>30364571.25</v>
      </c>
      <c r="AA231" s="258"/>
      <c r="AB231" s="40"/>
      <c r="AC231" s="30"/>
      <c r="AD231" s="378"/>
      <c r="AE231" s="30"/>
      <c r="AF231" s="384"/>
      <c r="AG231" s="384"/>
      <c r="AH231" s="384"/>
      <c r="AI231" s="419" t="s">
        <v>596</v>
      </c>
    </row>
    <row r="232" spans="1:35">
      <c r="A232" s="251">
        <v>230</v>
      </c>
      <c r="B232" s="251" t="s">
        <v>35</v>
      </c>
      <c r="C232" s="251" t="s">
        <v>59</v>
      </c>
      <c r="D232" s="281" t="s">
        <v>597</v>
      </c>
      <c r="E232" s="282" t="s">
        <v>38</v>
      </c>
      <c r="F232" s="253">
        <v>9270000</v>
      </c>
      <c r="G232" s="251" t="s">
        <v>61</v>
      </c>
      <c r="H232" s="33">
        <v>14223766</v>
      </c>
      <c r="I232" s="33"/>
      <c r="J232" s="34">
        <v>1</v>
      </c>
      <c r="K232" s="34">
        <v>1386</v>
      </c>
      <c r="L232" s="35">
        <v>45373</v>
      </c>
      <c r="M232" s="36">
        <f t="shared" si="20"/>
        <v>9270000</v>
      </c>
      <c r="N232" s="35">
        <v>45385</v>
      </c>
      <c r="O232" s="31" t="s">
        <v>40</v>
      </c>
      <c r="P232" s="37">
        <v>45386</v>
      </c>
      <c r="Q232" s="31">
        <v>1367</v>
      </c>
      <c r="R232" s="30">
        <v>220106</v>
      </c>
      <c r="S232" s="38">
        <f t="shared" si="21"/>
        <v>9270000</v>
      </c>
      <c r="T232" s="35">
        <v>45386</v>
      </c>
      <c r="U232" s="33" t="s">
        <v>598</v>
      </c>
      <c r="V232" s="35">
        <v>45386</v>
      </c>
      <c r="W232" s="31" t="s">
        <v>88</v>
      </c>
      <c r="X232" s="35"/>
      <c r="Y232" s="30"/>
      <c r="Z232" s="373">
        <f t="shared" si="19"/>
        <v>3090000</v>
      </c>
      <c r="AA232" s="258"/>
      <c r="AB232" s="40"/>
      <c r="AC232" s="30"/>
      <c r="AD232" s="378"/>
      <c r="AE232" s="30"/>
      <c r="AF232" s="384"/>
      <c r="AG232" s="384"/>
      <c r="AH232" s="384"/>
      <c r="AI232" s="415" t="s">
        <v>599</v>
      </c>
    </row>
    <row r="233" spans="1:35">
      <c r="A233" s="30">
        <v>231</v>
      </c>
      <c r="B233" s="30" t="s">
        <v>254</v>
      </c>
      <c r="C233" s="30" t="s">
        <v>42</v>
      </c>
      <c r="D233" s="30" t="s">
        <v>600</v>
      </c>
      <c r="E233" s="31" t="s">
        <v>38</v>
      </c>
      <c r="F233" s="32">
        <v>15450000</v>
      </c>
      <c r="G233" s="30" t="s">
        <v>601</v>
      </c>
      <c r="H233" s="33">
        <v>93396753</v>
      </c>
      <c r="I233" s="33"/>
      <c r="J233" s="34">
        <v>5</v>
      </c>
      <c r="K233" s="34">
        <v>1385</v>
      </c>
      <c r="L233" s="35">
        <v>45373</v>
      </c>
      <c r="M233" s="36">
        <f t="shared" si="20"/>
        <v>15450000</v>
      </c>
      <c r="N233" s="35">
        <v>45385</v>
      </c>
      <c r="O233" s="31" t="s">
        <v>40</v>
      </c>
      <c r="P233" s="37">
        <v>45386</v>
      </c>
      <c r="Q233" s="31">
        <v>1368</v>
      </c>
      <c r="R233" s="30">
        <v>220401</v>
      </c>
      <c r="S233" s="38">
        <f t="shared" si="21"/>
        <v>15450000</v>
      </c>
      <c r="T233" s="35">
        <v>45385</v>
      </c>
      <c r="U233" s="33">
        <v>100031807</v>
      </c>
      <c r="V233" s="35">
        <v>45386</v>
      </c>
      <c r="W233" s="31" t="s">
        <v>88</v>
      </c>
      <c r="X233" s="35"/>
      <c r="Y233" s="30"/>
      <c r="Z233" s="373">
        <f t="shared" si="19"/>
        <v>5150000</v>
      </c>
      <c r="AA233" s="258"/>
      <c r="AB233" s="40"/>
      <c r="AC233" s="30"/>
      <c r="AD233" s="378"/>
      <c r="AE233" s="30"/>
      <c r="AF233" s="384"/>
      <c r="AG233" s="384"/>
      <c r="AH233" s="384"/>
      <c r="AI233" s="19"/>
    </row>
    <row r="234" spans="1:35">
      <c r="A234" s="43">
        <v>232</v>
      </c>
      <c r="B234" s="43" t="s">
        <v>35</v>
      </c>
      <c r="C234" s="43" t="s">
        <v>602</v>
      </c>
      <c r="D234" s="57" t="s">
        <v>603</v>
      </c>
      <c r="E234" s="44" t="s">
        <v>38</v>
      </c>
      <c r="F234" s="45">
        <v>3900000</v>
      </c>
      <c r="G234" s="43" t="s">
        <v>604</v>
      </c>
      <c r="H234" s="46">
        <v>12122694</v>
      </c>
      <c r="I234" s="46"/>
      <c r="J234" s="47">
        <v>9</v>
      </c>
      <c r="K234" s="47">
        <v>1310</v>
      </c>
      <c r="L234" s="48">
        <v>45380</v>
      </c>
      <c r="M234" s="49">
        <f t="shared" si="20"/>
        <v>3900000</v>
      </c>
      <c r="N234" s="48">
        <v>45385</v>
      </c>
      <c r="O234" s="44" t="s">
        <v>40</v>
      </c>
      <c r="P234" s="50">
        <v>45386</v>
      </c>
      <c r="Q234" s="44">
        <v>1369</v>
      </c>
      <c r="R234" s="43">
        <v>2101020301</v>
      </c>
      <c r="S234" s="51">
        <f t="shared" si="21"/>
        <v>3900000</v>
      </c>
      <c r="T234" s="48">
        <v>45387</v>
      </c>
      <c r="U234" s="46">
        <v>100031852</v>
      </c>
      <c r="V234" s="48">
        <v>45390</v>
      </c>
      <c r="W234" s="44" t="s">
        <v>605</v>
      </c>
      <c r="X234" s="48"/>
      <c r="Y234" s="43"/>
      <c r="Z234" s="373">
        <v>3900000</v>
      </c>
      <c r="AA234" s="335"/>
      <c r="AB234" s="53"/>
      <c r="AC234" s="43"/>
      <c r="AD234" s="381"/>
      <c r="AE234" s="30"/>
      <c r="AF234" s="384"/>
      <c r="AG234" s="384"/>
      <c r="AH234" s="384"/>
      <c r="AI234" s="19"/>
    </row>
    <row r="235" spans="1:35">
      <c r="A235" s="30">
        <v>233</v>
      </c>
      <c r="B235" s="30" t="s">
        <v>254</v>
      </c>
      <c r="C235" s="30" t="s">
        <v>409</v>
      </c>
      <c r="D235" s="59" t="s">
        <v>428</v>
      </c>
      <c r="E235" s="31" t="s">
        <v>38</v>
      </c>
      <c r="F235" s="32">
        <v>16500000</v>
      </c>
      <c r="G235" s="30" t="s">
        <v>606</v>
      </c>
      <c r="H235" s="33">
        <v>16785917</v>
      </c>
      <c r="I235" s="33"/>
      <c r="J235" s="34">
        <v>5</v>
      </c>
      <c r="K235" s="34">
        <v>1350</v>
      </c>
      <c r="L235" s="35">
        <v>45366</v>
      </c>
      <c r="M235" s="36">
        <f t="shared" si="20"/>
        <v>16500000</v>
      </c>
      <c r="N235" s="35">
        <v>45385</v>
      </c>
      <c r="O235" s="31" t="s">
        <v>40</v>
      </c>
      <c r="P235" s="37">
        <v>45390</v>
      </c>
      <c r="Q235" s="31">
        <v>1372</v>
      </c>
      <c r="R235" s="30">
        <v>220401</v>
      </c>
      <c r="S235" s="38">
        <f t="shared" si="21"/>
        <v>16500000</v>
      </c>
      <c r="T235" s="35">
        <v>45387</v>
      </c>
      <c r="U235" s="33" t="s">
        <v>607</v>
      </c>
      <c r="V235" s="35">
        <v>45401</v>
      </c>
      <c r="W235" s="31" t="s">
        <v>88</v>
      </c>
      <c r="X235" s="35"/>
      <c r="Y235" s="30"/>
      <c r="Z235" s="373">
        <f t="shared" si="19"/>
        <v>5500000</v>
      </c>
      <c r="AA235" s="258"/>
      <c r="AB235" s="40"/>
      <c r="AC235" s="30"/>
      <c r="AD235" s="378"/>
      <c r="AE235" s="30"/>
      <c r="AF235" s="384"/>
      <c r="AG235" s="384"/>
      <c r="AH235" s="384"/>
      <c r="AI235" s="19"/>
    </row>
    <row r="236" spans="1:35">
      <c r="A236" s="30">
        <v>234</v>
      </c>
      <c r="B236" s="30" t="s">
        <v>35</v>
      </c>
      <c r="C236" s="30" t="s">
        <v>59</v>
      </c>
      <c r="D236" s="59" t="s">
        <v>608</v>
      </c>
      <c r="E236" s="31" t="s">
        <v>38</v>
      </c>
      <c r="F236" s="32">
        <v>35500000</v>
      </c>
      <c r="G236" s="30" t="s">
        <v>577</v>
      </c>
      <c r="H236" s="33">
        <v>901367080</v>
      </c>
      <c r="I236" s="33"/>
      <c r="J236" s="34">
        <v>3</v>
      </c>
      <c r="K236" s="34">
        <v>1371</v>
      </c>
      <c r="L236" s="35">
        <v>45370</v>
      </c>
      <c r="M236" s="36">
        <f t="shared" si="20"/>
        <v>35500000</v>
      </c>
      <c r="N236" s="35">
        <v>45385</v>
      </c>
      <c r="O236" s="31" t="s">
        <v>40</v>
      </c>
      <c r="P236" s="37">
        <v>45387</v>
      </c>
      <c r="Q236" s="31">
        <v>1371</v>
      </c>
      <c r="R236" s="30" t="s">
        <v>188</v>
      </c>
      <c r="S236" s="38">
        <f t="shared" si="21"/>
        <v>35500000</v>
      </c>
      <c r="T236" s="35">
        <v>45387</v>
      </c>
      <c r="U236" s="33" t="s">
        <v>609</v>
      </c>
      <c r="V236" s="35">
        <v>45387</v>
      </c>
      <c r="W236" s="31" t="s">
        <v>46</v>
      </c>
      <c r="X236" s="35"/>
      <c r="Y236" s="30"/>
      <c r="Z236" s="373">
        <f>+F236/4</f>
        <v>8875000</v>
      </c>
      <c r="AA236" s="258"/>
      <c r="AB236" s="40"/>
      <c r="AC236" s="30"/>
      <c r="AD236" s="378"/>
      <c r="AE236" s="30"/>
      <c r="AF236" s="384"/>
      <c r="AG236" s="384"/>
      <c r="AH236" s="384"/>
      <c r="AI236" s="19"/>
    </row>
    <row r="237" spans="1:35">
      <c r="A237" s="30">
        <v>235</v>
      </c>
      <c r="B237" s="30" t="s">
        <v>35</v>
      </c>
      <c r="C237" s="30" t="s">
        <v>36</v>
      </c>
      <c r="D237" s="30" t="s">
        <v>610</v>
      </c>
      <c r="E237" s="31" t="s">
        <v>38</v>
      </c>
      <c r="F237" s="32">
        <v>56763000</v>
      </c>
      <c r="G237" s="30" t="s">
        <v>611</v>
      </c>
      <c r="H237" s="33">
        <v>901515391</v>
      </c>
      <c r="I237" s="33"/>
      <c r="J237" s="34">
        <v>4</v>
      </c>
      <c r="K237" s="34">
        <v>1383</v>
      </c>
      <c r="L237" s="35">
        <v>45373</v>
      </c>
      <c r="M237" s="36">
        <f t="shared" si="20"/>
        <v>56763000</v>
      </c>
      <c r="N237" s="35">
        <v>45387</v>
      </c>
      <c r="O237" s="31" t="s">
        <v>40</v>
      </c>
      <c r="P237" s="37">
        <v>45387</v>
      </c>
      <c r="Q237" s="31">
        <v>1370</v>
      </c>
      <c r="R237" s="30">
        <v>21030202</v>
      </c>
      <c r="S237" s="38">
        <f t="shared" si="21"/>
        <v>56763000</v>
      </c>
      <c r="T237" s="35">
        <v>45387</v>
      </c>
      <c r="U237" s="33">
        <v>100031875</v>
      </c>
      <c r="V237" s="35">
        <v>45387</v>
      </c>
      <c r="W237" s="41">
        <v>45657</v>
      </c>
      <c r="X237" s="35"/>
      <c r="Y237" s="30"/>
      <c r="Z237" s="373">
        <f>+F237/6</f>
        <v>9460500</v>
      </c>
      <c r="AA237" s="258"/>
      <c r="AB237" s="40"/>
      <c r="AC237" s="30"/>
      <c r="AD237" s="378"/>
      <c r="AE237" s="30"/>
      <c r="AF237" s="384"/>
      <c r="AG237" s="384"/>
      <c r="AH237" s="384"/>
      <c r="AI237" s="19"/>
    </row>
    <row r="238" spans="1:35">
      <c r="A238" s="30">
        <v>236</v>
      </c>
      <c r="B238" s="30" t="s">
        <v>254</v>
      </c>
      <c r="C238" s="30" t="s">
        <v>97</v>
      </c>
      <c r="D238" s="30" t="s">
        <v>612</v>
      </c>
      <c r="E238" s="31" t="s">
        <v>38</v>
      </c>
      <c r="F238" s="32">
        <v>10500000</v>
      </c>
      <c r="G238" s="30" t="s">
        <v>228</v>
      </c>
      <c r="H238" s="33">
        <v>28816294</v>
      </c>
      <c r="I238" s="33"/>
      <c r="J238" s="34">
        <v>3</v>
      </c>
      <c r="K238" s="34">
        <v>1389</v>
      </c>
      <c r="L238" s="35">
        <v>45383</v>
      </c>
      <c r="M238" s="36">
        <f t="shared" si="20"/>
        <v>10500000</v>
      </c>
      <c r="N238" s="35">
        <v>45391</v>
      </c>
      <c r="O238" s="31" t="s">
        <v>40</v>
      </c>
      <c r="P238" s="37">
        <v>45391</v>
      </c>
      <c r="Q238" s="31">
        <v>1376</v>
      </c>
      <c r="R238" s="30">
        <v>220401</v>
      </c>
      <c r="S238" s="38">
        <f t="shared" si="21"/>
        <v>10500000</v>
      </c>
      <c r="T238" s="35">
        <v>45391</v>
      </c>
      <c r="U238" s="33" t="s">
        <v>613</v>
      </c>
      <c r="V238" s="35">
        <v>45391</v>
      </c>
      <c r="W238" s="31" t="s">
        <v>88</v>
      </c>
      <c r="X238" s="35"/>
      <c r="Y238" s="30"/>
      <c r="Z238" s="373">
        <f>+F238/3</f>
        <v>3500000</v>
      </c>
      <c r="AA238" s="258"/>
      <c r="AB238" s="40"/>
      <c r="AC238" s="30"/>
      <c r="AD238" s="378"/>
      <c r="AE238" s="30"/>
      <c r="AF238" s="384"/>
      <c r="AG238" s="384"/>
      <c r="AH238" s="384"/>
      <c r="AI238" s="19"/>
    </row>
    <row r="239" spans="1:35">
      <c r="A239" s="30">
        <v>237</v>
      </c>
      <c r="B239" s="30" t="s">
        <v>35</v>
      </c>
      <c r="C239" s="30" t="s">
        <v>36</v>
      </c>
      <c r="D239" s="59" t="s">
        <v>89</v>
      </c>
      <c r="E239" s="31" t="s">
        <v>38</v>
      </c>
      <c r="F239" s="32">
        <v>5871000</v>
      </c>
      <c r="G239" s="59" t="s">
        <v>614</v>
      </c>
      <c r="H239" s="33">
        <v>1005714392</v>
      </c>
      <c r="I239" s="33"/>
      <c r="J239" s="34">
        <v>6</v>
      </c>
      <c r="K239" s="34">
        <v>1391</v>
      </c>
      <c r="L239" s="35">
        <v>45383</v>
      </c>
      <c r="M239" s="36">
        <f t="shared" si="20"/>
        <v>5871000</v>
      </c>
      <c r="N239" s="35">
        <v>45391</v>
      </c>
      <c r="O239" s="31" t="s">
        <v>40</v>
      </c>
      <c r="P239" s="37">
        <v>45391</v>
      </c>
      <c r="Q239" s="31">
        <v>1377</v>
      </c>
      <c r="R239" s="30">
        <v>21030202</v>
      </c>
      <c r="S239" s="38">
        <f t="shared" si="21"/>
        <v>5871000</v>
      </c>
      <c r="T239" s="35">
        <v>45392</v>
      </c>
      <c r="U239" s="33">
        <v>100032030</v>
      </c>
      <c r="V239" s="35">
        <v>45391</v>
      </c>
      <c r="W239" s="31" t="s">
        <v>88</v>
      </c>
      <c r="X239" s="35"/>
      <c r="Y239" s="30"/>
      <c r="Z239" s="373">
        <f>+F239/3</f>
        <v>1957000</v>
      </c>
      <c r="AA239" s="258"/>
      <c r="AB239" s="40"/>
      <c r="AC239" s="30"/>
      <c r="AD239" s="378"/>
      <c r="AE239" s="30"/>
      <c r="AF239" s="384"/>
      <c r="AG239" s="384"/>
      <c r="AH239" s="384"/>
      <c r="AI239" s="19"/>
    </row>
    <row r="240" spans="1:35">
      <c r="A240" s="30">
        <v>238</v>
      </c>
      <c r="B240" s="30" t="s">
        <v>35</v>
      </c>
      <c r="C240" s="30" t="s">
        <v>36</v>
      </c>
      <c r="D240" s="59" t="s">
        <v>89</v>
      </c>
      <c r="E240" s="31" t="s">
        <v>38</v>
      </c>
      <c r="F240" s="32">
        <v>5871000</v>
      </c>
      <c r="G240" s="59" t="s">
        <v>615</v>
      </c>
      <c r="H240" s="33">
        <v>1193563069</v>
      </c>
      <c r="I240" s="33"/>
      <c r="J240" s="34">
        <v>5</v>
      </c>
      <c r="K240" s="34">
        <v>1390</v>
      </c>
      <c r="L240" s="35">
        <v>45383</v>
      </c>
      <c r="M240" s="36">
        <f t="shared" si="20"/>
        <v>5871000</v>
      </c>
      <c r="N240" s="35">
        <v>45391</v>
      </c>
      <c r="O240" s="31" t="s">
        <v>40</v>
      </c>
      <c r="P240" s="37">
        <v>45391</v>
      </c>
      <c r="Q240" s="31">
        <v>1378</v>
      </c>
      <c r="R240" s="30">
        <v>21030202</v>
      </c>
      <c r="S240" s="38">
        <f t="shared" si="21"/>
        <v>5871000</v>
      </c>
      <c r="T240" s="35">
        <v>45391</v>
      </c>
      <c r="U240" s="33">
        <v>100031985</v>
      </c>
      <c r="V240" s="35">
        <v>45391</v>
      </c>
      <c r="W240" s="31" t="s">
        <v>88</v>
      </c>
      <c r="X240" s="35"/>
      <c r="Y240" s="30"/>
      <c r="Z240" s="373">
        <f>+F240/3</f>
        <v>1957000</v>
      </c>
      <c r="AA240" s="258"/>
      <c r="AB240" s="40"/>
      <c r="AC240" s="30"/>
      <c r="AD240" s="378"/>
      <c r="AE240" s="30"/>
      <c r="AF240" s="384"/>
      <c r="AG240" s="384"/>
      <c r="AH240" s="384"/>
      <c r="AI240" s="19"/>
    </row>
    <row r="241" spans="1:35">
      <c r="A241" s="43">
        <v>239</v>
      </c>
      <c r="B241" s="43" t="s">
        <v>35</v>
      </c>
      <c r="C241" s="43" t="s">
        <v>251</v>
      </c>
      <c r="D241" s="43" t="s">
        <v>616</v>
      </c>
      <c r="E241" s="44" t="s">
        <v>38</v>
      </c>
      <c r="F241" s="45">
        <v>2692000</v>
      </c>
      <c r="G241" s="43" t="s">
        <v>617</v>
      </c>
      <c r="H241" s="46">
        <v>901062371</v>
      </c>
      <c r="I241" s="46"/>
      <c r="J241" s="47">
        <v>2</v>
      </c>
      <c r="K241" s="47">
        <v>1157</v>
      </c>
      <c r="L241" s="48">
        <v>45322</v>
      </c>
      <c r="M241" s="49">
        <f t="shared" si="20"/>
        <v>2692000</v>
      </c>
      <c r="N241" s="48">
        <v>45392</v>
      </c>
      <c r="O241" s="44" t="s">
        <v>40</v>
      </c>
      <c r="P241" s="50">
        <v>45393</v>
      </c>
      <c r="Q241" s="44">
        <v>1388</v>
      </c>
      <c r="R241" s="43">
        <v>21030202</v>
      </c>
      <c r="S241" s="51">
        <f t="shared" si="21"/>
        <v>2692000</v>
      </c>
      <c r="T241" s="48"/>
      <c r="U241" s="46"/>
      <c r="V241" s="48">
        <v>45548</v>
      </c>
      <c r="W241" s="247">
        <v>45657</v>
      </c>
      <c r="X241" s="48"/>
      <c r="Y241" s="43"/>
      <c r="Z241" s="373">
        <f>+F241/7</f>
        <v>384571.42857142858</v>
      </c>
      <c r="AA241" s="335"/>
      <c r="AB241" s="53"/>
      <c r="AC241" s="43"/>
      <c r="AD241" s="381"/>
      <c r="AE241" s="30"/>
      <c r="AF241" s="384"/>
      <c r="AG241" s="384"/>
      <c r="AH241" s="384"/>
      <c r="AI241" s="19"/>
    </row>
    <row r="242" spans="1:35">
      <c r="A242" s="30">
        <v>240</v>
      </c>
      <c r="B242" s="30" t="s">
        <v>35</v>
      </c>
      <c r="C242" s="30" t="s">
        <v>251</v>
      </c>
      <c r="D242" s="59" t="s">
        <v>618</v>
      </c>
      <c r="E242" s="31" t="s">
        <v>38</v>
      </c>
      <c r="F242" s="32">
        <v>10000000</v>
      </c>
      <c r="G242" s="30" t="s">
        <v>619</v>
      </c>
      <c r="H242" s="33">
        <v>52332938</v>
      </c>
      <c r="I242" s="33"/>
      <c r="J242" s="34">
        <v>7</v>
      </c>
      <c r="K242" s="34">
        <v>1384</v>
      </c>
      <c r="L242" s="35">
        <v>45373</v>
      </c>
      <c r="M242" s="36">
        <f t="shared" si="20"/>
        <v>10000000</v>
      </c>
      <c r="N242" s="35">
        <v>45393</v>
      </c>
      <c r="O242" s="31" t="s">
        <v>40</v>
      </c>
      <c r="P242" s="37">
        <v>45393</v>
      </c>
      <c r="Q242" s="31">
        <v>1389</v>
      </c>
      <c r="R242" s="30">
        <v>2102020211</v>
      </c>
      <c r="S242" s="38">
        <f t="shared" si="21"/>
        <v>10000000</v>
      </c>
      <c r="T242" s="35">
        <v>45393</v>
      </c>
      <c r="U242" s="33">
        <v>100032069</v>
      </c>
      <c r="V242" s="35">
        <v>45398</v>
      </c>
      <c r="W242" s="31" t="s">
        <v>52</v>
      </c>
      <c r="X242" s="35"/>
      <c r="Y242" s="30"/>
      <c r="Z242" s="373">
        <f>+F242/2</f>
        <v>5000000</v>
      </c>
      <c r="AA242" s="258"/>
      <c r="AB242" s="40"/>
      <c r="AC242" s="30"/>
      <c r="AD242" s="378"/>
      <c r="AE242" s="30"/>
      <c r="AF242" s="384"/>
      <c r="AG242" s="384"/>
      <c r="AH242" s="384"/>
      <c r="AI242" s="19"/>
    </row>
    <row r="243" spans="1:35">
      <c r="A243" s="30">
        <v>241</v>
      </c>
      <c r="B243" s="30" t="s">
        <v>35</v>
      </c>
      <c r="C243" s="30" t="s">
        <v>70</v>
      </c>
      <c r="D243" s="30" t="s">
        <v>620</v>
      </c>
      <c r="E243" s="31" t="s">
        <v>38</v>
      </c>
      <c r="F243" s="32">
        <v>15393396</v>
      </c>
      <c r="G243" s="30" t="s">
        <v>621</v>
      </c>
      <c r="H243" s="33">
        <v>901174133</v>
      </c>
      <c r="I243" s="33"/>
      <c r="J243" s="34">
        <v>6</v>
      </c>
      <c r="K243" s="34">
        <v>1370</v>
      </c>
      <c r="L243" s="35">
        <v>45370</v>
      </c>
      <c r="M243" s="36">
        <f t="shared" si="20"/>
        <v>15393396</v>
      </c>
      <c r="N243" s="35">
        <v>45399</v>
      </c>
      <c r="O243" s="31" t="s">
        <v>40</v>
      </c>
      <c r="P243" s="37">
        <v>45399</v>
      </c>
      <c r="Q243" s="31">
        <v>1392</v>
      </c>
      <c r="R243" s="30">
        <v>220204</v>
      </c>
      <c r="S243" s="38">
        <f t="shared" si="21"/>
        <v>15393396</v>
      </c>
      <c r="T243" s="35">
        <v>45399</v>
      </c>
      <c r="U243" s="33" t="s">
        <v>622</v>
      </c>
      <c r="V243" s="35">
        <v>45399</v>
      </c>
      <c r="W243" s="41">
        <v>45657</v>
      </c>
      <c r="X243" s="35"/>
      <c r="Y243" s="30"/>
      <c r="Z243" s="373">
        <f>+F243/7</f>
        <v>2199056.5714285714</v>
      </c>
      <c r="AA243" s="258"/>
      <c r="AB243" s="40"/>
      <c r="AC243" s="30"/>
      <c r="AD243" s="378"/>
      <c r="AE243" s="30"/>
      <c r="AF243" s="384"/>
      <c r="AG243" s="384"/>
      <c r="AH243" s="384"/>
      <c r="AI243" s="19"/>
    </row>
    <row r="244" spans="1:35">
      <c r="A244" s="30">
        <v>242</v>
      </c>
      <c r="B244" s="30" t="s">
        <v>35</v>
      </c>
      <c r="C244" s="30" t="s">
        <v>70</v>
      </c>
      <c r="D244" s="30" t="s">
        <v>623</v>
      </c>
      <c r="E244" s="31" t="s">
        <v>38</v>
      </c>
      <c r="F244" s="32">
        <v>80000000</v>
      </c>
      <c r="G244" s="30" t="s">
        <v>624</v>
      </c>
      <c r="H244" s="33">
        <v>900298567</v>
      </c>
      <c r="I244" s="33"/>
      <c r="J244" s="34">
        <v>8</v>
      </c>
      <c r="K244" s="34">
        <v>1409</v>
      </c>
      <c r="L244" s="35">
        <v>45394</v>
      </c>
      <c r="M244" s="36">
        <f t="shared" si="20"/>
        <v>80000000</v>
      </c>
      <c r="N244" s="35">
        <v>45400</v>
      </c>
      <c r="O244" s="31" t="s">
        <v>40</v>
      </c>
      <c r="P244" s="37">
        <v>45400</v>
      </c>
      <c r="Q244" s="31">
        <v>1395</v>
      </c>
      <c r="R244" s="30">
        <v>220105</v>
      </c>
      <c r="S244" s="38">
        <f t="shared" si="21"/>
        <v>80000000</v>
      </c>
      <c r="T244" s="35">
        <v>45400</v>
      </c>
      <c r="U244" s="33">
        <v>100032275</v>
      </c>
      <c r="V244" s="35" t="s">
        <v>625</v>
      </c>
      <c r="W244" s="31" t="s">
        <v>52</v>
      </c>
      <c r="X244" s="35"/>
      <c r="Y244" s="30"/>
      <c r="Z244" s="373">
        <f>+F244/2</f>
        <v>40000000</v>
      </c>
      <c r="AA244" s="258"/>
      <c r="AB244" s="40"/>
      <c r="AC244" s="30"/>
      <c r="AD244" s="378"/>
      <c r="AE244" s="30"/>
      <c r="AF244" s="384"/>
      <c r="AG244" s="384"/>
      <c r="AH244" s="384"/>
      <c r="AI244" s="19"/>
    </row>
    <row r="245" spans="1:35">
      <c r="A245" s="30">
        <v>243</v>
      </c>
      <c r="B245" s="30" t="s">
        <v>35</v>
      </c>
      <c r="C245" s="30" t="s">
        <v>36</v>
      </c>
      <c r="D245" s="57" t="s">
        <v>626</v>
      </c>
      <c r="E245" s="31" t="s">
        <v>38</v>
      </c>
      <c r="F245" s="32">
        <v>12000000</v>
      </c>
      <c r="G245" s="30" t="s">
        <v>627</v>
      </c>
      <c r="H245" s="33">
        <v>901623625</v>
      </c>
      <c r="I245" s="33"/>
      <c r="J245" s="34">
        <v>5</v>
      </c>
      <c r="K245" s="34">
        <v>1396</v>
      </c>
      <c r="L245" s="35">
        <v>45390</v>
      </c>
      <c r="M245" s="36">
        <f t="shared" si="20"/>
        <v>12000000</v>
      </c>
      <c r="N245" s="35">
        <v>45400</v>
      </c>
      <c r="O245" s="31" t="s">
        <v>40</v>
      </c>
      <c r="P245" s="37">
        <v>45400</v>
      </c>
      <c r="Q245" s="31">
        <v>1396</v>
      </c>
      <c r="R245" s="30">
        <v>2102020101</v>
      </c>
      <c r="S245" s="38">
        <f t="shared" si="21"/>
        <v>12000000</v>
      </c>
      <c r="T245" s="35">
        <v>45400</v>
      </c>
      <c r="U245" s="33" t="s">
        <v>628</v>
      </c>
      <c r="V245" s="35">
        <v>45401</v>
      </c>
      <c r="W245" s="31" t="s">
        <v>46</v>
      </c>
      <c r="X245" s="35"/>
      <c r="Y245" s="30"/>
      <c r="Z245" s="373">
        <f>+F245/4</f>
        <v>3000000</v>
      </c>
      <c r="AA245" s="258"/>
      <c r="AB245" s="40"/>
      <c r="AC245" s="30"/>
      <c r="AD245" s="378"/>
      <c r="AE245" s="30"/>
      <c r="AF245" s="384"/>
      <c r="AG245" s="384"/>
      <c r="AH245" s="384"/>
      <c r="AI245" s="19"/>
    </row>
    <row r="246" spans="1:35">
      <c r="A246" s="30">
        <v>244</v>
      </c>
      <c r="B246" s="30" t="s">
        <v>35</v>
      </c>
      <c r="C246" s="30" t="s">
        <v>251</v>
      </c>
      <c r="D246" s="30" t="s">
        <v>629</v>
      </c>
      <c r="E246" s="31" t="s">
        <v>38</v>
      </c>
      <c r="F246" s="32">
        <v>29801333</v>
      </c>
      <c r="G246" s="30" t="s">
        <v>224</v>
      </c>
      <c r="H246" s="33">
        <v>5824170</v>
      </c>
      <c r="I246" s="33"/>
      <c r="J246" s="34">
        <v>9</v>
      </c>
      <c r="K246" s="34">
        <v>1412</v>
      </c>
      <c r="L246" s="35">
        <v>45399</v>
      </c>
      <c r="M246" s="36">
        <f t="shared" si="20"/>
        <v>29801333</v>
      </c>
      <c r="N246" s="35">
        <v>45405</v>
      </c>
      <c r="O246" s="31" t="s">
        <v>40</v>
      </c>
      <c r="P246" s="37">
        <v>45405</v>
      </c>
      <c r="Q246" s="31">
        <v>1397</v>
      </c>
      <c r="R246" s="30">
        <v>21030202</v>
      </c>
      <c r="S246" s="38">
        <f t="shared" si="21"/>
        <v>29801333</v>
      </c>
      <c r="T246" s="35">
        <v>45405</v>
      </c>
      <c r="U246" s="33">
        <v>100032425</v>
      </c>
      <c r="V246" s="35">
        <v>45406</v>
      </c>
      <c r="W246" s="41">
        <v>45656</v>
      </c>
      <c r="X246" s="35"/>
      <c r="Y246" s="30"/>
      <c r="Z246" s="373">
        <f>+F246/8</f>
        <v>3725166.625</v>
      </c>
      <c r="AA246" s="258"/>
      <c r="AB246" s="40"/>
      <c r="AC246" s="30"/>
      <c r="AD246" s="378"/>
      <c r="AE246" s="30"/>
      <c r="AF246" s="384"/>
      <c r="AG246" s="384"/>
      <c r="AH246" s="384"/>
      <c r="AI246" s="19"/>
    </row>
    <row r="247" spans="1:35">
      <c r="A247" s="30">
        <v>245</v>
      </c>
      <c r="B247" s="30" t="s">
        <v>35</v>
      </c>
      <c r="C247" s="30" t="s">
        <v>251</v>
      </c>
      <c r="D247" s="30" t="s">
        <v>240</v>
      </c>
      <c r="E247" s="31" t="s">
        <v>38</v>
      </c>
      <c r="F247" s="32">
        <v>28840000</v>
      </c>
      <c r="G247" s="30" t="s">
        <v>241</v>
      </c>
      <c r="H247" s="33">
        <v>1110563718</v>
      </c>
      <c r="I247" s="33"/>
      <c r="J247" s="34">
        <v>5</v>
      </c>
      <c r="K247" s="34">
        <v>1420</v>
      </c>
      <c r="L247" s="35">
        <v>45405</v>
      </c>
      <c r="M247" s="36">
        <f t="shared" si="20"/>
        <v>28840000</v>
      </c>
      <c r="N247" s="35">
        <v>45411</v>
      </c>
      <c r="O247" s="31" t="s">
        <v>40</v>
      </c>
      <c r="P247" s="37">
        <v>45411</v>
      </c>
      <c r="Q247" s="31">
        <v>1404</v>
      </c>
      <c r="R247" s="30">
        <v>21030202</v>
      </c>
      <c r="S247" s="38">
        <f t="shared" si="21"/>
        <v>28840000</v>
      </c>
      <c r="T247" s="35">
        <v>45411</v>
      </c>
      <c r="U247" s="33">
        <v>100032594</v>
      </c>
      <c r="V247" s="35">
        <v>45414</v>
      </c>
      <c r="W247" s="41">
        <v>45656</v>
      </c>
      <c r="X247" s="35"/>
      <c r="Y247" s="30"/>
      <c r="Z247" s="373">
        <f t="shared" ref="Z247:Z249" si="22">+F247/8</f>
        <v>3605000</v>
      </c>
      <c r="AA247" s="258"/>
      <c r="AB247" s="40"/>
      <c r="AC247" s="30"/>
      <c r="AD247" s="378"/>
      <c r="AE247" s="30"/>
      <c r="AF247" s="384"/>
      <c r="AG247" s="384"/>
      <c r="AH247" s="384"/>
      <c r="AI247" s="19"/>
    </row>
    <row r="248" spans="1:35">
      <c r="A248" s="43">
        <v>246</v>
      </c>
      <c r="B248" s="43" t="s">
        <v>35</v>
      </c>
      <c r="C248" s="43" t="s">
        <v>251</v>
      </c>
      <c r="D248" s="43" t="s">
        <v>240</v>
      </c>
      <c r="E248" s="44" t="s">
        <v>38</v>
      </c>
      <c r="F248" s="45">
        <v>28840000</v>
      </c>
      <c r="G248" s="43" t="s">
        <v>630</v>
      </c>
      <c r="H248" s="46">
        <v>1017208625</v>
      </c>
      <c r="I248" s="46"/>
      <c r="J248" s="47">
        <v>0</v>
      </c>
      <c r="K248" s="47">
        <v>1418</v>
      </c>
      <c r="L248" s="48">
        <v>45405</v>
      </c>
      <c r="M248" s="49">
        <f t="shared" si="20"/>
        <v>28840000</v>
      </c>
      <c r="N248" s="48">
        <v>45411</v>
      </c>
      <c r="O248" s="44" t="s">
        <v>40</v>
      </c>
      <c r="P248" s="50">
        <v>45411</v>
      </c>
      <c r="Q248" s="44">
        <v>1405</v>
      </c>
      <c r="R248" s="43">
        <v>21030202</v>
      </c>
      <c r="S248" s="51">
        <f t="shared" si="21"/>
        <v>28840000</v>
      </c>
      <c r="T248" s="48">
        <v>45411</v>
      </c>
      <c r="U248" s="46" t="s">
        <v>631</v>
      </c>
      <c r="V248" s="48">
        <v>45414</v>
      </c>
      <c r="W248" s="247">
        <v>45656</v>
      </c>
      <c r="X248" s="48"/>
      <c r="Y248" s="43"/>
      <c r="Z248" s="373">
        <f t="shared" si="22"/>
        <v>3605000</v>
      </c>
      <c r="AA248" s="335"/>
      <c r="AB248" s="53"/>
      <c r="AC248" s="43"/>
      <c r="AD248" s="381"/>
      <c r="AE248" s="30"/>
      <c r="AF248" s="384"/>
      <c r="AG248" s="384"/>
      <c r="AH248" s="384"/>
      <c r="AI248" s="19"/>
    </row>
    <row r="249" spans="1:35">
      <c r="A249" s="30">
        <v>247</v>
      </c>
      <c r="B249" s="30" t="s">
        <v>35</v>
      </c>
      <c r="C249" s="30" t="s">
        <v>251</v>
      </c>
      <c r="D249" s="30" t="s">
        <v>240</v>
      </c>
      <c r="E249" s="31" t="s">
        <v>38</v>
      </c>
      <c r="F249" s="32">
        <v>28840000</v>
      </c>
      <c r="G249" s="30" t="s">
        <v>242</v>
      </c>
      <c r="H249" s="33">
        <v>1110579160</v>
      </c>
      <c r="I249" s="33"/>
      <c r="J249" s="34">
        <v>6</v>
      </c>
      <c r="K249" s="34">
        <v>1419</v>
      </c>
      <c r="L249" s="35">
        <v>45405</v>
      </c>
      <c r="M249" s="36">
        <f t="shared" si="20"/>
        <v>28840000</v>
      </c>
      <c r="N249" s="35">
        <v>45316</v>
      </c>
      <c r="O249" s="31" t="s">
        <v>40</v>
      </c>
      <c r="P249" s="37">
        <v>45411</v>
      </c>
      <c r="Q249" s="31">
        <v>1406</v>
      </c>
      <c r="R249" s="30">
        <v>21030202</v>
      </c>
      <c r="S249" s="38">
        <f t="shared" si="21"/>
        <v>28840000</v>
      </c>
      <c r="T249" s="35">
        <v>45411</v>
      </c>
      <c r="U249" s="33">
        <v>100032591</v>
      </c>
      <c r="V249" s="35">
        <v>45414</v>
      </c>
      <c r="W249" s="41">
        <v>45657</v>
      </c>
      <c r="X249" s="35"/>
      <c r="Y249" s="30"/>
      <c r="Z249" s="373">
        <f t="shared" si="22"/>
        <v>3605000</v>
      </c>
      <c r="AA249" s="258"/>
      <c r="AB249" s="40"/>
      <c r="AC249" s="30"/>
      <c r="AD249" s="378"/>
      <c r="AE249" s="30"/>
      <c r="AF249" s="384"/>
      <c r="AG249" s="384"/>
      <c r="AH249" s="384"/>
      <c r="AI249" s="19"/>
    </row>
    <row r="250" spans="1:35">
      <c r="A250" s="30">
        <v>248</v>
      </c>
      <c r="B250" s="30" t="s">
        <v>254</v>
      </c>
      <c r="C250" s="30" t="s">
        <v>409</v>
      </c>
      <c r="D250" s="55" t="s">
        <v>632</v>
      </c>
      <c r="E250" s="31" t="s">
        <v>38</v>
      </c>
      <c r="F250" s="32">
        <v>8100000</v>
      </c>
      <c r="G250" s="30" t="s">
        <v>633</v>
      </c>
      <c r="H250" s="33">
        <v>1110501425</v>
      </c>
      <c r="I250" s="33"/>
      <c r="J250" s="34">
        <v>7</v>
      </c>
      <c r="K250" s="34">
        <v>1439</v>
      </c>
      <c r="L250" s="35">
        <v>45411</v>
      </c>
      <c r="M250" s="36">
        <f t="shared" si="20"/>
        <v>8100000</v>
      </c>
      <c r="N250" s="35">
        <v>45412</v>
      </c>
      <c r="O250" s="31" t="s">
        <v>40</v>
      </c>
      <c r="P250" s="37">
        <v>45412</v>
      </c>
      <c r="Q250" s="31">
        <v>1410</v>
      </c>
      <c r="R250" s="30">
        <v>220401</v>
      </c>
      <c r="S250" s="38">
        <f t="shared" si="21"/>
        <v>8100000</v>
      </c>
      <c r="T250" s="35">
        <v>45412</v>
      </c>
      <c r="U250" s="33">
        <v>100032646</v>
      </c>
      <c r="V250" s="35">
        <v>45412</v>
      </c>
      <c r="W250" s="31" t="s">
        <v>41</v>
      </c>
      <c r="X250" s="35"/>
      <c r="Y250" s="30"/>
      <c r="Z250" s="373">
        <f>+F250/1</f>
        <v>8100000</v>
      </c>
      <c r="AA250" s="258"/>
      <c r="AB250" s="40"/>
      <c r="AC250" s="30"/>
      <c r="AD250" s="378"/>
      <c r="AE250" s="30"/>
      <c r="AF250" s="384"/>
      <c r="AG250" s="384"/>
      <c r="AH250" s="384"/>
      <c r="AI250" s="19"/>
    </row>
    <row r="251" spans="1:35">
      <c r="A251" s="30">
        <v>249</v>
      </c>
      <c r="B251" s="30" t="s">
        <v>35</v>
      </c>
      <c r="C251" s="30" t="s">
        <v>42</v>
      </c>
      <c r="D251" s="55" t="s">
        <v>43</v>
      </c>
      <c r="E251" s="31" t="s">
        <v>38</v>
      </c>
      <c r="F251" s="32">
        <v>5150000</v>
      </c>
      <c r="G251" s="30" t="s">
        <v>634</v>
      </c>
      <c r="H251" s="33">
        <v>93414691</v>
      </c>
      <c r="I251" s="33"/>
      <c r="J251" s="34">
        <v>5</v>
      </c>
      <c r="K251" s="34">
        <v>1443</v>
      </c>
      <c r="L251" s="35">
        <v>45411</v>
      </c>
      <c r="M251" s="36">
        <f t="shared" si="20"/>
        <v>5150000</v>
      </c>
      <c r="N251" s="35">
        <v>45414</v>
      </c>
      <c r="O251" s="31" t="s">
        <v>40</v>
      </c>
      <c r="P251" s="37">
        <v>45414</v>
      </c>
      <c r="Q251" s="31">
        <v>1426</v>
      </c>
      <c r="R251" s="30">
        <v>2101010301</v>
      </c>
      <c r="S251" s="38">
        <f t="shared" si="21"/>
        <v>5150000</v>
      </c>
      <c r="T251" s="35">
        <v>45414</v>
      </c>
      <c r="U251" s="33">
        <v>100032720</v>
      </c>
      <c r="V251" s="35">
        <v>45415</v>
      </c>
      <c r="W251" s="31" t="s">
        <v>41</v>
      </c>
      <c r="X251" s="35"/>
      <c r="Y251" s="30"/>
      <c r="Z251" s="373">
        <f>+F251/1</f>
        <v>5150000</v>
      </c>
      <c r="AA251" s="258"/>
      <c r="AB251" s="40"/>
      <c r="AC251" s="30"/>
      <c r="AD251" s="378"/>
      <c r="AE251" s="30"/>
      <c r="AF251" s="384"/>
      <c r="AG251" s="384"/>
      <c r="AH251" s="384"/>
      <c r="AI251" s="19"/>
    </row>
    <row r="252" spans="1:35">
      <c r="A252" s="30">
        <v>250</v>
      </c>
      <c r="B252" s="30" t="s">
        <v>254</v>
      </c>
      <c r="C252" s="30" t="s">
        <v>70</v>
      </c>
      <c r="D252" s="280" t="s">
        <v>635</v>
      </c>
      <c r="E252" s="31" t="s">
        <v>38</v>
      </c>
      <c r="F252" s="32">
        <v>4200000</v>
      </c>
      <c r="G252" s="30" t="s">
        <v>636</v>
      </c>
      <c r="H252" s="33">
        <v>1113791998</v>
      </c>
      <c r="I252" s="33"/>
      <c r="J252" s="34">
        <v>9</v>
      </c>
      <c r="K252" s="34">
        <v>1442</v>
      </c>
      <c r="L252" s="35">
        <v>45411</v>
      </c>
      <c r="M252" s="36">
        <f t="shared" si="20"/>
        <v>4200000</v>
      </c>
      <c r="N252" s="35">
        <v>45414</v>
      </c>
      <c r="O252" s="31" t="s">
        <v>40</v>
      </c>
      <c r="P252" s="37">
        <v>45414</v>
      </c>
      <c r="Q252" s="31">
        <v>1427</v>
      </c>
      <c r="R252" s="30">
        <v>220401</v>
      </c>
      <c r="S252" s="38">
        <f t="shared" si="21"/>
        <v>4200000</v>
      </c>
      <c r="T252" s="35">
        <v>45415</v>
      </c>
      <c r="U252" s="33" t="s">
        <v>637</v>
      </c>
      <c r="V252" s="35">
        <v>45415</v>
      </c>
      <c r="W252" s="31" t="s">
        <v>41</v>
      </c>
      <c r="X252" s="35"/>
      <c r="Y252" s="30"/>
      <c r="Z252" s="373">
        <f t="shared" ref="Z252:Z263" si="23">+F252/1</f>
        <v>4200000</v>
      </c>
      <c r="AA252" s="258"/>
      <c r="AB252" s="40"/>
      <c r="AC252" s="30"/>
      <c r="AD252" s="378"/>
      <c r="AE252" s="30"/>
      <c r="AF252" s="384"/>
      <c r="AG252" s="384"/>
      <c r="AH252" s="384"/>
      <c r="AI252" s="19"/>
    </row>
    <row r="253" spans="1:35">
      <c r="A253" s="43">
        <v>251</v>
      </c>
      <c r="B253" s="43" t="s">
        <v>254</v>
      </c>
      <c r="C253" s="30" t="s">
        <v>53</v>
      </c>
      <c r="D253" s="55" t="s">
        <v>63</v>
      </c>
      <c r="E253" s="31" t="s">
        <v>64</v>
      </c>
      <c r="F253" s="32">
        <v>8910000</v>
      </c>
      <c r="G253" s="30" t="s">
        <v>259</v>
      </c>
      <c r="H253" s="33">
        <v>1232391592</v>
      </c>
      <c r="I253" s="33"/>
      <c r="J253" s="34">
        <v>8</v>
      </c>
      <c r="K253" s="34">
        <v>1437</v>
      </c>
      <c r="L253" s="35">
        <v>45411</v>
      </c>
      <c r="M253" s="36">
        <f t="shared" si="20"/>
        <v>8910000</v>
      </c>
      <c r="N253" s="35">
        <v>45414</v>
      </c>
      <c r="O253" s="31" t="s">
        <v>40</v>
      </c>
      <c r="P253" s="37">
        <v>45414</v>
      </c>
      <c r="Q253" s="31">
        <v>1428</v>
      </c>
      <c r="R253" s="30">
        <v>220401</v>
      </c>
      <c r="S253" s="38">
        <f t="shared" si="21"/>
        <v>8910000</v>
      </c>
      <c r="T253" s="35">
        <v>45414</v>
      </c>
      <c r="U253" s="33" t="s">
        <v>638</v>
      </c>
      <c r="V253" s="35">
        <v>45414</v>
      </c>
      <c r="W253" s="31" t="s">
        <v>41</v>
      </c>
      <c r="X253" s="35"/>
      <c r="Y253" s="30"/>
      <c r="Z253" s="373">
        <f t="shared" si="23"/>
        <v>8910000</v>
      </c>
      <c r="AA253" s="258"/>
      <c r="AB253" s="40"/>
      <c r="AC253" s="30"/>
      <c r="AD253" s="378"/>
      <c r="AE253" s="30"/>
      <c r="AF253" s="384"/>
      <c r="AG253" s="384"/>
      <c r="AH253" s="384"/>
      <c r="AI253" s="19"/>
    </row>
    <row r="254" spans="1:35">
      <c r="A254" s="30">
        <v>252</v>
      </c>
      <c r="B254" s="30" t="s">
        <v>254</v>
      </c>
      <c r="C254" s="294" t="s">
        <v>53</v>
      </c>
      <c r="D254" s="55" t="s">
        <v>145</v>
      </c>
      <c r="E254" s="31" t="s">
        <v>38</v>
      </c>
      <c r="F254" s="32">
        <v>12960000</v>
      </c>
      <c r="G254" s="30" t="s">
        <v>146</v>
      </c>
      <c r="H254" s="33">
        <v>14138035</v>
      </c>
      <c r="I254" s="33"/>
      <c r="J254" s="34">
        <v>2</v>
      </c>
      <c r="K254" s="34">
        <v>1438</v>
      </c>
      <c r="L254" s="35">
        <v>45411</v>
      </c>
      <c r="M254" s="36">
        <f t="shared" si="20"/>
        <v>12960000</v>
      </c>
      <c r="N254" s="35">
        <v>45414</v>
      </c>
      <c r="O254" s="31" t="s">
        <v>40</v>
      </c>
      <c r="P254" s="37">
        <v>45414</v>
      </c>
      <c r="Q254" s="31">
        <v>1429</v>
      </c>
      <c r="R254" s="30">
        <v>220401</v>
      </c>
      <c r="S254" s="38">
        <f t="shared" si="21"/>
        <v>12960000</v>
      </c>
      <c r="T254" s="35">
        <v>45414</v>
      </c>
      <c r="U254" s="33" t="s">
        <v>639</v>
      </c>
      <c r="V254" s="35">
        <v>45414</v>
      </c>
      <c r="W254" s="31" t="s">
        <v>41</v>
      </c>
      <c r="X254" s="35"/>
      <c r="Y254" s="30"/>
      <c r="Z254" s="373">
        <f t="shared" si="23"/>
        <v>12960000</v>
      </c>
      <c r="AA254" s="258"/>
      <c r="AB254" s="40"/>
      <c r="AC254" s="30"/>
      <c r="AD254" s="378"/>
      <c r="AE254" s="30"/>
      <c r="AF254" s="384"/>
      <c r="AG254" s="384"/>
      <c r="AH254" s="384"/>
      <c r="AI254" s="19"/>
    </row>
    <row r="255" spans="1:35">
      <c r="A255" s="30">
        <v>253</v>
      </c>
      <c r="B255" s="30" t="s">
        <v>254</v>
      </c>
      <c r="C255" s="294" t="s">
        <v>53</v>
      </c>
      <c r="D255" s="55" t="s">
        <v>148</v>
      </c>
      <c r="E255" s="31" t="s">
        <v>38</v>
      </c>
      <c r="F255" s="32">
        <v>9720000</v>
      </c>
      <c r="G255" s="30" t="s">
        <v>149</v>
      </c>
      <c r="H255" s="33">
        <v>14878116</v>
      </c>
      <c r="I255" s="33"/>
      <c r="J255" s="34">
        <v>5</v>
      </c>
      <c r="K255" s="34">
        <v>1435</v>
      </c>
      <c r="L255" s="35">
        <v>45411</v>
      </c>
      <c r="M255" s="36">
        <f t="shared" si="20"/>
        <v>9720000</v>
      </c>
      <c r="N255" s="35">
        <v>45414</v>
      </c>
      <c r="O255" s="31" t="s">
        <v>40</v>
      </c>
      <c r="P255" s="37">
        <v>45414</v>
      </c>
      <c r="Q255" s="31">
        <v>1430</v>
      </c>
      <c r="R255" s="30">
        <v>220401</v>
      </c>
      <c r="S255" s="38">
        <f t="shared" si="21"/>
        <v>9720000</v>
      </c>
      <c r="T255" s="35">
        <v>45414</v>
      </c>
      <c r="U255" s="33" t="s">
        <v>640</v>
      </c>
      <c r="V255" s="35">
        <v>45414</v>
      </c>
      <c r="W255" s="31" t="s">
        <v>41</v>
      </c>
      <c r="X255" s="35"/>
      <c r="Y255" s="30"/>
      <c r="Z255" s="373">
        <f t="shared" si="23"/>
        <v>9720000</v>
      </c>
      <c r="AA255" s="258"/>
      <c r="AB255" s="40"/>
      <c r="AC255" s="30"/>
      <c r="AD255" s="378"/>
      <c r="AE255" s="30"/>
      <c r="AF255" s="384"/>
      <c r="AG255" s="384"/>
      <c r="AH255" s="384"/>
      <c r="AI255" s="19"/>
    </row>
    <row r="256" spans="1:35">
      <c r="A256" s="295">
        <v>254</v>
      </c>
      <c r="B256" s="295" t="s">
        <v>254</v>
      </c>
      <c r="C256" s="30" t="s">
        <v>53</v>
      </c>
      <c r="D256" s="30" t="s">
        <v>126</v>
      </c>
      <c r="E256" s="31" t="s">
        <v>38</v>
      </c>
      <c r="F256" s="32">
        <v>9720000</v>
      </c>
      <c r="G256" s="30" t="s">
        <v>127</v>
      </c>
      <c r="H256" s="33">
        <v>14325425</v>
      </c>
      <c r="I256" s="33"/>
      <c r="J256" s="34">
        <v>3</v>
      </c>
      <c r="K256" s="34">
        <v>1436</v>
      </c>
      <c r="L256" s="35">
        <v>45411</v>
      </c>
      <c r="M256" s="36">
        <f t="shared" si="20"/>
        <v>9720000</v>
      </c>
      <c r="N256" s="35">
        <v>45414</v>
      </c>
      <c r="O256" s="31" t="s">
        <v>40</v>
      </c>
      <c r="P256" s="37">
        <v>45414</v>
      </c>
      <c r="Q256" s="31">
        <v>1431</v>
      </c>
      <c r="R256" s="30">
        <v>220401</v>
      </c>
      <c r="S256" s="38">
        <f t="shared" si="21"/>
        <v>9720000</v>
      </c>
      <c r="T256" s="35">
        <v>45414</v>
      </c>
      <c r="U256" s="33" t="s">
        <v>641</v>
      </c>
      <c r="V256" s="35">
        <v>45414</v>
      </c>
      <c r="W256" s="31" t="s">
        <v>41</v>
      </c>
      <c r="X256" s="35"/>
      <c r="Y256" s="30"/>
      <c r="Z256" s="373">
        <f t="shared" si="23"/>
        <v>9720000</v>
      </c>
      <c r="AA256" s="258"/>
      <c r="AB256" s="40"/>
      <c r="AC256" s="30"/>
      <c r="AD256" s="378"/>
      <c r="AE256" s="30"/>
      <c r="AF256" s="384"/>
      <c r="AG256" s="384"/>
      <c r="AH256" s="384"/>
      <c r="AI256" s="19"/>
    </row>
    <row r="257" spans="1:35">
      <c r="A257" s="251">
        <v>255</v>
      </c>
      <c r="B257" s="251" t="s">
        <v>35</v>
      </c>
      <c r="C257" s="251" t="s">
        <v>251</v>
      </c>
      <c r="D257" s="251" t="s">
        <v>642</v>
      </c>
      <c r="E257" s="282" t="s">
        <v>38</v>
      </c>
      <c r="F257" s="253">
        <v>7012969</v>
      </c>
      <c r="G257" s="251" t="s">
        <v>643</v>
      </c>
      <c r="H257" s="254">
        <v>5849749</v>
      </c>
      <c r="I257" s="254"/>
      <c r="J257" s="34">
        <v>0</v>
      </c>
      <c r="K257" s="34">
        <v>1408</v>
      </c>
      <c r="L257" s="35">
        <v>45394</v>
      </c>
      <c r="M257" s="36">
        <f t="shared" si="20"/>
        <v>7012969</v>
      </c>
      <c r="N257" s="35">
        <v>45414</v>
      </c>
      <c r="O257" s="31" t="s">
        <v>40</v>
      </c>
      <c r="P257" s="37">
        <v>45414</v>
      </c>
      <c r="Q257" s="31">
        <v>1432</v>
      </c>
      <c r="R257" s="30">
        <v>21030202</v>
      </c>
      <c r="S257" s="38">
        <f t="shared" si="21"/>
        <v>7012969</v>
      </c>
      <c r="T257" s="35">
        <v>45415</v>
      </c>
      <c r="U257" s="33" t="s">
        <v>644</v>
      </c>
      <c r="V257" s="35">
        <v>45422</v>
      </c>
      <c r="W257" s="31" t="s">
        <v>645</v>
      </c>
      <c r="X257" s="35"/>
      <c r="Y257" s="30"/>
      <c r="Z257" s="373">
        <f>+F257/1.5</f>
        <v>4675312.666666667</v>
      </c>
      <c r="AA257" s="258"/>
      <c r="AB257" s="40"/>
      <c r="AC257" s="30"/>
      <c r="AD257" s="378"/>
      <c r="AE257" s="30"/>
      <c r="AF257" s="384"/>
      <c r="AG257" s="384"/>
      <c r="AH257" s="384"/>
      <c r="AI257" s="418" t="s">
        <v>646</v>
      </c>
    </row>
    <row r="258" spans="1:35">
      <c r="A258" s="30">
        <v>256</v>
      </c>
      <c r="B258" s="30" t="s">
        <v>254</v>
      </c>
      <c r="C258" s="30" t="s">
        <v>647</v>
      </c>
      <c r="D258" s="57" t="s">
        <v>648</v>
      </c>
      <c r="E258" s="31" t="s">
        <v>38</v>
      </c>
      <c r="F258" s="32">
        <v>14214000</v>
      </c>
      <c r="G258" s="30" t="s">
        <v>166</v>
      </c>
      <c r="H258" s="33">
        <v>36559111</v>
      </c>
      <c r="I258" s="33"/>
      <c r="J258" s="34"/>
      <c r="K258" s="34">
        <v>1460</v>
      </c>
      <c r="L258" s="35">
        <v>45420</v>
      </c>
      <c r="M258" s="36">
        <f t="shared" si="20"/>
        <v>14214000</v>
      </c>
      <c r="N258" s="35">
        <v>45420</v>
      </c>
      <c r="O258" s="31" t="s">
        <v>40</v>
      </c>
      <c r="P258" s="37">
        <v>45420</v>
      </c>
      <c r="Q258" s="31">
        <v>1435</v>
      </c>
      <c r="R258" s="30">
        <v>220401</v>
      </c>
      <c r="S258" s="38">
        <f t="shared" si="21"/>
        <v>14214000</v>
      </c>
      <c r="T258" s="35">
        <v>45420</v>
      </c>
      <c r="U258" s="33">
        <v>100032907</v>
      </c>
      <c r="V258" s="35">
        <v>45420</v>
      </c>
      <c r="W258" s="31" t="s">
        <v>88</v>
      </c>
      <c r="X258" s="35"/>
      <c r="Y258" s="30"/>
      <c r="Z258" s="373">
        <f>+F258/3</f>
        <v>4738000</v>
      </c>
      <c r="AA258" s="258"/>
      <c r="AB258" s="40"/>
      <c r="AC258" s="30"/>
      <c r="AD258" s="378"/>
      <c r="AE258" s="30"/>
      <c r="AF258" s="384"/>
      <c r="AG258" s="384"/>
      <c r="AH258" s="384"/>
      <c r="AI258" s="415" t="s">
        <v>649</v>
      </c>
    </row>
    <row r="259" spans="1:35">
      <c r="A259" s="30">
        <v>257</v>
      </c>
      <c r="B259" s="30" t="s">
        <v>35</v>
      </c>
      <c r="C259" s="30" t="s">
        <v>488</v>
      </c>
      <c r="D259" s="58" t="s">
        <v>650</v>
      </c>
      <c r="E259" s="31" t="s">
        <v>38</v>
      </c>
      <c r="F259" s="32">
        <v>5000000</v>
      </c>
      <c r="G259" s="30" t="s">
        <v>490</v>
      </c>
      <c r="H259" s="33">
        <v>900062917</v>
      </c>
      <c r="I259" s="33"/>
      <c r="J259" s="34">
        <v>9</v>
      </c>
      <c r="K259" s="34">
        <v>1423</v>
      </c>
      <c r="L259" s="35">
        <v>45405</v>
      </c>
      <c r="M259" s="36">
        <f t="shared" si="20"/>
        <v>5000000</v>
      </c>
      <c r="N259" s="35">
        <v>45421</v>
      </c>
      <c r="O259" s="31" t="s">
        <v>40</v>
      </c>
      <c r="P259" s="37">
        <v>45433</v>
      </c>
      <c r="Q259" s="31">
        <v>1471</v>
      </c>
      <c r="R259" s="30">
        <v>2102010206</v>
      </c>
      <c r="S259" s="38">
        <f t="shared" si="21"/>
        <v>5000000</v>
      </c>
      <c r="T259" s="35" t="s">
        <v>651</v>
      </c>
      <c r="U259" s="71" t="s">
        <v>651</v>
      </c>
      <c r="V259" s="35"/>
      <c r="W259" s="41">
        <v>45657</v>
      </c>
      <c r="X259" s="35"/>
      <c r="Y259" s="30"/>
      <c r="Z259" s="373">
        <f t="shared" si="23"/>
        <v>5000000</v>
      </c>
      <c r="AA259" s="258"/>
      <c r="AB259" s="40"/>
      <c r="AC259" s="30"/>
      <c r="AD259" s="378"/>
      <c r="AE259" s="30"/>
      <c r="AF259" s="384"/>
      <c r="AG259" s="384"/>
      <c r="AH259" s="384"/>
      <c r="AI259" s="19"/>
    </row>
    <row r="260" spans="1:35">
      <c r="A260" s="43">
        <v>258</v>
      </c>
      <c r="B260" s="43" t="s">
        <v>35</v>
      </c>
      <c r="C260" s="43" t="s">
        <v>53</v>
      </c>
      <c r="D260" s="43" t="s">
        <v>115</v>
      </c>
      <c r="E260" s="44" t="s">
        <v>38</v>
      </c>
      <c r="F260" s="45">
        <v>3888000</v>
      </c>
      <c r="G260" s="43" t="s">
        <v>116</v>
      </c>
      <c r="H260" s="46">
        <v>38290379</v>
      </c>
      <c r="I260" s="46"/>
      <c r="J260" s="47">
        <v>7</v>
      </c>
      <c r="K260" s="47">
        <v>1440</v>
      </c>
      <c r="L260" s="48">
        <v>45411</v>
      </c>
      <c r="M260" s="49">
        <f t="shared" si="20"/>
        <v>3888000</v>
      </c>
      <c r="N260" s="48">
        <v>45426</v>
      </c>
      <c r="O260" s="44" t="s">
        <v>40</v>
      </c>
      <c r="P260" s="50">
        <v>45427</v>
      </c>
      <c r="Q260" s="44">
        <v>1451</v>
      </c>
      <c r="R260" s="43">
        <v>220401</v>
      </c>
      <c r="S260" s="51">
        <f t="shared" si="21"/>
        <v>3888000</v>
      </c>
      <c r="T260" s="48"/>
      <c r="U260" s="46"/>
      <c r="V260" s="48"/>
      <c r="W260" s="44" t="s">
        <v>652</v>
      </c>
      <c r="X260" s="48"/>
      <c r="Y260" s="43"/>
      <c r="Z260" s="373">
        <f t="shared" si="23"/>
        <v>3888000</v>
      </c>
      <c r="AA260" s="335"/>
      <c r="AB260" s="53"/>
      <c r="AC260" s="43"/>
      <c r="AD260" s="381"/>
      <c r="AE260" s="30"/>
      <c r="AF260" s="384"/>
      <c r="AG260" s="384"/>
      <c r="AH260" s="384"/>
      <c r="AI260" s="19"/>
    </row>
    <row r="261" spans="1:35">
      <c r="A261" s="30">
        <v>259</v>
      </c>
      <c r="B261" s="30" t="s">
        <v>35</v>
      </c>
      <c r="C261" s="30" t="s">
        <v>42</v>
      </c>
      <c r="D261" s="30" t="s">
        <v>299</v>
      </c>
      <c r="E261" s="31" t="s">
        <v>38</v>
      </c>
      <c r="F261" s="32">
        <v>5000000</v>
      </c>
      <c r="G261" s="30" t="s">
        <v>300</v>
      </c>
      <c r="H261" s="33">
        <v>1110507270</v>
      </c>
      <c r="I261" s="33"/>
      <c r="J261" s="34">
        <v>1</v>
      </c>
      <c r="K261" s="34">
        <v>1446</v>
      </c>
      <c r="L261" s="35">
        <v>45411</v>
      </c>
      <c r="M261" s="36">
        <f t="shared" si="20"/>
        <v>5000000</v>
      </c>
      <c r="N261" s="35">
        <v>45426</v>
      </c>
      <c r="O261" s="31" t="s">
        <v>296</v>
      </c>
      <c r="P261" s="37">
        <v>45427</v>
      </c>
      <c r="Q261" s="31">
        <v>1450</v>
      </c>
      <c r="R261" s="30">
        <v>2101010301</v>
      </c>
      <c r="S261" s="38">
        <f t="shared" si="21"/>
        <v>5000000</v>
      </c>
      <c r="T261" s="35">
        <v>45427</v>
      </c>
      <c r="U261" s="33" t="s">
        <v>653</v>
      </c>
      <c r="V261" s="35">
        <v>45427</v>
      </c>
      <c r="W261" s="31" t="s">
        <v>41</v>
      </c>
      <c r="X261" s="35"/>
      <c r="Y261" s="30"/>
      <c r="Z261" s="373">
        <f t="shared" si="23"/>
        <v>5000000</v>
      </c>
      <c r="AA261" s="258"/>
      <c r="AB261" s="40"/>
      <c r="AC261" s="30"/>
      <c r="AD261" s="378"/>
      <c r="AE261" s="30"/>
      <c r="AF261" s="384"/>
      <c r="AG261" s="384"/>
      <c r="AH261" s="384"/>
      <c r="AI261" s="19"/>
    </row>
    <row r="262" spans="1:35">
      <c r="A262" s="30">
        <v>260</v>
      </c>
      <c r="B262" s="30" t="s">
        <v>654</v>
      </c>
      <c r="C262" s="30" t="s">
        <v>59</v>
      </c>
      <c r="D262" s="57" t="s">
        <v>655</v>
      </c>
      <c r="E262" s="31" t="s">
        <v>38</v>
      </c>
      <c r="F262" s="32">
        <v>209642729</v>
      </c>
      <c r="G262" s="30" t="s">
        <v>656</v>
      </c>
      <c r="H262" s="33">
        <v>900265071</v>
      </c>
      <c r="I262" s="33"/>
      <c r="J262" s="34">
        <v>5</v>
      </c>
      <c r="K262" s="34">
        <v>1455</v>
      </c>
      <c r="L262" s="35">
        <v>45412</v>
      </c>
      <c r="M262" s="36">
        <f t="shared" si="20"/>
        <v>209642729</v>
      </c>
      <c r="N262" s="35">
        <v>45428</v>
      </c>
      <c r="O262" s="31" t="s">
        <v>296</v>
      </c>
      <c r="P262" s="37">
        <v>45428</v>
      </c>
      <c r="Q262" s="31">
        <v>1452</v>
      </c>
      <c r="R262" s="30">
        <v>220304</v>
      </c>
      <c r="S262" s="38">
        <f t="shared" si="21"/>
        <v>209642729</v>
      </c>
      <c r="T262" s="35">
        <v>45428</v>
      </c>
      <c r="U262" s="33" t="s">
        <v>657</v>
      </c>
      <c r="V262" s="35">
        <v>45435</v>
      </c>
      <c r="W262" s="31" t="s">
        <v>195</v>
      </c>
      <c r="X262" s="35"/>
      <c r="Y262" s="30"/>
      <c r="Z262" s="373">
        <f>+F262/6</f>
        <v>34940454.833333336</v>
      </c>
      <c r="AA262" s="258"/>
      <c r="AB262" s="40"/>
      <c r="AC262" s="30"/>
      <c r="AD262" s="378"/>
      <c r="AE262" s="30"/>
      <c r="AF262" s="384"/>
      <c r="AG262" s="384"/>
      <c r="AH262" s="384"/>
      <c r="AI262" s="19"/>
    </row>
    <row r="263" spans="1:35">
      <c r="A263" s="30">
        <v>261</v>
      </c>
      <c r="B263" s="30" t="s">
        <v>254</v>
      </c>
      <c r="C263" s="30" t="s">
        <v>53</v>
      </c>
      <c r="D263" s="59" t="s">
        <v>302</v>
      </c>
      <c r="E263" s="31" t="s">
        <v>38</v>
      </c>
      <c r="F263" s="32">
        <v>3500000</v>
      </c>
      <c r="G263" s="30" t="s">
        <v>303</v>
      </c>
      <c r="H263" s="33">
        <v>1104706658</v>
      </c>
      <c r="I263" s="33"/>
      <c r="J263" s="34">
        <v>5</v>
      </c>
      <c r="K263" s="34">
        <v>1467</v>
      </c>
      <c r="L263" s="35">
        <v>45422</v>
      </c>
      <c r="M263" s="36">
        <f t="shared" si="20"/>
        <v>3500000</v>
      </c>
      <c r="N263" s="35">
        <v>45428</v>
      </c>
      <c r="O263" s="31" t="s">
        <v>40</v>
      </c>
      <c r="P263" s="37">
        <v>45428</v>
      </c>
      <c r="Q263" s="31">
        <v>1455</v>
      </c>
      <c r="R263" s="30">
        <v>220401</v>
      </c>
      <c r="S263" s="38">
        <f t="shared" si="21"/>
        <v>3500000</v>
      </c>
      <c r="T263" s="35">
        <v>45428</v>
      </c>
      <c r="U263" s="33" t="s">
        <v>658</v>
      </c>
      <c r="V263" s="35">
        <v>45428</v>
      </c>
      <c r="W263" s="31" t="s">
        <v>106</v>
      </c>
      <c r="X263" s="35"/>
      <c r="Y263" s="30"/>
      <c r="Z263" s="373">
        <f t="shared" si="23"/>
        <v>3500000</v>
      </c>
      <c r="AA263" s="258"/>
      <c r="AB263" s="40"/>
      <c r="AC263" s="30"/>
      <c r="AD263" s="378"/>
      <c r="AE263" s="30"/>
      <c r="AF263" s="384"/>
      <c r="AG263" s="384"/>
      <c r="AH263" s="384"/>
      <c r="AI263" s="19"/>
    </row>
    <row r="264" spans="1:35">
      <c r="A264" s="30">
        <v>262</v>
      </c>
      <c r="B264" s="30" t="s">
        <v>654</v>
      </c>
      <c r="C264" s="30" t="s">
        <v>251</v>
      </c>
      <c r="D264" s="58" t="s">
        <v>659</v>
      </c>
      <c r="E264" s="31" t="s">
        <v>38</v>
      </c>
      <c r="F264" s="32">
        <v>65275200</v>
      </c>
      <c r="G264" s="30" t="s">
        <v>660</v>
      </c>
      <c r="H264" s="33">
        <v>901518333</v>
      </c>
      <c r="I264" s="33"/>
      <c r="J264" s="34">
        <v>0</v>
      </c>
      <c r="K264" s="34">
        <v>1422</v>
      </c>
      <c r="L264" s="35">
        <v>45405</v>
      </c>
      <c r="M264" s="36">
        <f t="shared" si="20"/>
        <v>65275200</v>
      </c>
      <c r="N264" s="35">
        <v>45428</v>
      </c>
      <c r="O264" s="31" t="s">
        <v>40</v>
      </c>
      <c r="P264" s="37">
        <v>45429</v>
      </c>
      <c r="Q264" s="31">
        <v>1458</v>
      </c>
      <c r="R264" s="30">
        <v>21030202</v>
      </c>
      <c r="S264" s="38">
        <f t="shared" si="21"/>
        <v>65275200</v>
      </c>
      <c r="T264" s="35">
        <v>45429</v>
      </c>
      <c r="U264" s="33">
        <v>100022245</v>
      </c>
      <c r="V264" s="35">
        <v>45434</v>
      </c>
      <c r="W264" s="41">
        <v>45657</v>
      </c>
      <c r="X264" s="35"/>
      <c r="Y264" s="30"/>
      <c r="Z264" s="373">
        <f>+F264/5.5</f>
        <v>11868218.181818182</v>
      </c>
      <c r="AA264" s="258"/>
      <c r="AB264" s="40"/>
      <c r="AC264" s="30"/>
      <c r="AD264" s="378"/>
      <c r="AE264" s="30"/>
      <c r="AF264" s="384"/>
      <c r="AG264" s="384"/>
      <c r="AH264" s="384"/>
      <c r="AI264" s="19"/>
    </row>
    <row r="265" spans="1:35">
      <c r="A265" s="43">
        <v>263</v>
      </c>
      <c r="B265" s="43" t="s">
        <v>35</v>
      </c>
      <c r="C265" s="43" t="s">
        <v>70</v>
      </c>
      <c r="D265" s="43" t="s">
        <v>182</v>
      </c>
      <c r="E265" s="44" t="s">
        <v>38</v>
      </c>
      <c r="F265" s="45">
        <v>110000000</v>
      </c>
      <c r="G265" s="43" t="s">
        <v>68</v>
      </c>
      <c r="H265" s="46">
        <v>900504144</v>
      </c>
      <c r="I265" s="46"/>
      <c r="J265" s="47">
        <v>0</v>
      </c>
      <c r="K265" s="47">
        <v>1480</v>
      </c>
      <c r="L265" s="48">
        <v>45426</v>
      </c>
      <c r="M265" s="49">
        <f t="shared" si="20"/>
        <v>110000000</v>
      </c>
      <c r="N265" s="48">
        <v>45429</v>
      </c>
      <c r="O265" s="44" t="s">
        <v>40</v>
      </c>
      <c r="P265" s="50">
        <v>45429</v>
      </c>
      <c r="Q265" s="44">
        <v>1465</v>
      </c>
      <c r="R265" s="43">
        <v>220105</v>
      </c>
      <c r="S265" s="51">
        <f t="shared" si="21"/>
        <v>110000000</v>
      </c>
      <c r="T265" s="48">
        <v>45429</v>
      </c>
      <c r="U265" s="46">
        <v>100033170</v>
      </c>
      <c r="V265" s="48">
        <v>45429</v>
      </c>
      <c r="W265" s="44" t="s">
        <v>41</v>
      </c>
      <c r="X265" s="48"/>
      <c r="Y265" s="43"/>
      <c r="Z265" s="373">
        <f>+F265/1</f>
        <v>110000000</v>
      </c>
      <c r="AA265" s="335"/>
      <c r="AB265" s="53"/>
      <c r="AC265" s="43"/>
      <c r="AD265" s="381"/>
      <c r="AE265" s="30"/>
      <c r="AF265" s="384"/>
      <c r="AG265" s="384"/>
      <c r="AH265" s="384"/>
      <c r="AI265" s="19"/>
    </row>
    <row r="266" spans="1:35">
      <c r="A266" s="30">
        <v>264</v>
      </c>
      <c r="B266" s="30" t="s">
        <v>35</v>
      </c>
      <c r="C266" s="30" t="s">
        <v>251</v>
      </c>
      <c r="D266" s="30" t="s">
        <v>225</v>
      </c>
      <c r="E266" s="31" t="s">
        <v>38</v>
      </c>
      <c r="F266" s="32">
        <v>57356250</v>
      </c>
      <c r="G266" s="30" t="s">
        <v>226</v>
      </c>
      <c r="H266" s="33">
        <v>901370428</v>
      </c>
      <c r="I266" s="33"/>
      <c r="J266" s="34">
        <v>3</v>
      </c>
      <c r="K266" s="34">
        <v>1479</v>
      </c>
      <c r="L266" s="35">
        <v>45426</v>
      </c>
      <c r="M266" s="36">
        <f t="shared" si="20"/>
        <v>57356250</v>
      </c>
      <c r="N266" s="35">
        <v>45429</v>
      </c>
      <c r="O266" s="31" t="s">
        <v>40</v>
      </c>
      <c r="P266" s="37">
        <v>45432</v>
      </c>
      <c r="Q266" s="31">
        <v>1468</v>
      </c>
      <c r="R266" s="30">
        <v>220106</v>
      </c>
      <c r="S266" s="38">
        <f t="shared" si="21"/>
        <v>57356250</v>
      </c>
      <c r="T266" s="35" t="s">
        <v>661</v>
      </c>
      <c r="U266" s="33">
        <v>100033265</v>
      </c>
      <c r="V266" s="35">
        <v>45435</v>
      </c>
      <c r="W266" s="31" t="s">
        <v>79</v>
      </c>
      <c r="X266" s="35"/>
      <c r="Y266" s="30"/>
      <c r="Z266" s="373">
        <f>+F266/5</f>
        <v>11471250</v>
      </c>
      <c r="AA266" s="258"/>
      <c r="AB266" s="40"/>
      <c r="AC266" s="30"/>
      <c r="AD266" s="378"/>
      <c r="AE266" s="30"/>
      <c r="AF266" s="384"/>
      <c r="AG266" s="384"/>
      <c r="AH266" s="384"/>
      <c r="AI266" s="19"/>
    </row>
    <row r="267" spans="1:35">
      <c r="A267" s="30">
        <v>265</v>
      </c>
      <c r="B267" s="30" t="s">
        <v>654</v>
      </c>
      <c r="C267" s="30" t="s">
        <v>157</v>
      </c>
      <c r="D267" s="57" t="s">
        <v>663</v>
      </c>
      <c r="E267" s="31" t="s">
        <v>38</v>
      </c>
      <c r="F267" s="32">
        <v>23800000</v>
      </c>
      <c r="G267" s="30" t="s">
        <v>664</v>
      </c>
      <c r="H267" s="33">
        <v>1110553043</v>
      </c>
      <c r="I267" s="33"/>
      <c r="J267" s="34">
        <v>1</v>
      </c>
      <c r="K267" s="34">
        <v>1475</v>
      </c>
      <c r="L267" s="35">
        <v>45426</v>
      </c>
      <c r="M267" s="36">
        <f t="shared" si="20"/>
        <v>23800000</v>
      </c>
      <c r="N267" s="35">
        <v>45432</v>
      </c>
      <c r="O267" s="31" t="s">
        <v>40</v>
      </c>
      <c r="P267" s="37">
        <v>45432</v>
      </c>
      <c r="Q267" s="31">
        <v>1469</v>
      </c>
      <c r="R267" s="30">
        <v>220301</v>
      </c>
      <c r="S267" s="38">
        <f t="shared" si="21"/>
        <v>23800000</v>
      </c>
      <c r="T267" s="35">
        <v>45432</v>
      </c>
      <c r="U267" s="33">
        <v>100033195</v>
      </c>
      <c r="V267" s="35">
        <v>45434</v>
      </c>
      <c r="W267" s="41">
        <v>45656</v>
      </c>
      <c r="X267" s="35"/>
      <c r="Y267" s="30"/>
      <c r="Z267" s="373">
        <f>+F267/5.2</f>
        <v>4576923.076923077</v>
      </c>
      <c r="AA267" s="258"/>
      <c r="AB267" s="40"/>
      <c r="AC267" s="30"/>
      <c r="AD267" s="378"/>
      <c r="AE267" s="30"/>
      <c r="AF267" s="384"/>
      <c r="AG267" s="384"/>
      <c r="AH267" s="384"/>
      <c r="AI267" s="19"/>
    </row>
    <row r="268" spans="1:35">
      <c r="A268" s="30">
        <v>266</v>
      </c>
      <c r="B268" s="30" t="s">
        <v>654</v>
      </c>
      <c r="C268" s="30" t="s">
        <v>157</v>
      </c>
      <c r="D268" s="58" t="s">
        <v>665</v>
      </c>
      <c r="E268" s="31" t="s">
        <v>38</v>
      </c>
      <c r="F268" s="32">
        <v>23800000</v>
      </c>
      <c r="G268" s="30" t="s">
        <v>666</v>
      </c>
      <c r="H268" s="33">
        <v>7919127</v>
      </c>
      <c r="I268" s="33"/>
      <c r="J268" s="34">
        <v>8</v>
      </c>
      <c r="K268" s="34">
        <v>1476</v>
      </c>
      <c r="L268" s="35">
        <v>45426</v>
      </c>
      <c r="M268" s="36">
        <f t="shared" si="20"/>
        <v>23800000</v>
      </c>
      <c r="N268" s="35">
        <v>45432</v>
      </c>
      <c r="O268" s="31" t="s">
        <v>40</v>
      </c>
      <c r="P268" s="37">
        <v>45432</v>
      </c>
      <c r="Q268" s="31">
        <v>1470</v>
      </c>
      <c r="R268" s="30">
        <v>220301</v>
      </c>
      <c r="S268" s="38">
        <f t="shared" si="21"/>
        <v>23800000</v>
      </c>
      <c r="T268" s="35">
        <v>45432</v>
      </c>
      <c r="U268" s="33">
        <v>100033193</v>
      </c>
      <c r="V268" s="35">
        <v>45432</v>
      </c>
      <c r="W268" s="41">
        <v>45656</v>
      </c>
      <c r="X268" s="35"/>
      <c r="Y268" s="30"/>
      <c r="Z268" s="373">
        <f>+F268/5.2</f>
        <v>4576923.076923077</v>
      </c>
      <c r="AA268" s="258"/>
      <c r="AB268" s="40"/>
      <c r="AC268" s="30"/>
      <c r="AD268" s="378"/>
      <c r="AE268" s="30"/>
      <c r="AF268" s="384"/>
      <c r="AG268" s="384"/>
      <c r="AH268" s="384"/>
      <c r="AI268" s="19"/>
    </row>
    <row r="269" spans="1:35">
      <c r="A269" s="30">
        <v>267</v>
      </c>
      <c r="B269" s="30" t="s">
        <v>35</v>
      </c>
      <c r="C269" s="30" t="s">
        <v>48</v>
      </c>
      <c r="D269" s="30" t="s">
        <v>667</v>
      </c>
      <c r="E269" s="31" t="s">
        <v>38</v>
      </c>
      <c r="F269" s="32">
        <v>4000000</v>
      </c>
      <c r="G269" s="30" t="s">
        <v>668</v>
      </c>
      <c r="H269" s="33">
        <v>11430443</v>
      </c>
      <c r="I269" s="33"/>
      <c r="J269" s="34">
        <v>4</v>
      </c>
      <c r="K269" s="34">
        <v>1458</v>
      </c>
      <c r="L269" s="35">
        <v>45419</v>
      </c>
      <c r="M269" s="36">
        <f t="shared" ref="M269:M318" si="24">F269</f>
        <v>4000000</v>
      </c>
      <c r="N269" s="35">
        <v>45433</v>
      </c>
      <c r="O269" s="31" t="s">
        <v>40</v>
      </c>
      <c r="P269" s="37">
        <v>45434</v>
      </c>
      <c r="Q269" s="31">
        <v>1474</v>
      </c>
      <c r="R269" s="30">
        <v>2101020301</v>
      </c>
      <c r="S269" s="38">
        <f t="shared" ref="S269:S318" si="25">M269</f>
        <v>4000000</v>
      </c>
      <c r="T269" s="35">
        <v>45434</v>
      </c>
      <c r="U269" s="33">
        <v>100033314</v>
      </c>
      <c r="V269" s="35"/>
      <c r="W269" s="31" t="s">
        <v>121</v>
      </c>
      <c r="X269" s="35"/>
      <c r="Y269" s="30"/>
      <c r="Z269" s="373">
        <f t="shared" ref="Z269:Z276" si="26">+F269/1</f>
        <v>4000000</v>
      </c>
      <c r="AA269" s="258"/>
      <c r="AB269" s="40"/>
      <c r="AC269" s="30"/>
      <c r="AD269" s="378"/>
      <c r="AE269" s="30"/>
      <c r="AF269" s="384"/>
      <c r="AG269" s="384"/>
      <c r="AH269" s="384"/>
      <c r="AI269" s="19"/>
    </row>
    <row r="270" spans="1:35">
      <c r="A270" s="30">
        <v>268</v>
      </c>
      <c r="B270" s="30" t="s">
        <v>654</v>
      </c>
      <c r="C270" s="30" t="s">
        <v>669</v>
      </c>
      <c r="D270" s="58" t="s">
        <v>670</v>
      </c>
      <c r="E270" s="31" t="s">
        <v>38</v>
      </c>
      <c r="F270" s="32">
        <v>31500000</v>
      </c>
      <c r="G270" s="30" t="s">
        <v>671</v>
      </c>
      <c r="H270" s="33">
        <v>1110512112</v>
      </c>
      <c r="I270" s="33"/>
      <c r="J270" s="34">
        <v>4</v>
      </c>
      <c r="K270" s="34">
        <v>1483</v>
      </c>
      <c r="L270" s="35">
        <v>45428</v>
      </c>
      <c r="M270" s="36">
        <f t="shared" si="24"/>
        <v>31500000</v>
      </c>
      <c r="N270" s="35">
        <v>45434</v>
      </c>
      <c r="O270" s="31" t="s">
        <v>40</v>
      </c>
      <c r="P270" s="37">
        <v>45434</v>
      </c>
      <c r="Q270" s="31">
        <v>1475</v>
      </c>
      <c r="R270" s="30">
        <v>220301</v>
      </c>
      <c r="S270" s="38">
        <f t="shared" si="25"/>
        <v>31500000</v>
      </c>
      <c r="T270" s="35">
        <v>45434</v>
      </c>
      <c r="U270" s="33" t="s">
        <v>672</v>
      </c>
      <c r="V270" s="35">
        <v>45436</v>
      </c>
      <c r="W270" s="41">
        <v>45641</v>
      </c>
      <c r="X270" s="35"/>
      <c r="Y270" s="30"/>
      <c r="Z270" s="373">
        <f>+F270/5.1</f>
        <v>6176470.5882352944</v>
      </c>
      <c r="AA270" s="258"/>
      <c r="AB270" s="40"/>
      <c r="AC270" s="30"/>
      <c r="AD270" s="378"/>
      <c r="AE270" s="30"/>
      <c r="AF270" s="384"/>
      <c r="AG270" s="384"/>
      <c r="AH270" s="384"/>
      <c r="AI270" s="19"/>
    </row>
    <row r="271" spans="1:35">
      <c r="A271" s="30">
        <v>269</v>
      </c>
      <c r="B271" s="30" t="s">
        <v>654</v>
      </c>
      <c r="C271" s="30" t="s">
        <v>669</v>
      </c>
      <c r="D271" s="58" t="s">
        <v>670</v>
      </c>
      <c r="E271" s="31" t="s">
        <v>38</v>
      </c>
      <c r="F271" s="32">
        <v>31500000</v>
      </c>
      <c r="G271" s="30" t="s">
        <v>673</v>
      </c>
      <c r="H271" s="33">
        <v>65768855</v>
      </c>
      <c r="I271" s="33"/>
      <c r="J271" s="34">
        <v>3</v>
      </c>
      <c r="K271" s="34">
        <v>1486</v>
      </c>
      <c r="L271" s="35">
        <v>45428</v>
      </c>
      <c r="M271" s="36">
        <f t="shared" si="24"/>
        <v>31500000</v>
      </c>
      <c r="N271" s="35">
        <v>45434</v>
      </c>
      <c r="O271" s="31" t="s">
        <v>40</v>
      </c>
      <c r="P271" s="37">
        <v>45434</v>
      </c>
      <c r="Q271" s="31">
        <v>1476</v>
      </c>
      <c r="R271" s="30">
        <v>220301</v>
      </c>
      <c r="S271" s="38">
        <f t="shared" si="25"/>
        <v>31500000</v>
      </c>
      <c r="T271" s="35">
        <v>45434</v>
      </c>
      <c r="U271" s="33" t="s">
        <v>674</v>
      </c>
      <c r="V271" s="35" t="s">
        <v>675</v>
      </c>
      <c r="W271" s="41">
        <v>45641</v>
      </c>
      <c r="X271" s="35"/>
      <c r="Y271" s="30"/>
      <c r="Z271" s="373">
        <f t="shared" ref="Z271:Z275" si="27">+F271/5.1</f>
        <v>6176470.5882352944</v>
      </c>
      <c r="AA271" s="258"/>
      <c r="AB271" s="40"/>
      <c r="AC271" s="30"/>
      <c r="AD271" s="378"/>
      <c r="AE271" s="30"/>
      <c r="AF271" s="384"/>
      <c r="AG271" s="384"/>
      <c r="AH271" s="384"/>
      <c r="AI271" s="19"/>
    </row>
    <row r="272" spans="1:35">
      <c r="A272" s="43">
        <v>270</v>
      </c>
      <c r="B272" s="43" t="s">
        <v>654</v>
      </c>
      <c r="C272" s="43" t="s">
        <v>669</v>
      </c>
      <c r="D272" s="58" t="s">
        <v>670</v>
      </c>
      <c r="E272" s="44" t="s">
        <v>38</v>
      </c>
      <c r="F272" s="45">
        <v>31500000</v>
      </c>
      <c r="G272" s="43" t="s">
        <v>676</v>
      </c>
      <c r="H272" s="46">
        <v>1110473885</v>
      </c>
      <c r="I272" s="46"/>
      <c r="J272" s="47">
        <v>0</v>
      </c>
      <c r="K272" s="47">
        <v>1484</v>
      </c>
      <c r="L272" s="48">
        <v>45428</v>
      </c>
      <c r="M272" s="49">
        <f t="shared" si="24"/>
        <v>31500000</v>
      </c>
      <c r="N272" s="48">
        <v>45434</v>
      </c>
      <c r="O272" s="44" t="s">
        <v>40</v>
      </c>
      <c r="P272" s="50">
        <v>45435</v>
      </c>
      <c r="Q272" s="44">
        <v>1480</v>
      </c>
      <c r="R272" s="43">
        <v>220301</v>
      </c>
      <c r="S272" s="51">
        <f t="shared" si="25"/>
        <v>31500000</v>
      </c>
      <c r="T272" s="48">
        <v>45434</v>
      </c>
      <c r="U272" s="46" t="s">
        <v>677</v>
      </c>
      <c r="V272" s="48">
        <v>45436</v>
      </c>
      <c r="W272" s="247">
        <v>45641</v>
      </c>
      <c r="X272" s="48"/>
      <c r="Y272" s="43"/>
      <c r="Z272" s="373">
        <f t="shared" si="27"/>
        <v>6176470.5882352944</v>
      </c>
      <c r="AA272" s="335"/>
      <c r="AB272" s="53"/>
      <c r="AC272" s="43"/>
      <c r="AD272" s="381"/>
      <c r="AE272" s="30"/>
      <c r="AF272" s="384"/>
      <c r="AG272" s="384"/>
      <c r="AH272" s="384"/>
      <c r="AI272" s="19"/>
    </row>
    <row r="273" spans="1:35">
      <c r="A273" s="30">
        <v>271</v>
      </c>
      <c r="B273" s="30" t="s">
        <v>654</v>
      </c>
      <c r="C273" s="30" t="s">
        <v>669</v>
      </c>
      <c r="D273" s="68" t="s">
        <v>678</v>
      </c>
      <c r="E273" s="31" t="s">
        <v>38</v>
      </c>
      <c r="F273" s="32">
        <v>15400000</v>
      </c>
      <c r="G273" s="30" t="s">
        <v>679</v>
      </c>
      <c r="H273" s="33">
        <v>65807654</v>
      </c>
      <c r="I273" s="33"/>
      <c r="J273" s="34">
        <v>8</v>
      </c>
      <c r="K273" s="34">
        <v>1491</v>
      </c>
      <c r="L273" s="35">
        <v>45428</v>
      </c>
      <c r="M273" s="36">
        <f t="shared" si="24"/>
        <v>15400000</v>
      </c>
      <c r="N273" s="35">
        <v>45434</v>
      </c>
      <c r="O273" s="31" t="s">
        <v>40</v>
      </c>
      <c r="P273" s="37">
        <v>45434</v>
      </c>
      <c r="Q273" s="31">
        <v>1477</v>
      </c>
      <c r="R273" s="30">
        <v>220302</v>
      </c>
      <c r="S273" s="38">
        <f t="shared" si="25"/>
        <v>15400000</v>
      </c>
      <c r="T273" s="35">
        <v>45434</v>
      </c>
      <c r="U273" s="33" t="s">
        <v>680</v>
      </c>
      <c r="V273" s="35">
        <v>45435</v>
      </c>
      <c r="W273" s="41">
        <v>45641</v>
      </c>
      <c r="X273" s="35"/>
      <c r="Y273" s="30"/>
      <c r="Z273" s="373">
        <f t="shared" si="27"/>
        <v>3019607.8431372549</v>
      </c>
      <c r="AA273" s="258"/>
      <c r="AB273" s="40"/>
      <c r="AC273" s="30"/>
      <c r="AD273" s="378"/>
      <c r="AE273" s="30"/>
      <c r="AF273" s="384"/>
      <c r="AG273" s="384"/>
      <c r="AH273" s="384"/>
      <c r="AI273" s="19"/>
    </row>
    <row r="274" spans="1:35">
      <c r="A274" s="30">
        <v>272</v>
      </c>
      <c r="B274" s="30" t="s">
        <v>654</v>
      </c>
      <c r="C274" s="30" t="s">
        <v>669</v>
      </c>
      <c r="D274" s="68" t="s">
        <v>670</v>
      </c>
      <c r="E274" s="31" t="s">
        <v>38</v>
      </c>
      <c r="F274" s="32">
        <v>31500000</v>
      </c>
      <c r="G274" s="30" t="s">
        <v>681</v>
      </c>
      <c r="H274" s="33">
        <v>14397840</v>
      </c>
      <c r="I274" s="33"/>
      <c r="J274" s="34">
        <v>5</v>
      </c>
      <c r="K274" s="34">
        <v>1482</v>
      </c>
      <c r="L274" s="35">
        <v>45428</v>
      </c>
      <c r="M274" s="36">
        <f t="shared" si="24"/>
        <v>31500000</v>
      </c>
      <c r="N274" s="35">
        <v>45434</v>
      </c>
      <c r="O274" s="31" t="s">
        <v>40</v>
      </c>
      <c r="P274" s="37">
        <v>45434</v>
      </c>
      <c r="Q274" s="31">
        <v>1478</v>
      </c>
      <c r="R274" s="30">
        <v>220301</v>
      </c>
      <c r="S274" s="38">
        <f t="shared" si="25"/>
        <v>31500000</v>
      </c>
      <c r="T274" s="35">
        <v>45434</v>
      </c>
      <c r="U274" s="33" t="s">
        <v>682</v>
      </c>
      <c r="V274" s="35">
        <v>45436</v>
      </c>
      <c r="W274" s="41">
        <v>45641</v>
      </c>
      <c r="X274" s="35"/>
      <c r="Y274" s="30"/>
      <c r="Z274" s="373">
        <f t="shared" si="27"/>
        <v>6176470.5882352944</v>
      </c>
      <c r="AA274" s="258"/>
      <c r="AB274" s="40"/>
      <c r="AC274" s="30"/>
      <c r="AD274" s="378"/>
      <c r="AE274" s="30"/>
      <c r="AF274" s="384"/>
      <c r="AG274" s="384"/>
      <c r="AH274" s="384"/>
      <c r="AI274" s="19"/>
    </row>
    <row r="275" spans="1:35">
      <c r="A275" s="30">
        <v>273</v>
      </c>
      <c r="B275" s="30" t="s">
        <v>654</v>
      </c>
      <c r="C275" s="30" t="s">
        <v>669</v>
      </c>
      <c r="D275" s="68" t="s">
        <v>678</v>
      </c>
      <c r="E275" s="31" t="s">
        <v>38</v>
      </c>
      <c r="F275" s="32">
        <v>15400000</v>
      </c>
      <c r="G275" s="30" t="s">
        <v>683</v>
      </c>
      <c r="H275" s="33">
        <v>28567169</v>
      </c>
      <c r="I275" s="33"/>
      <c r="J275" s="34">
        <v>1</v>
      </c>
      <c r="K275" s="34">
        <v>1488</v>
      </c>
      <c r="L275" s="35">
        <v>45428</v>
      </c>
      <c r="M275" s="36">
        <f t="shared" si="24"/>
        <v>15400000</v>
      </c>
      <c r="N275" s="35">
        <v>45434</v>
      </c>
      <c r="O275" s="31" t="s">
        <v>40</v>
      </c>
      <c r="P275" s="37">
        <v>45434</v>
      </c>
      <c r="Q275" s="31">
        <v>1479</v>
      </c>
      <c r="R275" s="30">
        <v>220302</v>
      </c>
      <c r="S275" s="38">
        <f t="shared" si="25"/>
        <v>15400000</v>
      </c>
      <c r="T275" s="35">
        <v>45434</v>
      </c>
      <c r="U275" s="33" t="s">
        <v>684</v>
      </c>
      <c r="V275" s="35">
        <v>45436</v>
      </c>
      <c r="W275" s="41">
        <v>45641</v>
      </c>
      <c r="X275" s="35"/>
      <c r="Y275" s="30"/>
      <c r="Z275" s="373">
        <f t="shared" si="27"/>
        <v>3019607.8431372549</v>
      </c>
      <c r="AA275" s="258"/>
      <c r="AB275" s="40"/>
      <c r="AC275" s="30"/>
      <c r="AD275" s="378"/>
      <c r="AE275" s="30"/>
      <c r="AF275" s="384"/>
      <c r="AG275" s="384"/>
      <c r="AH275" s="384"/>
      <c r="AI275" s="19"/>
    </row>
    <row r="276" spans="1:35">
      <c r="A276" s="30">
        <v>274</v>
      </c>
      <c r="B276" s="30" t="s">
        <v>254</v>
      </c>
      <c r="C276" s="30" t="s">
        <v>488</v>
      </c>
      <c r="D276" s="55" t="s">
        <v>100</v>
      </c>
      <c r="E276" s="31" t="s">
        <v>38</v>
      </c>
      <c r="F276" s="32">
        <v>2200000</v>
      </c>
      <c r="G276" s="30" t="s">
        <v>102</v>
      </c>
      <c r="H276" s="33">
        <v>65767290</v>
      </c>
      <c r="I276" s="33"/>
      <c r="J276" s="34">
        <v>8</v>
      </c>
      <c r="K276" s="34">
        <v>1478</v>
      </c>
      <c r="L276" s="35">
        <v>45428</v>
      </c>
      <c r="M276" s="36">
        <f t="shared" si="24"/>
        <v>2200000</v>
      </c>
      <c r="N276" s="35">
        <v>45435</v>
      </c>
      <c r="O276" s="31" t="s">
        <v>40</v>
      </c>
      <c r="P276" s="37">
        <v>45435</v>
      </c>
      <c r="Q276" s="31">
        <v>1481</v>
      </c>
      <c r="R276" s="30">
        <v>220402</v>
      </c>
      <c r="S276" s="38">
        <f t="shared" si="25"/>
        <v>2200000</v>
      </c>
      <c r="T276" s="35">
        <v>45435</v>
      </c>
      <c r="U276" s="33">
        <v>100033330</v>
      </c>
      <c r="V276" s="35">
        <v>45435</v>
      </c>
      <c r="W276" s="31" t="s">
        <v>41</v>
      </c>
      <c r="X276" s="35"/>
      <c r="Y276" s="30"/>
      <c r="Z276" s="373">
        <f t="shared" si="26"/>
        <v>2200000</v>
      </c>
      <c r="AA276" s="258"/>
      <c r="AB276" s="40"/>
      <c r="AC276" s="30"/>
      <c r="AD276" s="378"/>
      <c r="AE276" s="30"/>
      <c r="AF276" s="384"/>
      <c r="AG276" s="384"/>
      <c r="AH276" s="384"/>
      <c r="AI276" s="19"/>
    </row>
    <row r="277" spans="1:35">
      <c r="A277" s="30">
        <v>275</v>
      </c>
      <c r="B277" s="30" t="s">
        <v>254</v>
      </c>
      <c r="C277" s="30" t="s">
        <v>488</v>
      </c>
      <c r="D277" s="60" t="s">
        <v>100</v>
      </c>
      <c r="E277" s="31" t="s">
        <v>38</v>
      </c>
      <c r="F277" s="32">
        <v>2200000</v>
      </c>
      <c r="G277" s="30" t="s">
        <v>101</v>
      </c>
      <c r="H277" s="33">
        <v>1110518316</v>
      </c>
      <c r="I277" s="33"/>
      <c r="J277" s="34">
        <v>7</v>
      </c>
      <c r="K277" s="34">
        <v>1477</v>
      </c>
      <c r="L277" s="35">
        <v>45428</v>
      </c>
      <c r="M277" s="36">
        <f t="shared" si="24"/>
        <v>2200000</v>
      </c>
      <c r="N277" s="35">
        <v>45435</v>
      </c>
      <c r="O277" s="31" t="s">
        <v>40</v>
      </c>
      <c r="P277" s="37">
        <v>45435</v>
      </c>
      <c r="Q277" s="31">
        <v>1482</v>
      </c>
      <c r="R277" s="30">
        <v>220402</v>
      </c>
      <c r="S277" s="51">
        <f t="shared" si="25"/>
        <v>2200000</v>
      </c>
      <c r="T277" s="35">
        <v>45435</v>
      </c>
      <c r="U277" s="33">
        <v>100033334</v>
      </c>
      <c r="V277" s="35">
        <v>45435</v>
      </c>
      <c r="W277" s="31" t="s">
        <v>41</v>
      </c>
      <c r="X277" s="35"/>
      <c r="Y277" s="30"/>
      <c r="Z277" s="373">
        <v>2200000</v>
      </c>
      <c r="AA277" s="258"/>
      <c r="AB277" s="40"/>
      <c r="AC277" s="30"/>
      <c r="AD277" s="378"/>
      <c r="AE277" s="30"/>
      <c r="AF277" s="384"/>
      <c r="AG277" s="384"/>
      <c r="AH277" s="384"/>
      <c r="AI277" s="19"/>
    </row>
    <row r="278" spans="1:35">
      <c r="A278" s="30">
        <v>276</v>
      </c>
      <c r="B278" s="30" t="s">
        <v>35</v>
      </c>
      <c r="C278" s="298" t="s">
        <v>36</v>
      </c>
      <c r="D278" s="59" t="s">
        <v>334</v>
      </c>
      <c r="E278" s="299" t="s">
        <v>38</v>
      </c>
      <c r="F278" s="32">
        <v>14677500</v>
      </c>
      <c r="G278" s="30" t="s">
        <v>335</v>
      </c>
      <c r="H278" s="33">
        <v>1110486573</v>
      </c>
      <c r="I278" s="33"/>
      <c r="J278" s="34">
        <v>4</v>
      </c>
      <c r="K278" s="34">
        <v>1497</v>
      </c>
      <c r="L278" s="35">
        <v>45428</v>
      </c>
      <c r="M278" s="36">
        <f t="shared" si="24"/>
        <v>14677500</v>
      </c>
      <c r="N278" s="35">
        <v>45435</v>
      </c>
      <c r="O278" s="31" t="s">
        <v>40</v>
      </c>
      <c r="P278" s="37">
        <v>45435</v>
      </c>
      <c r="Q278" s="31">
        <v>1483</v>
      </c>
      <c r="R278" s="298">
        <v>21030202</v>
      </c>
      <c r="S278" s="38">
        <f t="shared" si="25"/>
        <v>14677500</v>
      </c>
      <c r="T278" s="64">
        <v>45435</v>
      </c>
      <c r="U278" s="33">
        <v>100033342</v>
      </c>
      <c r="V278" s="35">
        <v>45435</v>
      </c>
      <c r="W278" s="41">
        <v>45657</v>
      </c>
      <c r="X278" s="35"/>
      <c r="Y278" s="30"/>
      <c r="Z278" s="373">
        <f>+F278/5.1</f>
        <v>2877941.1764705884</v>
      </c>
      <c r="AA278" s="258"/>
      <c r="AB278" s="40"/>
      <c r="AC278" s="30"/>
      <c r="AD278" s="378"/>
      <c r="AE278" s="30"/>
      <c r="AF278" s="384"/>
      <c r="AG278" s="384"/>
      <c r="AH278" s="384"/>
      <c r="AI278" s="19"/>
    </row>
    <row r="279" spans="1:35">
      <c r="A279" s="30">
        <v>277</v>
      </c>
      <c r="B279" s="30" t="s">
        <v>654</v>
      </c>
      <c r="C279" s="30" t="s">
        <v>669</v>
      </c>
      <c r="D279" s="68" t="s">
        <v>678</v>
      </c>
      <c r="E279" s="31" t="s">
        <v>38</v>
      </c>
      <c r="F279" s="32">
        <v>15400000</v>
      </c>
      <c r="G279" s="30" t="s">
        <v>685</v>
      </c>
      <c r="H279" s="33">
        <v>28554658</v>
      </c>
      <c r="I279" s="33"/>
      <c r="J279" s="34">
        <v>5</v>
      </c>
      <c r="K279" s="34">
        <v>1490</v>
      </c>
      <c r="L279" s="35">
        <v>45428</v>
      </c>
      <c r="M279" s="36">
        <f t="shared" si="24"/>
        <v>15400000</v>
      </c>
      <c r="N279" s="35">
        <v>45436</v>
      </c>
      <c r="O279" s="31" t="s">
        <v>40</v>
      </c>
      <c r="P279" s="37">
        <v>45436</v>
      </c>
      <c r="Q279" s="31">
        <v>1484</v>
      </c>
      <c r="R279" s="30">
        <v>220302</v>
      </c>
      <c r="S279" s="38">
        <f t="shared" si="25"/>
        <v>15400000</v>
      </c>
      <c r="T279" s="35">
        <v>45436</v>
      </c>
      <c r="U279" s="33" t="s">
        <v>686</v>
      </c>
      <c r="V279" s="35">
        <v>45439</v>
      </c>
      <c r="W279" s="41">
        <v>45641</v>
      </c>
      <c r="X279" s="35"/>
      <c r="Y279" s="30"/>
      <c r="Z279" s="373">
        <f t="shared" ref="Z279:Z293" si="28">+F279/5.1</f>
        <v>3019607.8431372549</v>
      </c>
      <c r="AA279" s="258"/>
      <c r="AB279" s="40"/>
      <c r="AC279" s="30"/>
      <c r="AD279" s="378"/>
      <c r="AE279" s="30"/>
      <c r="AF279" s="384"/>
      <c r="AG279" s="384"/>
      <c r="AH279" s="384"/>
      <c r="AI279" s="19"/>
    </row>
    <row r="280" spans="1:35">
      <c r="A280" s="30">
        <v>278</v>
      </c>
      <c r="B280" s="30" t="s">
        <v>654</v>
      </c>
      <c r="C280" s="30" t="s">
        <v>669</v>
      </c>
      <c r="D280" s="68" t="s">
        <v>678</v>
      </c>
      <c r="E280" s="31" t="s">
        <v>38</v>
      </c>
      <c r="F280" s="32">
        <v>15400000</v>
      </c>
      <c r="G280" s="30" t="s">
        <v>687</v>
      </c>
      <c r="H280" s="33">
        <v>65762132</v>
      </c>
      <c r="I280" s="33"/>
      <c r="J280" s="34">
        <v>1</v>
      </c>
      <c r="K280" s="34">
        <v>1487</v>
      </c>
      <c r="L280" s="35">
        <v>45428</v>
      </c>
      <c r="M280" s="36">
        <f t="shared" si="24"/>
        <v>15400000</v>
      </c>
      <c r="N280" s="35">
        <v>45436</v>
      </c>
      <c r="O280" s="31" t="s">
        <v>40</v>
      </c>
      <c r="P280" s="37">
        <v>45436</v>
      </c>
      <c r="Q280" s="31">
        <v>1485</v>
      </c>
      <c r="R280" s="30">
        <v>220302</v>
      </c>
      <c r="S280" s="38">
        <f t="shared" si="25"/>
        <v>15400000</v>
      </c>
      <c r="T280" s="35">
        <v>45436</v>
      </c>
      <c r="U280" s="33" t="s">
        <v>688</v>
      </c>
      <c r="V280" s="35">
        <v>45439</v>
      </c>
      <c r="W280" s="41">
        <v>45641</v>
      </c>
      <c r="X280" s="35"/>
      <c r="Y280" s="30"/>
      <c r="Z280" s="373">
        <f t="shared" si="28"/>
        <v>3019607.8431372549</v>
      </c>
      <c r="AA280" s="258"/>
      <c r="AB280" s="40"/>
      <c r="AC280" s="30"/>
      <c r="AD280" s="378"/>
      <c r="AE280" s="30"/>
      <c r="AF280" s="384"/>
      <c r="AG280" s="384"/>
      <c r="AH280" s="384"/>
      <c r="AI280" s="19"/>
    </row>
    <row r="281" spans="1:35">
      <c r="A281" s="30">
        <v>279</v>
      </c>
      <c r="B281" s="30" t="s">
        <v>654</v>
      </c>
      <c r="C281" s="30" t="s">
        <v>669</v>
      </c>
      <c r="D281" s="68" t="s">
        <v>678</v>
      </c>
      <c r="E281" s="31" t="s">
        <v>38</v>
      </c>
      <c r="F281" s="32">
        <v>15400000</v>
      </c>
      <c r="G281" s="30" t="s">
        <v>689</v>
      </c>
      <c r="H281" s="33">
        <v>1125229145</v>
      </c>
      <c r="I281" s="33"/>
      <c r="J281" s="34">
        <v>9</v>
      </c>
      <c r="K281" s="34">
        <v>1492</v>
      </c>
      <c r="L281" s="35">
        <v>45428</v>
      </c>
      <c r="M281" s="36">
        <f t="shared" si="24"/>
        <v>15400000</v>
      </c>
      <c r="N281" s="35">
        <v>45436</v>
      </c>
      <c r="O281" s="31" t="s">
        <v>40</v>
      </c>
      <c r="P281" s="37">
        <v>45436</v>
      </c>
      <c r="Q281" s="31">
        <v>1486</v>
      </c>
      <c r="R281" s="30">
        <v>220302</v>
      </c>
      <c r="S281" s="38">
        <f t="shared" si="25"/>
        <v>15400000</v>
      </c>
      <c r="T281" s="35">
        <v>45439</v>
      </c>
      <c r="U281" s="33">
        <v>100022655</v>
      </c>
      <c r="V281" s="35">
        <v>45439</v>
      </c>
      <c r="W281" s="41">
        <v>45641</v>
      </c>
      <c r="X281" s="35"/>
      <c r="Y281" s="30"/>
      <c r="Z281" s="373">
        <f t="shared" si="28"/>
        <v>3019607.8431372549</v>
      </c>
      <c r="AA281" s="258"/>
      <c r="AB281" s="40"/>
      <c r="AC281" s="30"/>
      <c r="AD281" s="378"/>
      <c r="AE281" s="30"/>
      <c r="AF281" s="384"/>
      <c r="AG281" s="384"/>
      <c r="AH281" s="384"/>
      <c r="AI281" s="19"/>
    </row>
    <row r="282" spans="1:35">
      <c r="A282" s="30">
        <v>280</v>
      </c>
      <c r="B282" s="30" t="s">
        <v>654</v>
      </c>
      <c r="C282" s="30" t="s">
        <v>669</v>
      </c>
      <c r="D282" s="68" t="s">
        <v>678</v>
      </c>
      <c r="E282" s="31" t="s">
        <v>38</v>
      </c>
      <c r="F282" s="32">
        <v>15400000</v>
      </c>
      <c r="G282" s="30" t="s">
        <v>690</v>
      </c>
      <c r="H282" s="33">
        <v>1104935873</v>
      </c>
      <c r="I282" s="33"/>
      <c r="J282" s="34">
        <v>4</v>
      </c>
      <c r="K282" s="34">
        <v>1498</v>
      </c>
      <c r="L282" s="35">
        <v>45429</v>
      </c>
      <c r="M282" s="36">
        <f t="shared" si="24"/>
        <v>15400000</v>
      </c>
      <c r="N282" s="35">
        <v>45436</v>
      </c>
      <c r="O282" s="31" t="s">
        <v>40</v>
      </c>
      <c r="P282" s="37">
        <v>45436</v>
      </c>
      <c r="Q282" s="31">
        <v>1487</v>
      </c>
      <c r="R282" s="30">
        <v>220302</v>
      </c>
      <c r="S282" s="38">
        <f t="shared" si="25"/>
        <v>15400000</v>
      </c>
      <c r="T282" s="35">
        <v>45436</v>
      </c>
      <c r="U282" s="33" t="s">
        <v>691</v>
      </c>
      <c r="V282" s="35">
        <v>45439</v>
      </c>
      <c r="W282" s="41">
        <v>45641</v>
      </c>
      <c r="X282" s="35"/>
      <c r="Y282" s="30"/>
      <c r="Z282" s="373">
        <f t="shared" si="28"/>
        <v>3019607.8431372549</v>
      </c>
      <c r="AA282" s="258"/>
      <c r="AB282" s="40"/>
      <c r="AC282" s="30"/>
      <c r="AD282" s="378"/>
      <c r="AE282" s="30"/>
      <c r="AF282" s="384"/>
      <c r="AG282" s="384"/>
      <c r="AH282" s="384"/>
      <c r="AI282" s="19"/>
    </row>
    <row r="283" spans="1:35">
      <c r="A283" s="30">
        <v>281</v>
      </c>
      <c r="B283" s="30" t="s">
        <v>654</v>
      </c>
      <c r="C283" s="30" t="s">
        <v>669</v>
      </c>
      <c r="D283" s="68" t="s">
        <v>670</v>
      </c>
      <c r="E283" s="31" t="s">
        <v>38</v>
      </c>
      <c r="F283" s="32">
        <v>31500000</v>
      </c>
      <c r="G283" s="30" t="s">
        <v>692</v>
      </c>
      <c r="H283" s="33">
        <v>1110533796</v>
      </c>
      <c r="I283" s="33"/>
      <c r="J283" s="34">
        <v>1</v>
      </c>
      <c r="K283" s="34">
        <v>1501</v>
      </c>
      <c r="L283" s="35">
        <v>45428</v>
      </c>
      <c r="M283" s="36">
        <f t="shared" si="24"/>
        <v>31500000</v>
      </c>
      <c r="N283" s="35">
        <v>45436</v>
      </c>
      <c r="O283" s="31" t="s">
        <v>40</v>
      </c>
      <c r="P283" s="37">
        <v>45436</v>
      </c>
      <c r="Q283" s="31">
        <v>1488</v>
      </c>
      <c r="R283" s="30">
        <v>220301</v>
      </c>
      <c r="S283" s="38">
        <f t="shared" si="25"/>
        <v>31500000</v>
      </c>
      <c r="T283" s="35">
        <v>45436</v>
      </c>
      <c r="U283" s="33" t="s">
        <v>693</v>
      </c>
      <c r="V283" s="35">
        <v>45433</v>
      </c>
      <c r="W283" s="41">
        <v>45641</v>
      </c>
      <c r="X283" s="35"/>
      <c r="Y283" s="30"/>
      <c r="Z283" s="373">
        <f t="shared" si="28"/>
        <v>6176470.5882352944</v>
      </c>
      <c r="AA283" s="258"/>
      <c r="AB283" s="40"/>
      <c r="AC283" s="30"/>
      <c r="AD283" s="378"/>
      <c r="AE283" s="30"/>
      <c r="AF283" s="384"/>
      <c r="AG283" s="384"/>
      <c r="AH283" s="384"/>
      <c r="AI283" s="19"/>
    </row>
    <row r="284" spans="1:35">
      <c r="A284" s="30">
        <v>282</v>
      </c>
      <c r="B284" s="30" t="s">
        <v>654</v>
      </c>
      <c r="C284" s="30" t="s">
        <v>669</v>
      </c>
      <c r="D284" s="68" t="s">
        <v>670</v>
      </c>
      <c r="E284" s="31" t="s">
        <v>38</v>
      </c>
      <c r="F284" s="32">
        <v>31500000</v>
      </c>
      <c r="G284" s="30" t="s">
        <v>694</v>
      </c>
      <c r="H284" s="33">
        <v>17657902</v>
      </c>
      <c r="I284" s="33"/>
      <c r="J284" s="34">
        <v>0</v>
      </c>
      <c r="K284" s="34">
        <v>1500</v>
      </c>
      <c r="L284" s="35">
        <v>45428</v>
      </c>
      <c r="M284" s="36">
        <f t="shared" si="24"/>
        <v>31500000</v>
      </c>
      <c r="N284" s="35">
        <v>45436</v>
      </c>
      <c r="O284" s="31" t="s">
        <v>40</v>
      </c>
      <c r="P284" s="37">
        <v>45436</v>
      </c>
      <c r="Q284" s="31">
        <v>1490</v>
      </c>
      <c r="R284" s="30">
        <v>220301</v>
      </c>
      <c r="S284" s="38">
        <f t="shared" si="25"/>
        <v>31500000</v>
      </c>
      <c r="T284" s="35">
        <v>45436</v>
      </c>
      <c r="U284" s="33" t="s">
        <v>695</v>
      </c>
      <c r="V284" s="35">
        <v>45439</v>
      </c>
      <c r="W284" s="41">
        <v>45641</v>
      </c>
      <c r="X284" s="35"/>
      <c r="Y284" s="30"/>
      <c r="Z284" s="373">
        <f t="shared" si="28"/>
        <v>6176470.5882352944</v>
      </c>
      <c r="AA284" s="258"/>
      <c r="AB284" s="40"/>
      <c r="AC284" s="30"/>
      <c r="AD284" s="378"/>
      <c r="AE284" s="30"/>
      <c r="AF284" s="384"/>
      <c r="AG284" s="384"/>
      <c r="AH284" s="384"/>
      <c r="AI284" s="19"/>
    </row>
    <row r="285" spans="1:35">
      <c r="A285" s="30">
        <v>283</v>
      </c>
      <c r="B285" s="30" t="s">
        <v>654</v>
      </c>
      <c r="C285" s="30" t="s">
        <v>669</v>
      </c>
      <c r="D285" s="68" t="s">
        <v>670</v>
      </c>
      <c r="E285" s="31" t="s">
        <v>38</v>
      </c>
      <c r="F285" s="32">
        <v>31500000</v>
      </c>
      <c r="G285" s="30" t="s">
        <v>696</v>
      </c>
      <c r="H285" s="33">
        <v>14226186</v>
      </c>
      <c r="I285" s="33"/>
      <c r="J285" s="34">
        <v>3</v>
      </c>
      <c r="K285" s="34">
        <v>1485</v>
      </c>
      <c r="L285" s="35">
        <v>45428</v>
      </c>
      <c r="M285" s="36">
        <f t="shared" si="24"/>
        <v>31500000</v>
      </c>
      <c r="N285" s="35">
        <v>45436</v>
      </c>
      <c r="O285" s="31" t="s">
        <v>40</v>
      </c>
      <c r="P285" s="37">
        <v>45436</v>
      </c>
      <c r="Q285" s="31">
        <v>1491</v>
      </c>
      <c r="R285" s="30">
        <v>220301</v>
      </c>
      <c r="S285" s="38">
        <f t="shared" si="25"/>
        <v>31500000</v>
      </c>
      <c r="T285" s="35">
        <v>45436</v>
      </c>
      <c r="U285" s="33" t="s">
        <v>697</v>
      </c>
      <c r="V285" s="35">
        <v>45439</v>
      </c>
      <c r="W285" s="41">
        <v>45641</v>
      </c>
      <c r="X285" s="35"/>
      <c r="Y285" s="30"/>
      <c r="Z285" s="373">
        <f t="shared" si="28"/>
        <v>6176470.5882352944</v>
      </c>
      <c r="AA285" s="258"/>
      <c r="AB285" s="40"/>
      <c r="AC285" s="30"/>
      <c r="AD285" s="378"/>
      <c r="AE285" s="30"/>
      <c r="AF285" s="384"/>
      <c r="AG285" s="384"/>
      <c r="AH285" s="384"/>
      <c r="AI285" s="19"/>
    </row>
    <row r="286" spans="1:35">
      <c r="A286" s="43">
        <v>284</v>
      </c>
      <c r="B286" s="43" t="s">
        <v>35</v>
      </c>
      <c r="C286" s="43" t="s">
        <v>59</v>
      </c>
      <c r="D286" s="43" t="s">
        <v>305</v>
      </c>
      <c r="E286" s="44" t="s">
        <v>38</v>
      </c>
      <c r="F286" s="45">
        <v>19000000</v>
      </c>
      <c r="G286" s="43" t="s">
        <v>306</v>
      </c>
      <c r="H286" s="46">
        <v>14297367</v>
      </c>
      <c r="I286" s="46"/>
      <c r="J286" s="47">
        <v>3</v>
      </c>
      <c r="K286" s="47">
        <v>1512</v>
      </c>
      <c r="L286" s="48">
        <v>45432</v>
      </c>
      <c r="M286" s="49">
        <f t="shared" si="24"/>
        <v>19000000</v>
      </c>
      <c r="N286" s="48">
        <v>45436</v>
      </c>
      <c r="O286" s="44" t="s">
        <v>40</v>
      </c>
      <c r="P286" s="50">
        <v>45439</v>
      </c>
      <c r="Q286" s="44">
        <v>1495</v>
      </c>
      <c r="R286" s="43">
        <v>220106</v>
      </c>
      <c r="S286" s="51">
        <f t="shared" si="25"/>
        <v>19000000</v>
      </c>
      <c r="T286" s="48">
        <v>45440</v>
      </c>
      <c r="U286" s="46" t="s">
        <v>698</v>
      </c>
      <c r="V286" s="48">
        <v>45440</v>
      </c>
      <c r="W286" s="44" t="s">
        <v>79</v>
      </c>
      <c r="X286" s="48"/>
      <c r="Y286" s="43"/>
      <c r="Z286" s="373">
        <f>+F286/5</f>
        <v>3800000</v>
      </c>
      <c r="AA286" s="335"/>
      <c r="AB286" s="53"/>
      <c r="AC286" s="43"/>
      <c r="AD286" s="381"/>
      <c r="AE286" s="30"/>
      <c r="AF286" s="384"/>
      <c r="AG286" s="384"/>
      <c r="AH286" s="384"/>
      <c r="AI286" s="19"/>
    </row>
    <row r="287" spans="1:35">
      <c r="A287" s="43">
        <v>285</v>
      </c>
      <c r="B287" s="43" t="s">
        <v>654</v>
      </c>
      <c r="C287" s="43" t="s">
        <v>669</v>
      </c>
      <c r="D287" s="195" t="s">
        <v>678</v>
      </c>
      <c r="E287" s="44" t="s">
        <v>38</v>
      </c>
      <c r="F287" s="45">
        <v>15400000</v>
      </c>
      <c r="G287" s="43" t="s">
        <v>699</v>
      </c>
      <c r="H287" s="46">
        <v>1010184939</v>
      </c>
      <c r="I287" s="46"/>
      <c r="J287" s="47">
        <v>7</v>
      </c>
      <c r="K287" s="47">
        <v>1499</v>
      </c>
      <c r="L287" s="48">
        <v>45428</v>
      </c>
      <c r="M287" s="49">
        <f t="shared" si="24"/>
        <v>15400000</v>
      </c>
      <c r="N287" s="48">
        <v>45436</v>
      </c>
      <c r="O287" s="44" t="s">
        <v>40</v>
      </c>
      <c r="P287" s="50">
        <v>45436</v>
      </c>
      <c r="Q287" s="44">
        <v>1492</v>
      </c>
      <c r="R287" s="43">
        <v>220302</v>
      </c>
      <c r="S287" s="51">
        <f t="shared" si="25"/>
        <v>15400000</v>
      </c>
      <c r="T287" s="48">
        <v>45436</v>
      </c>
      <c r="U287" s="46" t="s">
        <v>700</v>
      </c>
      <c r="V287" s="48">
        <v>45439</v>
      </c>
      <c r="W287" s="247">
        <v>45641</v>
      </c>
      <c r="X287" s="48"/>
      <c r="Y287" s="43"/>
      <c r="Z287" s="373">
        <f t="shared" si="28"/>
        <v>3019607.8431372549</v>
      </c>
      <c r="AA287" s="335"/>
      <c r="AB287" s="53"/>
      <c r="AC287" s="43"/>
      <c r="AD287" s="381"/>
      <c r="AE287" s="30"/>
      <c r="AF287" s="384"/>
      <c r="AG287" s="384"/>
      <c r="AH287" s="384"/>
      <c r="AI287" s="19"/>
    </row>
    <row r="288" spans="1:35">
      <c r="A288" s="30">
        <v>286</v>
      </c>
      <c r="B288" s="30" t="s">
        <v>254</v>
      </c>
      <c r="C288" s="30" t="s">
        <v>92</v>
      </c>
      <c r="D288" s="59" t="s">
        <v>701</v>
      </c>
      <c r="E288" s="31" t="s">
        <v>38</v>
      </c>
      <c r="F288" s="32">
        <v>5250000</v>
      </c>
      <c r="G288" s="30" t="s">
        <v>702</v>
      </c>
      <c r="H288" s="33">
        <v>1110466779</v>
      </c>
      <c r="I288" s="33"/>
      <c r="J288" s="34">
        <v>9</v>
      </c>
      <c r="K288" s="34">
        <v>1514</v>
      </c>
      <c r="L288" s="35">
        <v>45433</v>
      </c>
      <c r="M288" s="36">
        <f t="shared" si="24"/>
        <v>5250000</v>
      </c>
      <c r="N288" s="35">
        <v>45436</v>
      </c>
      <c r="O288" s="31" t="s">
        <v>40</v>
      </c>
      <c r="P288" s="37">
        <v>45439</v>
      </c>
      <c r="Q288" s="31">
        <v>1496</v>
      </c>
      <c r="R288" s="30">
        <v>220401</v>
      </c>
      <c r="S288" s="38">
        <f t="shared" si="25"/>
        <v>5250000</v>
      </c>
      <c r="T288" s="35">
        <v>45439</v>
      </c>
      <c r="U288" s="33" t="s">
        <v>703</v>
      </c>
      <c r="V288" s="35">
        <v>45441</v>
      </c>
      <c r="W288" s="299" t="s">
        <v>41</v>
      </c>
      <c r="X288" s="35"/>
      <c r="Y288" s="30"/>
      <c r="Z288" s="373">
        <f>+F288/1</f>
        <v>5250000</v>
      </c>
      <c r="AA288" s="258"/>
      <c r="AB288" s="40"/>
      <c r="AC288" s="30"/>
      <c r="AD288" s="378"/>
      <c r="AE288" s="30"/>
      <c r="AF288" s="384"/>
      <c r="AG288" s="384"/>
      <c r="AH288" s="384"/>
      <c r="AI288" s="19"/>
    </row>
    <row r="289" spans="1:35">
      <c r="A289" s="309">
        <v>287</v>
      </c>
      <c r="B289" s="309" t="s">
        <v>35</v>
      </c>
      <c r="C289" s="309" t="s">
        <v>97</v>
      </c>
      <c r="D289" s="309" t="s">
        <v>180</v>
      </c>
      <c r="E289" s="310" t="s">
        <v>38</v>
      </c>
      <c r="F289" s="311">
        <v>80609775</v>
      </c>
      <c r="G289" s="309" t="s">
        <v>68</v>
      </c>
      <c r="H289" s="63">
        <v>900504144</v>
      </c>
      <c r="I289" s="63"/>
      <c r="J289" s="312">
        <v>0</v>
      </c>
      <c r="K289" s="312">
        <v>1520</v>
      </c>
      <c r="L289" s="313">
        <v>45351</v>
      </c>
      <c r="M289" s="300">
        <f t="shared" si="24"/>
        <v>80609775</v>
      </c>
      <c r="N289" s="296">
        <v>45370</v>
      </c>
      <c r="O289" s="301" t="s">
        <v>40</v>
      </c>
      <c r="P289" s="302">
        <v>45436</v>
      </c>
      <c r="Q289" s="301">
        <v>1493</v>
      </c>
      <c r="R289" s="295">
        <v>220101</v>
      </c>
      <c r="S289" s="303">
        <f t="shared" si="25"/>
        <v>80609775</v>
      </c>
      <c r="T289" s="296">
        <v>45436</v>
      </c>
      <c r="U289" s="304" t="s">
        <v>704</v>
      </c>
      <c r="V289" s="296">
        <v>45436</v>
      </c>
      <c r="W289" s="31" t="s">
        <v>41</v>
      </c>
      <c r="X289" s="35"/>
      <c r="Y289" s="30"/>
      <c r="Z289" s="373">
        <f>+F289/1</f>
        <v>80609775</v>
      </c>
      <c r="AA289" s="258"/>
      <c r="AB289" s="40"/>
      <c r="AC289" s="30"/>
      <c r="AD289" s="378"/>
      <c r="AE289" s="30"/>
      <c r="AF289" s="384"/>
      <c r="AG289" s="384"/>
      <c r="AH289" s="384"/>
      <c r="AI289" s="19"/>
    </row>
    <row r="290" spans="1:35">
      <c r="A290" s="30">
        <v>288</v>
      </c>
      <c r="B290" s="30" t="s">
        <v>654</v>
      </c>
      <c r="C290" s="30" t="s">
        <v>669</v>
      </c>
      <c r="D290" s="43" t="s">
        <v>705</v>
      </c>
      <c r="E290" s="44" t="s">
        <v>38</v>
      </c>
      <c r="F290" s="45">
        <v>17600000</v>
      </c>
      <c r="G290" s="30" t="s">
        <v>706</v>
      </c>
      <c r="H290" s="33">
        <v>1110517355</v>
      </c>
      <c r="I290" s="33"/>
      <c r="J290" s="34">
        <v>1</v>
      </c>
      <c r="K290" s="34">
        <v>1489</v>
      </c>
      <c r="L290" s="35">
        <v>45428</v>
      </c>
      <c r="M290" s="300">
        <f t="shared" si="24"/>
        <v>17600000</v>
      </c>
      <c r="N290" s="296">
        <v>45439</v>
      </c>
      <c r="O290" s="301" t="s">
        <v>40</v>
      </c>
      <c r="P290" s="302">
        <v>45439</v>
      </c>
      <c r="Q290" s="301">
        <v>1497</v>
      </c>
      <c r="R290" s="295">
        <v>220302</v>
      </c>
      <c r="S290" s="303">
        <f t="shared" si="25"/>
        <v>17600000</v>
      </c>
      <c r="T290" s="296">
        <v>45439</v>
      </c>
      <c r="U290" s="304" t="s">
        <v>707</v>
      </c>
      <c r="V290" s="296">
        <v>45441</v>
      </c>
      <c r="W290" s="305">
        <v>45656</v>
      </c>
      <c r="X290" s="296"/>
      <c r="Y290" s="295"/>
      <c r="Z290" s="373">
        <f t="shared" si="28"/>
        <v>3450980.3921568631</v>
      </c>
      <c r="AA290" s="344"/>
      <c r="AB290" s="297"/>
      <c r="AC290" s="295"/>
      <c r="AD290" s="382"/>
      <c r="AE290" s="30"/>
      <c r="AF290" s="384"/>
      <c r="AG290" s="384"/>
      <c r="AH290" s="384"/>
      <c r="AI290" s="19"/>
    </row>
    <row r="291" spans="1:35">
      <c r="A291" s="30">
        <v>289</v>
      </c>
      <c r="B291" s="30" t="s">
        <v>254</v>
      </c>
      <c r="C291" s="298" t="s">
        <v>336</v>
      </c>
      <c r="D291" s="59" t="s">
        <v>383</v>
      </c>
      <c r="E291" s="31" t="s">
        <v>38</v>
      </c>
      <c r="F291" s="32">
        <v>2700000</v>
      </c>
      <c r="G291" s="294" t="s">
        <v>384</v>
      </c>
      <c r="H291" s="33">
        <v>1110489791</v>
      </c>
      <c r="I291" s="33"/>
      <c r="J291" s="34">
        <v>7</v>
      </c>
      <c r="K291" s="34">
        <v>1518</v>
      </c>
      <c r="L291" s="35">
        <v>45433</v>
      </c>
      <c r="M291" s="36">
        <f t="shared" si="24"/>
        <v>2700000</v>
      </c>
      <c r="N291" s="35">
        <v>45440</v>
      </c>
      <c r="O291" s="31" t="s">
        <v>40</v>
      </c>
      <c r="P291" s="37">
        <v>45440</v>
      </c>
      <c r="Q291" s="31">
        <v>1498</v>
      </c>
      <c r="R291" s="30">
        <v>220402</v>
      </c>
      <c r="S291" s="38">
        <f t="shared" si="25"/>
        <v>2700000</v>
      </c>
      <c r="T291" s="35">
        <v>45440</v>
      </c>
      <c r="U291" s="33" t="s">
        <v>708</v>
      </c>
      <c r="V291" s="35">
        <v>45440</v>
      </c>
      <c r="W291" s="244" t="s">
        <v>652</v>
      </c>
      <c r="X291" s="35"/>
      <c r="Y291" s="30"/>
      <c r="Z291" s="373">
        <f>+F291/1</f>
        <v>2700000</v>
      </c>
      <c r="AA291" s="258"/>
      <c r="AB291" s="40"/>
      <c r="AC291" s="30"/>
      <c r="AD291" s="378"/>
      <c r="AE291" s="30"/>
      <c r="AF291" s="384"/>
      <c r="AG291" s="384"/>
      <c r="AH291" s="384"/>
      <c r="AI291" s="19"/>
    </row>
    <row r="292" spans="1:35">
      <c r="A292" s="43">
        <v>290</v>
      </c>
      <c r="B292" s="43" t="s">
        <v>35</v>
      </c>
      <c r="C292" s="65" t="s">
        <v>48</v>
      </c>
      <c r="D292" s="59" t="s">
        <v>709</v>
      </c>
      <c r="E292" s="31" t="s">
        <v>38</v>
      </c>
      <c r="F292" s="32">
        <v>62000000</v>
      </c>
      <c r="G292" s="314" t="s">
        <v>50</v>
      </c>
      <c r="H292" s="46">
        <v>901252497</v>
      </c>
      <c r="I292" s="46"/>
      <c r="J292" s="47">
        <v>6</v>
      </c>
      <c r="K292" s="47">
        <v>1516</v>
      </c>
      <c r="L292" s="48">
        <v>45433</v>
      </c>
      <c r="M292" s="49">
        <f t="shared" si="24"/>
        <v>62000000</v>
      </c>
      <c r="N292" s="48">
        <v>45441</v>
      </c>
      <c r="O292" s="31" t="s">
        <v>40</v>
      </c>
      <c r="P292" s="50">
        <v>45442</v>
      </c>
      <c r="Q292" s="44">
        <v>1505</v>
      </c>
      <c r="R292" s="43">
        <v>220202</v>
      </c>
      <c r="S292" s="51">
        <f t="shared" si="25"/>
        <v>62000000</v>
      </c>
      <c r="T292" s="48">
        <v>45441</v>
      </c>
      <c r="U292" s="46" t="s">
        <v>710</v>
      </c>
      <c r="V292" s="48">
        <v>45441</v>
      </c>
      <c r="W292" s="44" t="s">
        <v>41</v>
      </c>
      <c r="X292" s="48"/>
      <c r="Y292" s="43"/>
      <c r="Z292" s="373">
        <f>+F292/1</f>
        <v>62000000</v>
      </c>
      <c r="AA292" s="335"/>
      <c r="AB292" s="53"/>
      <c r="AC292" s="43"/>
      <c r="AD292" s="381"/>
      <c r="AE292" s="30"/>
      <c r="AF292" s="384"/>
      <c r="AG292" s="384"/>
      <c r="AH292" s="384"/>
      <c r="AI292" s="19"/>
    </row>
    <row r="293" spans="1:35">
      <c r="A293" s="30">
        <v>291</v>
      </c>
      <c r="B293" s="30" t="s">
        <v>654</v>
      </c>
      <c r="C293" s="298" t="s">
        <v>157</v>
      </c>
      <c r="D293" s="59" t="s">
        <v>711</v>
      </c>
      <c r="E293" s="31" t="s">
        <v>38</v>
      </c>
      <c r="F293" s="32">
        <v>218369270</v>
      </c>
      <c r="G293" s="294" t="s">
        <v>712</v>
      </c>
      <c r="H293" s="33">
        <v>809012539</v>
      </c>
      <c r="I293" s="33"/>
      <c r="J293" s="34">
        <v>4</v>
      </c>
      <c r="K293" s="34">
        <v>1522</v>
      </c>
      <c r="L293" s="35">
        <v>45436</v>
      </c>
      <c r="M293" s="49">
        <f t="shared" si="24"/>
        <v>218369270</v>
      </c>
      <c r="N293" s="35">
        <v>45442</v>
      </c>
      <c r="O293" s="31" t="s">
        <v>40</v>
      </c>
      <c r="P293" s="37">
        <v>45442</v>
      </c>
      <c r="Q293" s="31">
        <v>1521</v>
      </c>
      <c r="R293" s="30">
        <v>220305</v>
      </c>
      <c r="S293" s="51">
        <f t="shared" si="25"/>
        <v>218369270</v>
      </c>
      <c r="T293" s="35">
        <v>45442</v>
      </c>
      <c r="U293" s="33" t="s">
        <v>713</v>
      </c>
      <c r="V293" s="35">
        <v>45449</v>
      </c>
      <c r="W293" s="41">
        <v>45656</v>
      </c>
      <c r="X293" s="35"/>
      <c r="Y293" s="30"/>
      <c r="Z293" s="373">
        <f t="shared" si="28"/>
        <v>42817503.921568632</v>
      </c>
      <c r="AA293" s="258"/>
      <c r="AB293" s="40"/>
      <c r="AC293" s="30"/>
      <c r="AD293" s="378"/>
      <c r="AE293" s="30"/>
      <c r="AF293" s="384"/>
      <c r="AG293" s="384"/>
      <c r="AH293" s="384"/>
      <c r="AI293" s="19"/>
    </row>
    <row r="294" spans="1:35">
      <c r="A294" s="30">
        <v>292</v>
      </c>
      <c r="B294" s="30" t="s">
        <v>654</v>
      </c>
      <c r="C294" s="298" t="s">
        <v>669</v>
      </c>
      <c r="D294" s="68" t="s">
        <v>678</v>
      </c>
      <c r="E294" s="31" t="s">
        <v>38</v>
      </c>
      <c r="F294" s="32">
        <v>15400000</v>
      </c>
      <c r="G294" s="294" t="s">
        <v>714</v>
      </c>
      <c r="H294" s="33">
        <v>1110533692</v>
      </c>
      <c r="I294" s="33"/>
      <c r="J294" s="34">
        <v>4</v>
      </c>
      <c r="K294" s="34">
        <v>1531</v>
      </c>
      <c r="L294" s="35">
        <v>45439</v>
      </c>
      <c r="M294" s="49">
        <f t="shared" si="24"/>
        <v>15400000</v>
      </c>
      <c r="N294" s="48">
        <v>45436</v>
      </c>
      <c r="O294" s="44" t="s">
        <v>40</v>
      </c>
      <c r="P294" s="50">
        <v>45442</v>
      </c>
      <c r="Q294" s="44">
        <v>1506</v>
      </c>
      <c r="R294" s="43">
        <v>220302</v>
      </c>
      <c r="S294" s="51">
        <f t="shared" si="25"/>
        <v>15400000</v>
      </c>
      <c r="T294" s="48">
        <v>45442</v>
      </c>
      <c r="U294" s="46" t="s">
        <v>715</v>
      </c>
      <c r="V294" s="48">
        <v>45443</v>
      </c>
      <c r="W294" s="247">
        <v>45641</v>
      </c>
      <c r="X294" s="48"/>
      <c r="Y294" s="43"/>
      <c r="Z294" s="373">
        <f>+F294/5</f>
        <v>3080000</v>
      </c>
      <c r="AA294" s="335"/>
      <c r="AB294" s="53"/>
      <c r="AC294" s="43"/>
      <c r="AD294" s="381"/>
      <c r="AE294" s="30"/>
      <c r="AF294" s="384"/>
      <c r="AG294" s="384"/>
      <c r="AH294" s="384"/>
      <c r="AI294" s="19"/>
    </row>
    <row r="295" spans="1:35">
      <c r="A295" s="30">
        <v>293</v>
      </c>
      <c r="B295" s="30" t="s">
        <v>654</v>
      </c>
      <c r="C295" s="298" t="s">
        <v>669</v>
      </c>
      <c r="D295" s="68" t="s">
        <v>670</v>
      </c>
      <c r="E295" s="31" t="s">
        <v>38</v>
      </c>
      <c r="F295" s="32">
        <v>31500000</v>
      </c>
      <c r="G295" s="294" t="s">
        <v>716</v>
      </c>
      <c r="H295" s="33">
        <v>1007411188</v>
      </c>
      <c r="I295" s="33"/>
      <c r="J295" s="34">
        <v>6</v>
      </c>
      <c r="K295" s="34">
        <v>1530</v>
      </c>
      <c r="L295" s="35">
        <v>45439</v>
      </c>
      <c r="M295" s="36">
        <f t="shared" si="24"/>
        <v>31500000</v>
      </c>
      <c r="N295" s="35">
        <v>45436</v>
      </c>
      <c r="O295" s="31" t="s">
        <v>40</v>
      </c>
      <c r="P295" s="37">
        <v>45442</v>
      </c>
      <c r="Q295" s="31">
        <v>1507</v>
      </c>
      <c r="R295" s="30">
        <v>220301</v>
      </c>
      <c r="S295" s="38">
        <f t="shared" si="25"/>
        <v>31500000</v>
      </c>
      <c r="T295" s="35">
        <v>45442</v>
      </c>
      <c r="U295" s="33" t="s">
        <v>717</v>
      </c>
      <c r="V295" s="35">
        <v>45443</v>
      </c>
      <c r="W295" s="41">
        <v>45641</v>
      </c>
      <c r="X295" s="35"/>
      <c r="Y295" s="30"/>
      <c r="Z295" s="373">
        <f t="shared" ref="Z295" si="29">+F295/5</f>
        <v>6300000</v>
      </c>
      <c r="AA295" s="258"/>
      <c r="AB295" s="40"/>
      <c r="AC295" s="30"/>
      <c r="AD295" s="378"/>
      <c r="AE295" s="30"/>
      <c r="AF295" s="384"/>
      <c r="AG295" s="384"/>
      <c r="AH295" s="384"/>
      <c r="AI295" s="19"/>
    </row>
    <row r="296" spans="1:35">
      <c r="A296" s="30">
        <v>294</v>
      </c>
      <c r="B296" s="30" t="s">
        <v>35</v>
      </c>
      <c r="C296" s="298" t="s">
        <v>251</v>
      </c>
      <c r="D296" s="59" t="s">
        <v>372</v>
      </c>
      <c r="E296" s="31" t="s">
        <v>38</v>
      </c>
      <c r="F296" s="32">
        <v>3090000</v>
      </c>
      <c r="G296" s="294" t="s">
        <v>373</v>
      </c>
      <c r="H296" s="33">
        <v>93060622</v>
      </c>
      <c r="I296" s="33"/>
      <c r="J296" s="34">
        <v>6</v>
      </c>
      <c r="K296" s="34">
        <v>1529</v>
      </c>
      <c r="L296" s="35">
        <v>45439</v>
      </c>
      <c r="M296" s="36">
        <f t="shared" si="24"/>
        <v>3090000</v>
      </c>
      <c r="N296" s="35">
        <v>45342</v>
      </c>
      <c r="O296" s="31" t="s">
        <v>40</v>
      </c>
      <c r="P296" s="37">
        <v>45442</v>
      </c>
      <c r="Q296" s="31">
        <v>1508</v>
      </c>
      <c r="R296" s="30">
        <v>220401</v>
      </c>
      <c r="S296" s="51">
        <f t="shared" si="25"/>
        <v>3090000</v>
      </c>
      <c r="T296" s="35">
        <v>45442</v>
      </c>
      <c r="U296" s="33" t="s">
        <v>718</v>
      </c>
      <c r="V296" s="35">
        <v>45447</v>
      </c>
      <c r="W296" s="31" t="s">
        <v>106</v>
      </c>
      <c r="X296" s="35"/>
      <c r="Y296" s="30"/>
      <c r="Z296" s="373">
        <f>+F296/1</f>
        <v>3090000</v>
      </c>
      <c r="AA296" s="258"/>
      <c r="AB296" s="40"/>
      <c r="AC296" s="30"/>
      <c r="AD296" s="378"/>
      <c r="AE296" s="30"/>
      <c r="AF296" s="384"/>
      <c r="AG296" s="384"/>
      <c r="AH296" s="384"/>
      <c r="AI296" s="19"/>
    </row>
    <row r="297" spans="1:35">
      <c r="A297" s="43">
        <v>295</v>
      </c>
      <c r="B297" s="43" t="s">
        <v>254</v>
      </c>
      <c r="C297" s="65" t="s">
        <v>48</v>
      </c>
      <c r="D297" s="30" t="s">
        <v>375</v>
      </c>
      <c r="E297" s="31" t="s">
        <v>38</v>
      </c>
      <c r="F297" s="32">
        <v>5300000</v>
      </c>
      <c r="G297" s="314" t="s">
        <v>234</v>
      </c>
      <c r="H297" s="46">
        <v>93404246</v>
      </c>
      <c r="I297" s="46"/>
      <c r="J297" s="47">
        <v>8</v>
      </c>
      <c r="K297" s="47">
        <v>1528</v>
      </c>
      <c r="L297" s="48">
        <v>45439</v>
      </c>
      <c r="M297" s="49">
        <f t="shared" si="24"/>
        <v>5300000</v>
      </c>
      <c r="N297" s="48">
        <v>45442</v>
      </c>
      <c r="O297" s="31" t="s">
        <v>40</v>
      </c>
      <c r="P297" s="50">
        <v>45442</v>
      </c>
      <c r="Q297" s="44">
        <v>1509</v>
      </c>
      <c r="R297" s="65">
        <v>210401</v>
      </c>
      <c r="S297" s="51">
        <f t="shared" si="25"/>
        <v>5300000</v>
      </c>
      <c r="T297" s="66">
        <v>45442</v>
      </c>
      <c r="U297" s="46">
        <v>100033589</v>
      </c>
      <c r="V297" s="48">
        <v>45442</v>
      </c>
      <c r="W297" s="44" t="s">
        <v>41</v>
      </c>
      <c r="X297" s="35"/>
      <c r="Y297" s="30"/>
      <c r="Z297" s="373">
        <f>+F297/1</f>
        <v>5300000</v>
      </c>
      <c r="AA297" s="258"/>
      <c r="AB297" s="40"/>
      <c r="AC297" s="30"/>
      <c r="AD297" s="378"/>
      <c r="AE297" s="30"/>
      <c r="AF297" s="384"/>
      <c r="AG297" s="384"/>
      <c r="AH297" s="384"/>
      <c r="AI297" s="19"/>
    </row>
    <row r="298" spans="1:35">
      <c r="A298" s="30">
        <v>296</v>
      </c>
      <c r="B298" s="30" t="s">
        <v>35</v>
      </c>
      <c r="C298" s="298" t="s">
        <v>157</v>
      </c>
      <c r="D298" s="55" t="s">
        <v>167</v>
      </c>
      <c r="E298" s="31" t="s">
        <v>38</v>
      </c>
      <c r="F298" s="32">
        <v>35200000</v>
      </c>
      <c r="G298" s="294" t="s">
        <v>719</v>
      </c>
      <c r="H298" s="33">
        <v>39566368</v>
      </c>
      <c r="I298" s="33"/>
      <c r="J298" s="34">
        <v>6</v>
      </c>
      <c r="K298" s="34">
        <v>1511</v>
      </c>
      <c r="L298" s="35">
        <v>45432</v>
      </c>
      <c r="M298" s="36">
        <f t="shared" si="24"/>
        <v>35200000</v>
      </c>
      <c r="N298" s="35">
        <v>45442</v>
      </c>
      <c r="O298" s="31" t="s">
        <v>40</v>
      </c>
      <c r="P298" s="37">
        <v>45443</v>
      </c>
      <c r="Q298" s="31">
        <v>1522</v>
      </c>
      <c r="R298" s="30">
        <v>2101020301</v>
      </c>
      <c r="S298" s="38">
        <f t="shared" si="25"/>
        <v>35200000</v>
      </c>
      <c r="T298" s="35">
        <v>45442</v>
      </c>
      <c r="U298" s="33" t="s">
        <v>720</v>
      </c>
      <c r="V298" s="35">
        <v>45447</v>
      </c>
      <c r="W298" s="41">
        <v>45443</v>
      </c>
      <c r="X298" s="35"/>
      <c r="Y298" s="30"/>
      <c r="Z298" s="373">
        <f>+F298/7</f>
        <v>5028571.4285714282</v>
      </c>
      <c r="AA298" s="258"/>
      <c r="AB298" s="40"/>
      <c r="AC298" s="30"/>
      <c r="AD298" s="378"/>
      <c r="AE298" s="30"/>
      <c r="AF298" s="384"/>
      <c r="AG298" s="384"/>
      <c r="AH298" s="384"/>
      <c r="AI298" s="19"/>
    </row>
    <row r="299" spans="1:35">
      <c r="A299" s="43">
        <v>297</v>
      </c>
      <c r="B299" s="43" t="s">
        <v>254</v>
      </c>
      <c r="C299" s="298" t="s">
        <v>48</v>
      </c>
      <c r="D299" s="55" t="s">
        <v>63</v>
      </c>
      <c r="E299" s="31" t="s">
        <v>38</v>
      </c>
      <c r="F299" s="32">
        <v>8910000</v>
      </c>
      <c r="G299" s="294" t="s">
        <v>259</v>
      </c>
      <c r="H299" s="33">
        <v>1232391592</v>
      </c>
      <c r="I299" s="33"/>
      <c r="J299" s="34">
        <v>8</v>
      </c>
      <c r="K299" s="34">
        <v>1525</v>
      </c>
      <c r="L299" s="35">
        <v>45439</v>
      </c>
      <c r="M299" s="36">
        <f t="shared" si="24"/>
        <v>8910000</v>
      </c>
      <c r="N299" s="35">
        <v>45443</v>
      </c>
      <c r="O299" s="31" t="s">
        <v>40</v>
      </c>
      <c r="P299" s="37">
        <v>45447</v>
      </c>
      <c r="Q299" s="31">
        <v>1538</v>
      </c>
      <c r="R299" s="30">
        <v>220401</v>
      </c>
      <c r="S299" s="38">
        <f t="shared" si="25"/>
        <v>8910000</v>
      </c>
      <c r="T299" s="35">
        <v>45447</v>
      </c>
      <c r="U299" s="33" t="s">
        <v>721</v>
      </c>
      <c r="V299" s="35">
        <v>45447</v>
      </c>
      <c r="W299" s="31" t="s">
        <v>41</v>
      </c>
      <c r="X299" s="35"/>
      <c r="Y299" s="30"/>
      <c r="Z299" s="373">
        <f>+F299</f>
        <v>8910000</v>
      </c>
      <c r="AA299" s="258"/>
      <c r="AB299" s="40"/>
      <c r="AC299" s="30"/>
      <c r="AD299" s="378"/>
      <c r="AE299" s="30"/>
      <c r="AF299" s="384"/>
      <c r="AG299" s="384"/>
      <c r="AH299" s="384"/>
      <c r="AI299" s="19"/>
    </row>
    <row r="300" spans="1:35">
      <c r="A300" s="43">
        <v>298</v>
      </c>
      <c r="B300" s="43" t="s">
        <v>254</v>
      </c>
      <c r="C300" s="298" t="s">
        <v>48</v>
      </c>
      <c r="D300" s="55" t="s">
        <v>63</v>
      </c>
      <c r="E300" s="31" t="s">
        <v>38</v>
      </c>
      <c r="F300" s="32">
        <v>8910000</v>
      </c>
      <c r="G300" s="294" t="s">
        <v>722</v>
      </c>
      <c r="H300" s="33">
        <v>1110501425</v>
      </c>
      <c r="I300" s="33"/>
      <c r="J300" s="34">
        <v>7</v>
      </c>
      <c r="K300" s="34">
        <v>1526</v>
      </c>
      <c r="L300" s="35">
        <v>45439</v>
      </c>
      <c r="M300" s="36">
        <f t="shared" si="24"/>
        <v>8910000</v>
      </c>
      <c r="N300" s="35">
        <v>45443</v>
      </c>
      <c r="O300" s="31" t="s">
        <v>40</v>
      </c>
      <c r="P300" s="37">
        <v>45447</v>
      </c>
      <c r="Q300" s="31">
        <v>1539</v>
      </c>
      <c r="R300" s="30">
        <v>220401</v>
      </c>
      <c r="S300" s="38">
        <f t="shared" si="25"/>
        <v>8910000</v>
      </c>
      <c r="T300" s="35">
        <v>45447</v>
      </c>
      <c r="U300" s="33" t="s">
        <v>723</v>
      </c>
      <c r="V300" s="35">
        <v>45448</v>
      </c>
      <c r="W300" s="31" t="s">
        <v>41</v>
      </c>
      <c r="X300" s="35"/>
      <c r="Y300" s="30"/>
      <c r="Z300" s="373">
        <f t="shared" ref="Z300:Z301" si="30">+F300</f>
        <v>8910000</v>
      </c>
      <c r="AA300" s="258"/>
      <c r="AB300" s="40"/>
      <c r="AC300" s="30"/>
      <c r="AD300" s="378"/>
      <c r="AE300" s="30"/>
      <c r="AF300" s="384"/>
      <c r="AG300" s="384"/>
      <c r="AH300" s="384"/>
      <c r="AI300" s="19"/>
    </row>
    <row r="301" spans="1:35">
      <c r="A301" s="30">
        <v>299</v>
      </c>
      <c r="B301" s="30" t="s">
        <v>254</v>
      </c>
      <c r="C301" s="294" t="s">
        <v>48</v>
      </c>
      <c r="D301" s="308" t="s">
        <v>145</v>
      </c>
      <c r="E301" s="301" t="s">
        <v>38</v>
      </c>
      <c r="F301" s="306">
        <v>12960000</v>
      </c>
      <c r="G301" s="30" t="s">
        <v>146</v>
      </c>
      <c r="H301" s="33">
        <v>14138035</v>
      </c>
      <c r="I301" s="33"/>
      <c r="J301" s="34">
        <v>2</v>
      </c>
      <c r="K301" s="34">
        <v>1524</v>
      </c>
      <c r="L301" s="35">
        <v>45439</v>
      </c>
      <c r="M301" s="36">
        <f t="shared" si="24"/>
        <v>12960000</v>
      </c>
      <c r="N301" s="35">
        <v>45443</v>
      </c>
      <c r="O301" s="31" t="s">
        <v>40</v>
      </c>
      <c r="P301" s="37">
        <v>45443</v>
      </c>
      <c r="Q301" s="31">
        <v>1523</v>
      </c>
      <c r="R301" s="30">
        <v>220401</v>
      </c>
      <c r="S301" s="38">
        <f t="shared" si="25"/>
        <v>12960000</v>
      </c>
      <c r="T301" s="35">
        <v>45443</v>
      </c>
      <c r="U301" s="33" t="s">
        <v>724</v>
      </c>
      <c r="V301" s="35">
        <v>45447</v>
      </c>
      <c r="W301" s="31" t="s">
        <v>41</v>
      </c>
      <c r="X301" s="35"/>
      <c r="Y301" s="30"/>
      <c r="Z301" s="373">
        <f t="shared" si="30"/>
        <v>12960000</v>
      </c>
      <c r="AA301" s="258"/>
      <c r="AB301" s="40"/>
      <c r="AC301" s="30"/>
      <c r="AD301" s="378"/>
      <c r="AE301" s="30"/>
      <c r="AF301" s="384"/>
      <c r="AG301" s="384"/>
      <c r="AH301" s="384"/>
      <c r="AI301" s="19"/>
    </row>
    <row r="302" spans="1:35">
      <c r="A302" s="30">
        <v>300</v>
      </c>
      <c r="B302" s="30" t="s">
        <v>254</v>
      </c>
      <c r="C302" s="30" t="s">
        <v>48</v>
      </c>
      <c r="D302" s="55" t="s">
        <v>76</v>
      </c>
      <c r="E302" s="31" t="s">
        <v>38</v>
      </c>
      <c r="F302" s="32">
        <v>34020000</v>
      </c>
      <c r="G302" s="30" t="s">
        <v>139</v>
      </c>
      <c r="H302" s="33">
        <v>38361246</v>
      </c>
      <c r="I302" s="33"/>
      <c r="J302" s="34">
        <v>1</v>
      </c>
      <c r="K302" s="34">
        <v>1537</v>
      </c>
      <c r="L302" s="35">
        <v>45442</v>
      </c>
      <c r="M302" s="36">
        <f t="shared" si="24"/>
        <v>34020000</v>
      </c>
      <c r="N302" s="35">
        <v>45443</v>
      </c>
      <c r="O302" s="31" t="s">
        <v>40</v>
      </c>
      <c r="P302" s="37">
        <v>45443</v>
      </c>
      <c r="Q302" s="31">
        <v>1524</v>
      </c>
      <c r="R302" s="30">
        <v>220401</v>
      </c>
      <c r="S302" s="38">
        <f t="shared" si="25"/>
        <v>34020000</v>
      </c>
      <c r="T302" s="35">
        <v>45443</v>
      </c>
      <c r="U302" s="33" t="s">
        <v>725</v>
      </c>
      <c r="V302" s="35">
        <v>45448</v>
      </c>
      <c r="W302" s="41">
        <v>45657</v>
      </c>
      <c r="X302" s="35"/>
      <c r="Y302" s="30"/>
      <c r="Z302" s="373">
        <f>+F302/6</f>
        <v>5670000</v>
      </c>
      <c r="AA302" s="258"/>
      <c r="AB302" s="40"/>
      <c r="AC302" s="30"/>
      <c r="AD302" s="378"/>
      <c r="AE302" s="30"/>
      <c r="AF302" s="384"/>
      <c r="AG302" s="384"/>
      <c r="AH302" s="384"/>
      <c r="AI302" s="19"/>
    </row>
    <row r="303" spans="1:35">
      <c r="A303" s="30">
        <v>301</v>
      </c>
      <c r="B303" s="30" t="s">
        <v>254</v>
      </c>
      <c r="C303" s="30" t="s">
        <v>48</v>
      </c>
      <c r="D303" s="55" t="s">
        <v>76</v>
      </c>
      <c r="E303" s="31" t="s">
        <v>38</v>
      </c>
      <c r="F303" s="32">
        <v>34020000</v>
      </c>
      <c r="G303" s="30" t="s">
        <v>118</v>
      </c>
      <c r="H303" s="33">
        <v>28980289</v>
      </c>
      <c r="I303" s="33"/>
      <c r="J303" s="34">
        <v>7</v>
      </c>
      <c r="K303" s="34">
        <v>1536</v>
      </c>
      <c r="L303" s="35">
        <v>45442</v>
      </c>
      <c r="M303" s="36">
        <f t="shared" si="24"/>
        <v>34020000</v>
      </c>
      <c r="N303" s="35">
        <v>45443</v>
      </c>
      <c r="O303" s="31" t="s">
        <v>40</v>
      </c>
      <c r="P303" s="37">
        <v>45443</v>
      </c>
      <c r="Q303" s="31">
        <v>1525</v>
      </c>
      <c r="R303" s="30">
        <v>220401</v>
      </c>
      <c r="S303" s="38">
        <f t="shared" si="25"/>
        <v>34020000</v>
      </c>
      <c r="T303" s="35">
        <v>45443</v>
      </c>
      <c r="U303" s="35" t="s">
        <v>726</v>
      </c>
      <c r="V303" s="35">
        <v>45448</v>
      </c>
      <c r="W303" s="41">
        <v>45657</v>
      </c>
      <c r="X303" s="35"/>
      <c r="Y303" s="30"/>
      <c r="Z303" s="373">
        <f t="shared" ref="Z303:Z306" si="31">+F303/6</f>
        <v>5670000</v>
      </c>
      <c r="AA303" s="258"/>
      <c r="AB303" s="40"/>
      <c r="AC303" s="30"/>
      <c r="AD303" s="378"/>
      <c r="AE303" s="30"/>
      <c r="AF303" s="384"/>
      <c r="AG303" s="384"/>
      <c r="AH303" s="384"/>
      <c r="AI303" s="19"/>
    </row>
    <row r="304" spans="1:35">
      <c r="A304" s="30">
        <v>302</v>
      </c>
      <c r="B304" s="30" t="s">
        <v>254</v>
      </c>
      <c r="C304" s="30" t="s">
        <v>48</v>
      </c>
      <c r="D304" s="55" t="s">
        <v>103</v>
      </c>
      <c r="E304" s="31" t="s">
        <v>38</v>
      </c>
      <c r="F304" s="32">
        <v>68040000</v>
      </c>
      <c r="G304" s="30" t="s">
        <v>104</v>
      </c>
      <c r="H304" s="33">
        <v>1053785704</v>
      </c>
      <c r="I304" s="33"/>
      <c r="J304" s="34">
        <v>9</v>
      </c>
      <c r="K304" s="34">
        <v>1535</v>
      </c>
      <c r="L304" s="35">
        <v>45442</v>
      </c>
      <c r="M304" s="36">
        <f t="shared" si="24"/>
        <v>68040000</v>
      </c>
      <c r="N304" s="35">
        <v>45443</v>
      </c>
      <c r="O304" s="31" t="s">
        <v>40</v>
      </c>
      <c r="P304" s="37">
        <v>45443</v>
      </c>
      <c r="Q304" s="31">
        <v>1526</v>
      </c>
      <c r="R304" s="30">
        <v>220401</v>
      </c>
      <c r="S304" s="38">
        <f t="shared" si="25"/>
        <v>68040000</v>
      </c>
      <c r="T304" s="35">
        <v>45447</v>
      </c>
      <c r="U304" s="33" t="s">
        <v>727</v>
      </c>
      <c r="V304" s="35">
        <v>45448</v>
      </c>
      <c r="W304" s="41">
        <v>45657</v>
      </c>
      <c r="X304" s="35">
        <v>45412</v>
      </c>
      <c r="Y304" s="30" t="s">
        <v>106</v>
      </c>
      <c r="Z304" s="373">
        <f t="shared" si="31"/>
        <v>11340000</v>
      </c>
      <c r="AA304" s="258"/>
      <c r="AB304" s="40"/>
      <c r="AC304" s="30"/>
      <c r="AD304" s="378"/>
      <c r="AE304" s="30"/>
      <c r="AF304" s="384"/>
      <c r="AG304" s="384"/>
      <c r="AH304" s="384"/>
      <c r="AI304" s="19"/>
    </row>
    <row r="305" spans="1:35">
      <c r="A305" s="30">
        <v>303</v>
      </c>
      <c r="B305" s="30" t="s">
        <v>254</v>
      </c>
      <c r="C305" s="30" t="s">
        <v>53</v>
      </c>
      <c r="D305" s="30" t="s">
        <v>129</v>
      </c>
      <c r="E305" s="31" t="s">
        <v>38</v>
      </c>
      <c r="F305" s="32">
        <v>68040000</v>
      </c>
      <c r="G305" s="30" t="s">
        <v>130</v>
      </c>
      <c r="H305" s="33">
        <v>1122397810</v>
      </c>
      <c r="I305" s="33"/>
      <c r="J305" s="34">
        <v>7</v>
      </c>
      <c r="K305" s="34">
        <v>1533</v>
      </c>
      <c r="L305" s="35">
        <v>45442</v>
      </c>
      <c r="M305" s="36">
        <f t="shared" si="24"/>
        <v>68040000</v>
      </c>
      <c r="N305" s="35">
        <v>45443</v>
      </c>
      <c r="O305" s="31" t="s">
        <v>40</v>
      </c>
      <c r="P305" s="37">
        <v>45443</v>
      </c>
      <c r="Q305" s="31">
        <v>1527</v>
      </c>
      <c r="R305" s="30">
        <v>220401</v>
      </c>
      <c r="S305" s="38">
        <f t="shared" si="25"/>
        <v>68040000</v>
      </c>
      <c r="T305" s="35">
        <v>45443</v>
      </c>
      <c r="U305" s="33" t="s">
        <v>728</v>
      </c>
      <c r="V305" s="35">
        <v>45447</v>
      </c>
      <c r="W305" s="41">
        <v>45657</v>
      </c>
      <c r="X305" s="35">
        <v>45412</v>
      </c>
      <c r="Y305" s="30" t="s">
        <v>106</v>
      </c>
      <c r="Z305" s="373">
        <f t="shared" si="31"/>
        <v>11340000</v>
      </c>
      <c r="AA305" s="258"/>
      <c r="AB305" s="40"/>
      <c r="AC305" s="30"/>
      <c r="AD305" s="378"/>
      <c r="AE305" s="30"/>
      <c r="AF305" s="384"/>
      <c r="AG305" s="384"/>
      <c r="AH305" s="384"/>
      <c r="AI305" s="19"/>
    </row>
    <row r="306" spans="1:35">
      <c r="A306" s="43">
        <v>304</v>
      </c>
      <c r="B306" s="43" t="s">
        <v>254</v>
      </c>
      <c r="C306" s="43" t="s">
        <v>53</v>
      </c>
      <c r="D306" s="60" t="s">
        <v>103</v>
      </c>
      <c r="E306" s="44" t="s">
        <v>38</v>
      </c>
      <c r="F306" s="45">
        <v>35689500</v>
      </c>
      <c r="G306" s="43" t="s">
        <v>113</v>
      </c>
      <c r="H306" s="46">
        <v>14243863</v>
      </c>
      <c r="I306" s="46"/>
      <c r="J306" s="47">
        <v>3</v>
      </c>
      <c r="K306" s="47">
        <v>1534</v>
      </c>
      <c r="L306" s="48">
        <v>45442</v>
      </c>
      <c r="M306" s="49">
        <f t="shared" si="24"/>
        <v>35689500</v>
      </c>
      <c r="N306" s="48">
        <v>45443</v>
      </c>
      <c r="O306" s="44" t="s">
        <v>40</v>
      </c>
      <c r="P306" s="50">
        <v>45443</v>
      </c>
      <c r="Q306" s="44">
        <v>1528</v>
      </c>
      <c r="R306" s="43">
        <v>220401</v>
      </c>
      <c r="S306" s="51">
        <f t="shared" si="25"/>
        <v>35689500</v>
      </c>
      <c r="T306" s="48"/>
      <c r="U306" s="46"/>
      <c r="V306" s="48">
        <v>45447</v>
      </c>
      <c r="W306" s="247">
        <v>45657</v>
      </c>
      <c r="X306" s="48">
        <v>45412</v>
      </c>
      <c r="Y306" s="43" t="s">
        <v>106</v>
      </c>
      <c r="Z306" s="373">
        <f t="shared" si="31"/>
        <v>5948250</v>
      </c>
      <c r="AA306" s="335"/>
      <c r="AB306" s="53"/>
      <c r="AC306" s="43"/>
      <c r="AD306" s="381"/>
      <c r="AE306" s="30"/>
      <c r="AF306" s="384"/>
      <c r="AG306" s="384"/>
      <c r="AH306" s="384"/>
      <c r="AI306" s="19"/>
    </row>
    <row r="307" spans="1:35">
      <c r="A307" s="30">
        <v>305</v>
      </c>
      <c r="B307" s="30" t="s">
        <v>254</v>
      </c>
      <c r="C307" s="30" t="s">
        <v>157</v>
      </c>
      <c r="D307" s="30" t="s">
        <v>729</v>
      </c>
      <c r="E307" s="31" t="s">
        <v>38</v>
      </c>
      <c r="F307" s="32">
        <v>5000000</v>
      </c>
      <c r="G307" s="30" t="s">
        <v>364</v>
      </c>
      <c r="H307" s="33">
        <v>28799762</v>
      </c>
      <c r="I307" s="33"/>
      <c r="J307" s="34"/>
      <c r="K307" s="34">
        <v>1527</v>
      </c>
      <c r="L307" s="35">
        <v>45439</v>
      </c>
      <c r="M307" s="36">
        <f t="shared" si="24"/>
        <v>5000000</v>
      </c>
      <c r="N307" s="35">
        <v>45443</v>
      </c>
      <c r="O307" s="31" t="s">
        <v>40</v>
      </c>
      <c r="P307" s="37">
        <v>45443</v>
      </c>
      <c r="Q307" s="31">
        <v>1529</v>
      </c>
      <c r="R307" s="30">
        <v>220401</v>
      </c>
      <c r="S307" s="38">
        <f t="shared" si="25"/>
        <v>5000000</v>
      </c>
      <c r="T307" s="35">
        <v>45443</v>
      </c>
      <c r="U307" s="33" t="s">
        <v>730</v>
      </c>
      <c r="V307" s="35">
        <v>45447</v>
      </c>
      <c r="W307" s="31" t="s">
        <v>41</v>
      </c>
      <c r="X307" s="35"/>
      <c r="Y307" s="30"/>
      <c r="Z307" s="373">
        <f>+F307</f>
        <v>5000000</v>
      </c>
      <c r="AA307" s="258"/>
      <c r="AB307" s="40"/>
      <c r="AC307" s="30"/>
      <c r="AD307" s="378"/>
      <c r="AE307" s="30"/>
      <c r="AF307" s="384"/>
      <c r="AG307" s="384"/>
      <c r="AH307" s="384"/>
      <c r="AI307" s="19"/>
    </row>
    <row r="308" spans="1:35">
      <c r="A308" s="30">
        <v>306</v>
      </c>
      <c r="B308" s="30" t="s">
        <v>254</v>
      </c>
      <c r="C308" s="30" t="s">
        <v>48</v>
      </c>
      <c r="D308" s="55" t="s">
        <v>76</v>
      </c>
      <c r="E308" s="31" t="s">
        <v>38</v>
      </c>
      <c r="F308" s="32">
        <v>34020000</v>
      </c>
      <c r="G308" s="30" t="s">
        <v>77</v>
      </c>
      <c r="H308" s="33">
        <v>1018433119</v>
      </c>
      <c r="I308" s="33"/>
      <c r="J308" s="34">
        <v>2</v>
      </c>
      <c r="K308" s="34">
        <v>1538</v>
      </c>
      <c r="L308" s="35">
        <v>45442</v>
      </c>
      <c r="M308" s="36">
        <f t="shared" si="24"/>
        <v>34020000</v>
      </c>
      <c r="N308" s="35">
        <v>45447</v>
      </c>
      <c r="O308" s="31" t="s">
        <v>40</v>
      </c>
      <c r="P308" s="37">
        <v>45447</v>
      </c>
      <c r="Q308" s="31">
        <v>1540</v>
      </c>
      <c r="R308" s="30">
        <v>220401</v>
      </c>
      <c r="S308" s="38">
        <f t="shared" si="25"/>
        <v>34020000</v>
      </c>
      <c r="T308" s="35">
        <v>45447</v>
      </c>
      <c r="U308" s="33">
        <v>100033721</v>
      </c>
      <c r="V308" s="35">
        <v>45448</v>
      </c>
      <c r="W308" s="41">
        <v>45657</v>
      </c>
      <c r="X308" s="35"/>
      <c r="Y308" s="30"/>
      <c r="Z308" s="373">
        <f>+F308/6</f>
        <v>5670000</v>
      </c>
      <c r="AA308" s="258"/>
      <c r="AB308" s="40"/>
      <c r="AC308" s="30"/>
      <c r="AD308" s="378"/>
      <c r="AE308" s="30"/>
      <c r="AF308" s="384"/>
      <c r="AG308" s="384"/>
      <c r="AH308" s="384"/>
      <c r="AI308" s="19"/>
    </row>
    <row r="309" spans="1:35">
      <c r="A309" s="295">
        <v>307</v>
      </c>
      <c r="B309" s="295" t="s">
        <v>35</v>
      </c>
      <c r="C309" s="295" t="s">
        <v>508</v>
      </c>
      <c r="D309" s="295" t="s">
        <v>509</v>
      </c>
      <c r="E309" s="301" t="s">
        <v>38</v>
      </c>
      <c r="F309" s="306">
        <v>11433000</v>
      </c>
      <c r="G309" s="295" t="s">
        <v>510</v>
      </c>
      <c r="H309" s="304">
        <v>93236653</v>
      </c>
      <c r="I309" s="304"/>
      <c r="J309" s="307">
        <v>1</v>
      </c>
      <c r="K309" s="307">
        <v>1515</v>
      </c>
      <c r="L309" s="296">
        <v>45433</v>
      </c>
      <c r="M309" s="300">
        <f t="shared" si="24"/>
        <v>11433000</v>
      </c>
      <c r="N309" s="296">
        <v>45447</v>
      </c>
      <c r="O309" s="301" t="s">
        <v>40</v>
      </c>
      <c r="P309" s="302">
        <v>45447</v>
      </c>
      <c r="Q309" s="301">
        <v>1541</v>
      </c>
      <c r="R309" s="295">
        <v>2101010301</v>
      </c>
      <c r="S309" s="303">
        <f t="shared" si="25"/>
        <v>11433000</v>
      </c>
      <c r="T309" s="296">
        <v>45447</v>
      </c>
      <c r="U309" s="304">
        <v>100033718</v>
      </c>
      <c r="V309" s="296">
        <v>45447</v>
      </c>
      <c r="W309" s="301" t="s">
        <v>88</v>
      </c>
      <c r="X309" s="296"/>
      <c r="Y309" s="295"/>
      <c r="Z309" s="373">
        <f>+F309/3</f>
        <v>3811000</v>
      </c>
      <c r="AA309" s="344"/>
      <c r="AB309" s="297"/>
      <c r="AC309" s="295"/>
      <c r="AD309" s="382"/>
      <c r="AE309" s="30"/>
      <c r="AF309" s="384"/>
      <c r="AG309" s="384"/>
      <c r="AH309" s="384"/>
      <c r="AI309" s="19"/>
    </row>
    <row r="310" spans="1:35">
      <c r="A310" s="30">
        <v>308</v>
      </c>
      <c r="B310" s="30" t="s">
        <v>254</v>
      </c>
      <c r="C310" s="30" t="s">
        <v>42</v>
      </c>
      <c r="D310" s="55" t="s">
        <v>43</v>
      </c>
      <c r="E310" s="31" t="s">
        <v>38</v>
      </c>
      <c r="F310" s="32">
        <v>36050000</v>
      </c>
      <c r="G310" s="30" t="s">
        <v>731</v>
      </c>
      <c r="H310" s="33">
        <v>1110591276</v>
      </c>
      <c r="I310" s="33"/>
      <c r="J310" s="34">
        <v>0</v>
      </c>
      <c r="K310" s="34">
        <v>1544</v>
      </c>
      <c r="L310" s="35">
        <v>45440</v>
      </c>
      <c r="M310" s="36">
        <f t="shared" si="24"/>
        <v>36050000</v>
      </c>
      <c r="N310" s="35">
        <v>45447</v>
      </c>
      <c r="O310" s="31" t="s">
        <v>40</v>
      </c>
      <c r="P310" s="37">
        <v>45447</v>
      </c>
      <c r="Q310" s="31">
        <v>1542</v>
      </c>
      <c r="R310" s="30">
        <v>220401</v>
      </c>
      <c r="S310" s="38">
        <f t="shared" si="25"/>
        <v>36050000</v>
      </c>
      <c r="T310" s="35">
        <v>45447</v>
      </c>
      <c r="U310" s="33" t="s">
        <v>732</v>
      </c>
      <c r="V310" s="35">
        <v>45447</v>
      </c>
      <c r="W310" s="41">
        <v>45657</v>
      </c>
      <c r="X310" s="35"/>
      <c r="Y310" s="30"/>
      <c r="Z310" s="373">
        <f>+F310/6</f>
        <v>6008333.333333333</v>
      </c>
      <c r="AA310" s="258"/>
      <c r="AB310" s="40"/>
      <c r="AC310" s="30"/>
      <c r="AD310" s="378"/>
      <c r="AE310" s="30"/>
      <c r="AF310" s="384"/>
      <c r="AG310" s="384"/>
      <c r="AH310" s="384"/>
      <c r="AI310" s="19"/>
    </row>
    <row r="311" spans="1:35">
      <c r="A311" s="43">
        <v>309</v>
      </c>
      <c r="B311" s="43" t="s">
        <v>654</v>
      </c>
      <c r="C311" s="43" t="s">
        <v>669</v>
      </c>
      <c r="D311" s="195" t="s">
        <v>678</v>
      </c>
      <c r="E311" s="44" t="s">
        <v>38</v>
      </c>
      <c r="F311" s="45">
        <v>15400000</v>
      </c>
      <c r="G311" s="43" t="s">
        <v>733</v>
      </c>
      <c r="H311" s="46">
        <v>65786423</v>
      </c>
      <c r="I311" s="46"/>
      <c r="J311" s="47">
        <v>4</v>
      </c>
      <c r="K311" s="47">
        <v>1548</v>
      </c>
      <c r="L311" s="48">
        <v>45442</v>
      </c>
      <c r="M311" s="49">
        <f t="shared" si="24"/>
        <v>15400000</v>
      </c>
      <c r="N311" s="48">
        <v>45447</v>
      </c>
      <c r="O311" s="44" t="s">
        <v>40</v>
      </c>
      <c r="P311" s="50">
        <v>45447</v>
      </c>
      <c r="Q311" s="44">
        <v>1543</v>
      </c>
      <c r="R311" s="43">
        <v>220302</v>
      </c>
      <c r="S311" s="51">
        <f t="shared" si="25"/>
        <v>15400000</v>
      </c>
      <c r="T311" s="48">
        <v>45447</v>
      </c>
      <c r="U311" s="46">
        <v>100033726</v>
      </c>
      <c r="V311" s="48">
        <v>45448</v>
      </c>
      <c r="W311" s="247">
        <v>45641</v>
      </c>
      <c r="X311" s="48"/>
      <c r="Y311" s="43"/>
      <c r="Z311" s="373">
        <f t="shared" ref="Z311:Z314" si="32">+F311/6</f>
        <v>2566666.6666666665</v>
      </c>
      <c r="AA311" s="335"/>
      <c r="AB311" s="53"/>
      <c r="AC311" s="43"/>
      <c r="AD311" s="381"/>
      <c r="AE311" s="30"/>
      <c r="AF311" s="384"/>
      <c r="AG311" s="384"/>
      <c r="AH311" s="384"/>
      <c r="AI311" s="19"/>
    </row>
    <row r="312" spans="1:35">
      <c r="A312" s="30">
        <v>310</v>
      </c>
      <c r="B312" s="30" t="s">
        <v>35</v>
      </c>
      <c r="C312" s="30" t="s">
        <v>59</v>
      </c>
      <c r="D312" s="30" t="s">
        <v>734</v>
      </c>
      <c r="E312" s="31" t="s">
        <v>38</v>
      </c>
      <c r="F312" s="32">
        <v>150000000</v>
      </c>
      <c r="G312" s="30" t="s">
        <v>224</v>
      </c>
      <c r="H312" s="33">
        <v>5824170</v>
      </c>
      <c r="I312" s="33"/>
      <c r="J312" s="34">
        <v>9</v>
      </c>
      <c r="K312" s="34">
        <v>1421</v>
      </c>
      <c r="L312" s="35">
        <v>45435</v>
      </c>
      <c r="M312" s="36">
        <f t="shared" si="24"/>
        <v>150000000</v>
      </c>
      <c r="N312" s="35">
        <v>45448</v>
      </c>
      <c r="O312" s="31" t="s">
        <v>40</v>
      </c>
      <c r="P312" s="37">
        <v>45449</v>
      </c>
      <c r="Q312" s="31">
        <v>1546</v>
      </c>
      <c r="R312" s="30">
        <v>21030202</v>
      </c>
      <c r="S312" s="38">
        <f t="shared" si="25"/>
        <v>150000000</v>
      </c>
      <c r="T312" s="35">
        <v>45454</v>
      </c>
      <c r="U312" s="33">
        <v>100033909</v>
      </c>
      <c r="V312" s="35">
        <v>45455</v>
      </c>
      <c r="W312" s="41">
        <v>45656</v>
      </c>
      <c r="X312" s="35"/>
      <c r="Y312" s="30"/>
      <c r="Z312" s="373">
        <f t="shared" si="32"/>
        <v>25000000</v>
      </c>
      <c r="AA312" s="258"/>
      <c r="AB312" s="40"/>
      <c r="AC312" s="30"/>
      <c r="AD312" s="378"/>
      <c r="AE312" s="30"/>
      <c r="AF312" s="384"/>
      <c r="AG312" s="384"/>
      <c r="AH312" s="384"/>
      <c r="AI312" s="19"/>
    </row>
    <row r="313" spans="1:35">
      <c r="A313" s="295">
        <v>311</v>
      </c>
      <c r="B313" s="295" t="s">
        <v>254</v>
      </c>
      <c r="C313" s="295" t="s">
        <v>48</v>
      </c>
      <c r="D313" s="308" t="s">
        <v>148</v>
      </c>
      <c r="E313" s="301" t="s">
        <v>38</v>
      </c>
      <c r="F313" s="306">
        <v>68040000</v>
      </c>
      <c r="G313" s="295" t="s">
        <v>149</v>
      </c>
      <c r="H313" s="304">
        <v>14878116</v>
      </c>
      <c r="I313" s="304"/>
      <c r="J313" s="307">
        <v>5</v>
      </c>
      <c r="K313" s="307">
        <v>1539</v>
      </c>
      <c r="L313" s="296">
        <v>45442</v>
      </c>
      <c r="M313" s="300">
        <f t="shared" si="24"/>
        <v>68040000</v>
      </c>
      <c r="N313" s="296">
        <v>45448</v>
      </c>
      <c r="O313" s="301" t="s">
        <v>40</v>
      </c>
      <c r="P313" s="302">
        <v>45448</v>
      </c>
      <c r="Q313" s="301">
        <v>1544</v>
      </c>
      <c r="R313" s="295">
        <v>220401</v>
      </c>
      <c r="S313" s="303">
        <f t="shared" si="25"/>
        <v>68040000</v>
      </c>
      <c r="T313" s="296">
        <v>45448</v>
      </c>
      <c r="U313" s="304" t="s">
        <v>735</v>
      </c>
      <c r="V313" s="296">
        <v>45448</v>
      </c>
      <c r="W313" s="305">
        <v>45657</v>
      </c>
      <c r="X313" s="296">
        <v>45373</v>
      </c>
      <c r="Y313" s="295" t="s">
        <v>121</v>
      </c>
      <c r="Z313" s="373">
        <f t="shared" si="32"/>
        <v>11340000</v>
      </c>
      <c r="AA313" s="344"/>
      <c r="AB313" s="297"/>
      <c r="AC313" s="295"/>
      <c r="AD313" s="382"/>
      <c r="AE313" s="30"/>
      <c r="AF313" s="384"/>
      <c r="AG313" s="384"/>
      <c r="AH313" s="384"/>
      <c r="AI313" s="19"/>
    </row>
    <row r="314" spans="1:35">
      <c r="A314" s="43">
        <v>312</v>
      </c>
      <c r="B314" s="43" t="s">
        <v>254</v>
      </c>
      <c r="C314" s="43" t="s">
        <v>48</v>
      </c>
      <c r="D314" s="43" t="s">
        <v>126</v>
      </c>
      <c r="E314" s="44" t="s">
        <v>38</v>
      </c>
      <c r="F314" s="45">
        <v>68040000</v>
      </c>
      <c r="G314" s="43" t="s">
        <v>127</v>
      </c>
      <c r="H314" s="46">
        <v>14325425</v>
      </c>
      <c r="I314" s="46"/>
      <c r="J314" s="47">
        <v>3</v>
      </c>
      <c r="K314" s="47">
        <v>1539</v>
      </c>
      <c r="L314" s="48">
        <v>45442</v>
      </c>
      <c r="M314" s="49">
        <f t="shared" si="24"/>
        <v>68040000</v>
      </c>
      <c r="N314" s="48">
        <v>45448</v>
      </c>
      <c r="O314" s="44" t="s">
        <v>40</v>
      </c>
      <c r="P314" s="50">
        <v>45448</v>
      </c>
      <c r="Q314" s="44">
        <v>1545</v>
      </c>
      <c r="R314" s="43">
        <v>220401</v>
      </c>
      <c r="S314" s="51">
        <f t="shared" si="25"/>
        <v>68040000</v>
      </c>
      <c r="T314" s="48">
        <v>45448</v>
      </c>
      <c r="U314" s="46" t="s">
        <v>736</v>
      </c>
      <c r="V314" s="48">
        <v>45448</v>
      </c>
      <c r="W314" s="44" t="s">
        <v>737</v>
      </c>
      <c r="X314" s="48">
        <v>45373</v>
      </c>
      <c r="Y314" s="43" t="s">
        <v>276</v>
      </c>
      <c r="Z314" s="373">
        <f t="shared" si="32"/>
        <v>11340000</v>
      </c>
      <c r="AA314" s="335"/>
      <c r="AB314" s="53"/>
      <c r="AC314" s="43"/>
      <c r="AD314" s="381"/>
      <c r="AE314" s="30"/>
      <c r="AF314" s="384"/>
      <c r="AG314" s="384"/>
      <c r="AH314" s="384"/>
      <c r="AI314" s="19"/>
    </row>
    <row r="315" spans="1:35">
      <c r="A315" s="30">
        <v>313</v>
      </c>
      <c r="B315" s="30" t="s">
        <v>254</v>
      </c>
      <c r="C315" s="30" t="s">
        <v>48</v>
      </c>
      <c r="D315" s="30" t="s">
        <v>738</v>
      </c>
      <c r="E315" s="31" t="s">
        <v>38</v>
      </c>
      <c r="F315" s="32">
        <v>9720000</v>
      </c>
      <c r="G315" s="30" t="s">
        <v>739</v>
      </c>
      <c r="H315" s="33">
        <v>901754975</v>
      </c>
      <c r="I315" s="33"/>
      <c r="J315" s="34">
        <v>1</v>
      </c>
      <c r="K315" s="34">
        <v>1540</v>
      </c>
      <c r="L315" s="35">
        <v>45442</v>
      </c>
      <c r="M315" s="36">
        <f t="shared" si="24"/>
        <v>9720000</v>
      </c>
      <c r="N315" s="35">
        <v>45449</v>
      </c>
      <c r="O315" s="31" t="s">
        <v>40</v>
      </c>
      <c r="P315" s="37">
        <v>45449</v>
      </c>
      <c r="Q315" s="31">
        <v>1547</v>
      </c>
      <c r="R315" s="30">
        <v>220401</v>
      </c>
      <c r="S315" s="38">
        <f t="shared" si="25"/>
        <v>9720000</v>
      </c>
      <c r="T315" s="35">
        <v>45449</v>
      </c>
      <c r="U315" s="33" t="s">
        <v>740</v>
      </c>
      <c r="V315" s="35">
        <v>45449</v>
      </c>
      <c r="W315" s="31" t="s">
        <v>41</v>
      </c>
      <c r="X315" s="35"/>
      <c r="Y315" s="30"/>
      <c r="Z315" s="373">
        <f>+F315/1</f>
        <v>9720000</v>
      </c>
      <c r="AA315" s="258"/>
      <c r="AB315" s="40"/>
      <c r="AC315" s="30"/>
      <c r="AD315" s="378"/>
      <c r="AE315" s="30"/>
      <c r="AF315" s="384"/>
      <c r="AG315" s="384"/>
      <c r="AH315" s="384"/>
      <c r="AI315" s="19"/>
    </row>
    <row r="316" spans="1:35">
      <c r="A316" s="30">
        <v>314</v>
      </c>
      <c r="B316" s="30" t="s">
        <v>254</v>
      </c>
      <c r="C316" s="30" t="s">
        <v>48</v>
      </c>
      <c r="D316" s="55" t="s">
        <v>136</v>
      </c>
      <c r="E316" s="31" t="s">
        <v>64</v>
      </c>
      <c r="F316" s="32">
        <v>21350000</v>
      </c>
      <c r="G316" s="30" t="s">
        <v>137</v>
      </c>
      <c r="H316" s="33">
        <v>51987188</v>
      </c>
      <c r="I316" s="33"/>
      <c r="J316" s="34">
        <v>7</v>
      </c>
      <c r="K316" s="34">
        <v>1543</v>
      </c>
      <c r="L316" s="35">
        <v>45442</v>
      </c>
      <c r="M316" s="36">
        <f t="shared" si="24"/>
        <v>21350000</v>
      </c>
      <c r="N316" s="35">
        <v>45449</v>
      </c>
      <c r="O316" s="31" t="s">
        <v>40</v>
      </c>
      <c r="P316" s="37">
        <v>45449</v>
      </c>
      <c r="Q316" s="31">
        <v>1548</v>
      </c>
      <c r="R316" s="30">
        <v>220401</v>
      </c>
      <c r="S316" s="38">
        <f t="shared" si="25"/>
        <v>21350000</v>
      </c>
      <c r="T316" s="35">
        <v>45449</v>
      </c>
      <c r="U316" s="33" t="s">
        <v>741</v>
      </c>
      <c r="V316" s="35">
        <v>45449</v>
      </c>
      <c r="W316" s="41">
        <v>45657</v>
      </c>
      <c r="X316" s="35">
        <v>45412</v>
      </c>
      <c r="Y316" s="30" t="s">
        <v>41</v>
      </c>
      <c r="Z316" s="373">
        <f>+F316/6</f>
        <v>3558333.3333333335</v>
      </c>
      <c r="AA316" s="258"/>
      <c r="AB316" s="40"/>
      <c r="AC316" s="30"/>
      <c r="AD316" s="378"/>
      <c r="AE316" s="30"/>
      <c r="AF316" s="384"/>
      <c r="AG316" s="384"/>
      <c r="AH316" s="384"/>
      <c r="AI316" s="19"/>
    </row>
    <row r="317" spans="1:35">
      <c r="A317" s="30">
        <v>315</v>
      </c>
      <c r="B317" s="30" t="s">
        <v>254</v>
      </c>
      <c r="C317" s="30" t="s">
        <v>70</v>
      </c>
      <c r="D317" s="55" t="s">
        <v>71</v>
      </c>
      <c r="E317" s="31" t="s">
        <v>64</v>
      </c>
      <c r="F317" s="32">
        <v>30100000</v>
      </c>
      <c r="G317" s="30" t="s">
        <v>72</v>
      </c>
      <c r="H317" s="33">
        <v>65738804</v>
      </c>
      <c r="I317" s="33"/>
      <c r="J317" s="34">
        <v>1</v>
      </c>
      <c r="K317" s="34">
        <v>1564</v>
      </c>
      <c r="L317" s="35">
        <v>45442</v>
      </c>
      <c r="M317" s="36">
        <f t="shared" si="24"/>
        <v>30100000</v>
      </c>
      <c r="N317" s="35">
        <v>45449</v>
      </c>
      <c r="O317" s="31" t="s">
        <v>40</v>
      </c>
      <c r="P317" s="37">
        <v>45449</v>
      </c>
      <c r="Q317" s="31">
        <v>1549</v>
      </c>
      <c r="R317" s="30">
        <v>220401</v>
      </c>
      <c r="S317" s="38">
        <f t="shared" si="25"/>
        <v>30100000</v>
      </c>
      <c r="T317" s="35">
        <v>45449</v>
      </c>
      <c r="U317" s="33" t="s">
        <v>742</v>
      </c>
      <c r="V317" s="35">
        <v>45449</v>
      </c>
      <c r="W317" s="41">
        <v>45657</v>
      </c>
      <c r="X317" s="35">
        <v>45412</v>
      </c>
      <c r="Y317" s="30" t="s">
        <v>106</v>
      </c>
      <c r="Z317" s="373">
        <f t="shared" ref="Z317:Z353" si="33">+F317/6</f>
        <v>5016666.666666667</v>
      </c>
      <c r="AA317" s="258"/>
      <c r="AB317" s="40"/>
      <c r="AC317" s="30"/>
      <c r="AD317" s="378"/>
      <c r="AE317" s="30"/>
      <c r="AF317" s="384"/>
      <c r="AG317" s="384"/>
      <c r="AH317" s="384"/>
      <c r="AI317" s="19"/>
    </row>
    <row r="318" spans="1:35">
      <c r="A318" s="30">
        <v>316</v>
      </c>
      <c r="B318" s="30" t="s">
        <v>254</v>
      </c>
      <c r="C318" s="30" t="s">
        <v>70</v>
      </c>
      <c r="D318" s="60" t="s">
        <v>71</v>
      </c>
      <c r="E318" s="31" t="s">
        <v>64</v>
      </c>
      <c r="F318" s="32">
        <v>30100000</v>
      </c>
      <c r="G318" s="30" t="s">
        <v>743</v>
      </c>
      <c r="H318" s="33">
        <v>1094284231</v>
      </c>
      <c r="I318" s="33"/>
      <c r="J318" s="34">
        <v>6</v>
      </c>
      <c r="K318" s="34">
        <v>1565</v>
      </c>
      <c r="L318" s="35">
        <v>45442</v>
      </c>
      <c r="M318" s="36">
        <f t="shared" si="24"/>
        <v>30100000</v>
      </c>
      <c r="N318" s="35">
        <v>45449</v>
      </c>
      <c r="O318" s="31" t="s">
        <v>40</v>
      </c>
      <c r="P318" s="37">
        <v>45449</v>
      </c>
      <c r="Q318" s="31">
        <v>1550</v>
      </c>
      <c r="R318" s="30">
        <v>220401</v>
      </c>
      <c r="S318" s="38">
        <f t="shared" si="25"/>
        <v>30100000</v>
      </c>
      <c r="T318" s="35">
        <v>45449</v>
      </c>
      <c r="U318" s="33" t="s">
        <v>744</v>
      </c>
      <c r="V318" s="35">
        <v>45449</v>
      </c>
      <c r="W318" s="41">
        <v>45657</v>
      </c>
      <c r="X318" s="35">
        <v>45412</v>
      </c>
      <c r="Y318" s="30" t="s">
        <v>106</v>
      </c>
      <c r="Z318" s="373">
        <f t="shared" si="33"/>
        <v>5016666.666666667</v>
      </c>
      <c r="AA318" s="258"/>
      <c r="AB318" s="40"/>
      <c r="AC318" s="30"/>
      <c r="AD318" s="378"/>
      <c r="AE318" s="30"/>
      <c r="AF318" s="384"/>
      <c r="AG318" s="384"/>
      <c r="AH318" s="384"/>
      <c r="AI318" s="19"/>
    </row>
    <row r="319" spans="1:35">
      <c r="A319" s="43">
        <v>317</v>
      </c>
      <c r="B319" s="43" t="s">
        <v>35</v>
      </c>
      <c r="C319" s="65" t="s">
        <v>251</v>
      </c>
      <c r="D319" s="67" t="s">
        <v>170</v>
      </c>
      <c r="E319" s="315" t="s">
        <v>38</v>
      </c>
      <c r="F319" s="45">
        <v>21630000</v>
      </c>
      <c r="G319" s="43" t="s">
        <v>745</v>
      </c>
      <c r="H319" s="46">
        <v>1110596793</v>
      </c>
      <c r="I319" s="46"/>
      <c r="J319" s="47">
        <v>1</v>
      </c>
      <c r="K319" s="47">
        <v>1453</v>
      </c>
      <c r="L319" s="48">
        <v>45442</v>
      </c>
      <c r="M319" s="49">
        <v>28840000</v>
      </c>
      <c r="N319" s="48">
        <v>45449</v>
      </c>
      <c r="O319" s="44" t="s">
        <v>40</v>
      </c>
      <c r="P319" s="50">
        <v>45449</v>
      </c>
      <c r="Q319" s="44">
        <v>1551</v>
      </c>
      <c r="R319" s="43">
        <v>21030202</v>
      </c>
      <c r="S319" s="51">
        <v>21630000</v>
      </c>
      <c r="T319" s="48">
        <v>45449</v>
      </c>
      <c r="U319" s="46">
        <v>100033836</v>
      </c>
      <c r="V319" s="48">
        <v>45450</v>
      </c>
      <c r="W319" s="44" t="s">
        <v>195</v>
      </c>
      <c r="X319" s="48"/>
      <c r="Y319" s="43"/>
      <c r="Z319" s="373">
        <f t="shared" si="33"/>
        <v>3605000</v>
      </c>
      <c r="AA319" s="335"/>
      <c r="AB319" s="53"/>
      <c r="AC319" s="43"/>
      <c r="AD319" s="381"/>
      <c r="AE319" s="30"/>
      <c r="AF319" s="384"/>
      <c r="AG319" s="384"/>
      <c r="AH319" s="384"/>
      <c r="AI319" s="19"/>
    </row>
    <row r="320" spans="1:35">
      <c r="A320" s="30">
        <v>318</v>
      </c>
      <c r="B320" s="30" t="s">
        <v>654</v>
      </c>
      <c r="C320" s="30" t="s">
        <v>669</v>
      </c>
      <c r="D320" s="68" t="s">
        <v>678</v>
      </c>
      <c r="E320" s="31" t="s">
        <v>38</v>
      </c>
      <c r="F320" s="32">
        <v>15400000</v>
      </c>
      <c r="G320" s="30" t="s">
        <v>747</v>
      </c>
      <c r="H320" s="33">
        <v>93404666</v>
      </c>
      <c r="I320" s="33"/>
      <c r="J320" s="34">
        <v>8</v>
      </c>
      <c r="K320" s="34">
        <v>1567</v>
      </c>
      <c r="L320" s="35">
        <v>45443</v>
      </c>
      <c r="M320" s="36">
        <f t="shared" ref="M320:M383" si="34">F320</f>
        <v>15400000</v>
      </c>
      <c r="N320" s="35">
        <v>45449</v>
      </c>
      <c r="O320" s="31" t="s">
        <v>40</v>
      </c>
      <c r="P320" s="37" t="s">
        <v>748</v>
      </c>
      <c r="Q320" s="31">
        <v>1552</v>
      </c>
      <c r="R320" s="30">
        <v>220302</v>
      </c>
      <c r="S320" s="38">
        <f t="shared" ref="S320:S383" si="35">M320</f>
        <v>15400000</v>
      </c>
      <c r="T320" s="35">
        <v>45449</v>
      </c>
      <c r="U320" s="33" t="s">
        <v>749</v>
      </c>
      <c r="V320" s="35">
        <v>45450</v>
      </c>
      <c r="W320" s="41">
        <v>45641</v>
      </c>
      <c r="X320" s="35"/>
      <c r="Y320" s="30"/>
      <c r="Z320" s="373">
        <f t="shared" si="33"/>
        <v>2566666.6666666665</v>
      </c>
      <c r="AA320" s="258"/>
      <c r="AB320" s="40"/>
      <c r="AC320" s="30"/>
      <c r="AD320" s="378"/>
      <c r="AE320" s="30"/>
      <c r="AF320" s="384"/>
      <c r="AG320" s="384"/>
      <c r="AH320" s="384"/>
      <c r="AI320" s="19"/>
    </row>
    <row r="321" spans="1:35">
      <c r="A321" s="30">
        <v>319</v>
      </c>
      <c r="B321" s="30" t="s">
        <v>654</v>
      </c>
      <c r="C321" s="30" t="s">
        <v>157</v>
      </c>
      <c r="D321" s="30" t="s">
        <v>750</v>
      </c>
      <c r="E321" s="31" t="s">
        <v>38</v>
      </c>
      <c r="F321" s="32">
        <v>22500000</v>
      </c>
      <c r="G321" s="30" t="s">
        <v>751</v>
      </c>
      <c r="H321" s="33">
        <v>1110482490</v>
      </c>
      <c r="I321" s="33"/>
      <c r="J321" s="34">
        <v>3</v>
      </c>
      <c r="K321" s="34">
        <v>1546</v>
      </c>
      <c r="L321" s="35">
        <v>45442</v>
      </c>
      <c r="M321" s="36">
        <f t="shared" si="34"/>
        <v>22500000</v>
      </c>
      <c r="N321" s="35">
        <v>45450</v>
      </c>
      <c r="O321" s="31" t="s">
        <v>40</v>
      </c>
      <c r="P321" s="37">
        <v>45454</v>
      </c>
      <c r="Q321" s="31">
        <v>1555</v>
      </c>
      <c r="R321" s="30">
        <v>220301</v>
      </c>
      <c r="S321" s="38">
        <f t="shared" si="35"/>
        <v>22500000</v>
      </c>
      <c r="T321" s="35">
        <v>45450</v>
      </c>
      <c r="U321" s="33" t="s">
        <v>752</v>
      </c>
      <c r="V321" s="35">
        <v>45450</v>
      </c>
      <c r="W321" s="41">
        <v>45595</v>
      </c>
      <c r="X321" s="35"/>
      <c r="Y321" s="30"/>
      <c r="Z321" s="373">
        <f t="shared" si="33"/>
        <v>3750000</v>
      </c>
      <c r="AA321" s="258"/>
      <c r="AB321" s="40"/>
      <c r="AC321" s="30"/>
      <c r="AD321" s="378"/>
      <c r="AE321" s="30"/>
      <c r="AF321" s="384"/>
      <c r="AG321" s="384"/>
      <c r="AH321" s="384"/>
      <c r="AI321" s="19"/>
    </row>
    <row r="322" spans="1:35">
      <c r="A322" s="30">
        <v>320</v>
      </c>
      <c r="B322" s="30" t="s">
        <v>35</v>
      </c>
      <c r="C322" s="30" t="s">
        <v>753</v>
      </c>
      <c r="D322" s="57" t="s">
        <v>754</v>
      </c>
      <c r="E322" s="31" t="s">
        <v>755</v>
      </c>
      <c r="F322" s="32">
        <v>30000000</v>
      </c>
      <c r="G322" s="30" t="s">
        <v>248</v>
      </c>
      <c r="H322" s="33">
        <v>860040094</v>
      </c>
      <c r="I322" s="33"/>
      <c r="J322" s="34">
        <v>3</v>
      </c>
      <c r="K322" s="34">
        <v>1521</v>
      </c>
      <c r="L322" s="35">
        <v>45436</v>
      </c>
      <c r="M322" s="36">
        <f t="shared" si="34"/>
        <v>30000000</v>
      </c>
      <c r="N322" s="35">
        <v>45454</v>
      </c>
      <c r="O322" s="31" t="s">
        <v>40</v>
      </c>
      <c r="P322" s="37">
        <v>45455</v>
      </c>
      <c r="Q322" s="31">
        <v>1558</v>
      </c>
      <c r="R322" s="30">
        <v>220102</v>
      </c>
      <c r="S322" s="38">
        <f t="shared" si="35"/>
        <v>30000000</v>
      </c>
      <c r="T322" s="35">
        <v>45454</v>
      </c>
      <c r="U322" s="33" t="s">
        <v>756</v>
      </c>
      <c r="V322" s="35">
        <v>45455</v>
      </c>
      <c r="W322" s="31" t="s">
        <v>88</v>
      </c>
      <c r="X322" s="35"/>
      <c r="Y322" s="30"/>
      <c r="Z322" s="373">
        <f>+F322/3</f>
        <v>10000000</v>
      </c>
      <c r="AA322" s="258"/>
      <c r="AB322" s="40"/>
      <c r="AC322" s="30"/>
      <c r="AD322" s="378"/>
      <c r="AE322" s="30"/>
      <c r="AF322" s="384"/>
      <c r="AG322" s="384"/>
      <c r="AH322" s="384"/>
      <c r="AI322" s="19"/>
    </row>
    <row r="323" spans="1:35">
      <c r="A323" s="30">
        <v>321</v>
      </c>
      <c r="B323" s="30" t="s">
        <v>254</v>
      </c>
      <c r="C323" s="30" t="s">
        <v>48</v>
      </c>
      <c r="D323" s="56" t="s">
        <v>192</v>
      </c>
      <c r="E323" s="31" t="s">
        <v>64</v>
      </c>
      <c r="F323" s="32">
        <v>28000000</v>
      </c>
      <c r="G323" s="30" t="s">
        <v>197</v>
      </c>
      <c r="H323" s="33">
        <v>30398749</v>
      </c>
      <c r="I323" s="33"/>
      <c r="J323" s="34">
        <v>5</v>
      </c>
      <c r="K323" s="34">
        <v>1572</v>
      </c>
      <c r="L323" s="35">
        <v>45443</v>
      </c>
      <c r="M323" s="36">
        <f t="shared" si="34"/>
        <v>28000000</v>
      </c>
      <c r="N323" s="35">
        <v>45454</v>
      </c>
      <c r="O323" s="31" t="s">
        <v>40</v>
      </c>
      <c r="P323" s="37">
        <v>45454</v>
      </c>
      <c r="Q323" s="31">
        <v>1556</v>
      </c>
      <c r="R323" s="30">
        <v>220401</v>
      </c>
      <c r="S323" s="38">
        <f t="shared" si="35"/>
        <v>28000000</v>
      </c>
      <c r="T323" s="35">
        <v>45454</v>
      </c>
      <c r="U323" s="33" t="s">
        <v>757</v>
      </c>
      <c r="V323" s="35">
        <v>45454</v>
      </c>
      <c r="W323" s="41">
        <v>45657</v>
      </c>
      <c r="X323" s="35"/>
      <c r="Y323" s="30"/>
      <c r="Z323" s="373">
        <f t="shared" si="33"/>
        <v>4666666.666666667</v>
      </c>
      <c r="AA323" s="258"/>
      <c r="AB323" s="40"/>
      <c r="AC323" s="30"/>
      <c r="AD323" s="378"/>
      <c r="AE323" s="30"/>
      <c r="AF323" s="384"/>
      <c r="AG323" s="384"/>
      <c r="AH323" s="384"/>
      <c r="AI323" s="19"/>
    </row>
    <row r="324" spans="1:35">
      <c r="A324" s="30">
        <v>322</v>
      </c>
      <c r="B324" s="30" t="s">
        <v>254</v>
      </c>
      <c r="C324" s="30" t="s">
        <v>284</v>
      </c>
      <c r="D324" s="351" t="s">
        <v>758</v>
      </c>
      <c r="E324" s="31" t="s">
        <v>38</v>
      </c>
      <c r="F324" s="32">
        <v>29239992</v>
      </c>
      <c r="G324" s="30" t="s">
        <v>517</v>
      </c>
      <c r="H324" s="33">
        <v>1110526900</v>
      </c>
      <c r="I324" s="33"/>
      <c r="J324" s="34">
        <v>2</v>
      </c>
      <c r="K324" s="34">
        <v>1574</v>
      </c>
      <c r="L324" s="35">
        <v>45443</v>
      </c>
      <c r="M324" s="36">
        <f t="shared" si="34"/>
        <v>29239992</v>
      </c>
      <c r="N324" s="35">
        <v>45455</v>
      </c>
      <c r="O324" s="31" t="s">
        <v>40</v>
      </c>
      <c r="P324" s="37">
        <v>45455</v>
      </c>
      <c r="Q324" s="31">
        <v>1560</v>
      </c>
      <c r="R324" s="30">
        <v>220401</v>
      </c>
      <c r="S324" s="38">
        <f t="shared" si="35"/>
        <v>29239992</v>
      </c>
      <c r="T324" s="35">
        <v>45455</v>
      </c>
      <c r="U324" s="33" t="s">
        <v>759</v>
      </c>
      <c r="V324" s="35">
        <v>45455</v>
      </c>
      <c r="W324" s="41">
        <v>45657</v>
      </c>
      <c r="X324" s="35"/>
      <c r="Y324" s="30"/>
      <c r="Z324" s="373">
        <f t="shared" si="33"/>
        <v>4873332</v>
      </c>
      <c r="AA324" s="258"/>
      <c r="AB324" s="40"/>
      <c r="AC324" s="30"/>
      <c r="AD324" s="378"/>
      <c r="AE324" s="30"/>
      <c r="AF324" s="384"/>
      <c r="AG324" s="384"/>
      <c r="AH324" s="384"/>
      <c r="AI324" s="19"/>
    </row>
    <row r="325" spans="1:35">
      <c r="A325" s="30">
        <v>323</v>
      </c>
      <c r="B325" s="30" t="s">
        <v>254</v>
      </c>
      <c r="C325" s="30" t="s">
        <v>53</v>
      </c>
      <c r="D325" s="55" t="s">
        <v>760</v>
      </c>
      <c r="E325" s="31" t="s">
        <v>38</v>
      </c>
      <c r="F325" s="32">
        <v>25200000</v>
      </c>
      <c r="G325" s="30" t="s">
        <v>761</v>
      </c>
      <c r="H325" s="33">
        <v>1234639057</v>
      </c>
      <c r="I325" s="33"/>
      <c r="J325" s="34">
        <v>3</v>
      </c>
      <c r="K325" s="34">
        <v>1581</v>
      </c>
      <c r="L325" s="35">
        <v>45443</v>
      </c>
      <c r="M325" s="36">
        <f t="shared" si="34"/>
        <v>25200000</v>
      </c>
      <c r="N325" s="35">
        <v>45424</v>
      </c>
      <c r="O325" s="31" t="s">
        <v>40</v>
      </c>
      <c r="P325" s="37">
        <v>45457</v>
      </c>
      <c r="Q325" s="31">
        <v>1562</v>
      </c>
      <c r="R325" s="30">
        <v>220401</v>
      </c>
      <c r="S325" s="38">
        <f t="shared" si="35"/>
        <v>25200000</v>
      </c>
      <c r="T325" s="35">
        <v>45456</v>
      </c>
      <c r="U325" s="33" t="s">
        <v>762</v>
      </c>
      <c r="V325" s="35">
        <v>45457</v>
      </c>
      <c r="W325" s="41">
        <v>45657</v>
      </c>
      <c r="X325" s="35"/>
      <c r="Y325" s="30"/>
      <c r="Z325" s="373">
        <f t="shared" si="33"/>
        <v>4200000</v>
      </c>
      <c r="AA325" s="258"/>
      <c r="AB325" s="40"/>
      <c r="AC325" s="30"/>
      <c r="AD325" s="378"/>
      <c r="AE325" s="30"/>
      <c r="AF325" s="384"/>
      <c r="AG325" s="384"/>
      <c r="AH325" s="384"/>
      <c r="AI325" s="19"/>
    </row>
    <row r="326" spans="1:35">
      <c r="A326" s="30">
        <v>324</v>
      </c>
      <c r="B326" s="30" t="s">
        <v>254</v>
      </c>
      <c r="C326" s="30" t="s">
        <v>277</v>
      </c>
      <c r="D326" s="30" t="s">
        <v>763</v>
      </c>
      <c r="E326" s="31" t="s">
        <v>38</v>
      </c>
      <c r="F326" s="32">
        <v>17283000</v>
      </c>
      <c r="G326" s="30" t="s">
        <v>279</v>
      </c>
      <c r="H326" s="33">
        <v>1005754502</v>
      </c>
      <c r="I326" s="33"/>
      <c r="J326" s="34">
        <v>0</v>
      </c>
      <c r="K326" s="34">
        <v>1573</v>
      </c>
      <c r="L326" s="35">
        <v>45443</v>
      </c>
      <c r="M326" s="36">
        <f t="shared" si="34"/>
        <v>17283000</v>
      </c>
      <c r="N326" s="35">
        <v>45455</v>
      </c>
      <c r="O326" s="31" t="s">
        <v>40</v>
      </c>
      <c r="P326" s="37">
        <v>45455</v>
      </c>
      <c r="Q326" s="31">
        <v>1559</v>
      </c>
      <c r="R326" s="30">
        <v>220402</v>
      </c>
      <c r="S326" s="38">
        <f t="shared" si="35"/>
        <v>17283000</v>
      </c>
      <c r="T326" s="35">
        <v>45455</v>
      </c>
      <c r="U326" s="33">
        <v>100033928</v>
      </c>
      <c r="V326" s="35">
        <v>45455</v>
      </c>
      <c r="W326" s="41">
        <v>45657</v>
      </c>
      <c r="X326" s="35">
        <v>45412</v>
      </c>
      <c r="Y326" s="30" t="s">
        <v>41</v>
      </c>
      <c r="Z326" s="373">
        <f t="shared" si="33"/>
        <v>2880500</v>
      </c>
      <c r="AA326" s="258"/>
      <c r="AB326" s="40"/>
      <c r="AC326" s="30"/>
      <c r="AD326" s="378"/>
      <c r="AE326" s="30"/>
      <c r="AF326" s="384"/>
      <c r="AG326" s="384"/>
      <c r="AH326" s="384"/>
      <c r="AI326" s="19"/>
    </row>
    <row r="327" spans="1:35">
      <c r="A327" s="30">
        <v>325</v>
      </c>
      <c r="B327" s="30" t="s">
        <v>254</v>
      </c>
      <c r="C327" s="30" t="s">
        <v>92</v>
      </c>
      <c r="D327" s="56" t="s">
        <v>214</v>
      </c>
      <c r="E327" s="31" t="s">
        <v>38</v>
      </c>
      <c r="F327" s="32">
        <v>34333333</v>
      </c>
      <c r="G327" s="30" t="s">
        <v>215</v>
      </c>
      <c r="H327" s="33">
        <v>14236617</v>
      </c>
      <c r="I327" s="33"/>
      <c r="J327" s="34">
        <v>9</v>
      </c>
      <c r="K327" s="34">
        <v>1584</v>
      </c>
      <c r="L327" s="35">
        <v>45443</v>
      </c>
      <c r="M327" s="36">
        <f t="shared" si="34"/>
        <v>34333333</v>
      </c>
      <c r="N327" s="35">
        <v>45456</v>
      </c>
      <c r="O327" s="31" t="s">
        <v>40</v>
      </c>
      <c r="P327" s="37">
        <v>45457</v>
      </c>
      <c r="Q327" s="31">
        <v>1563</v>
      </c>
      <c r="R327" s="30">
        <v>220401</v>
      </c>
      <c r="S327" s="38">
        <f t="shared" si="35"/>
        <v>34333333</v>
      </c>
      <c r="T327" s="35">
        <v>45456</v>
      </c>
      <c r="U327" s="33">
        <v>100033978</v>
      </c>
      <c r="V327" s="35">
        <v>45457</v>
      </c>
      <c r="W327" s="41">
        <v>45657</v>
      </c>
      <c r="X327" s="35">
        <v>45422</v>
      </c>
      <c r="Y327" s="30" t="s">
        <v>41</v>
      </c>
      <c r="Z327" s="373">
        <f t="shared" si="33"/>
        <v>5722222.166666667</v>
      </c>
      <c r="AA327" s="258"/>
      <c r="AB327" s="40"/>
      <c r="AC327" s="30"/>
      <c r="AD327" s="378"/>
      <c r="AE327" s="30"/>
      <c r="AF327" s="384"/>
      <c r="AG327" s="384"/>
      <c r="AH327" s="384"/>
      <c r="AI327" s="19"/>
    </row>
    <row r="328" spans="1:35">
      <c r="A328" s="30">
        <v>326</v>
      </c>
      <c r="B328" s="30" t="s">
        <v>35</v>
      </c>
      <c r="C328" s="30" t="s">
        <v>262</v>
      </c>
      <c r="D328" s="30" t="s">
        <v>263</v>
      </c>
      <c r="E328" s="31" t="s">
        <v>38</v>
      </c>
      <c r="F328" s="32">
        <v>11495217</v>
      </c>
      <c r="G328" s="30" t="s">
        <v>264</v>
      </c>
      <c r="H328" s="33">
        <v>65764100</v>
      </c>
      <c r="I328" s="33"/>
      <c r="J328" s="34">
        <v>3</v>
      </c>
      <c r="K328" s="34">
        <v>1575</v>
      </c>
      <c r="L328" s="35">
        <v>45443</v>
      </c>
      <c r="M328" s="36">
        <f t="shared" si="34"/>
        <v>11495217</v>
      </c>
      <c r="N328" s="35">
        <v>45456</v>
      </c>
      <c r="O328" s="31" t="s">
        <v>40</v>
      </c>
      <c r="P328" s="37">
        <v>45456</v>
      </c>
      <c r="Q328" s="31">
        <v>1561</v>
      </c>
      <c r="R328" s="30">
        <v>2101020301</v>
      </c>
      <c r="S328" s="38">
        <f t="shared" si="35"/>
        <v>11495217</v>
      </c>
      <c r="T328" s="35">
        <v>45457</v>
      </c>
      <c r="U328" s="33" t="s">
        <v>764</v>
      </c>
      <c r="V328" s="35">
        <v>45457</v>
      </c>
      <c r="W328" s="31" t="s">
        <v>88</v>
      </c>
      <c r="X328" s="35">
        <v>45412</v>
      </c>
      <c r="Y328" s="30" t="s">
        <v>106</v>
      </c>
      <c r="Z328" s="373">
        <f>+F328/3</f>
        <v>3831739</v>
      </c>
      <c r="AA328" s="258"/>
      <c r="AB328" s="40"/>
      <c r="AC328" s="30"/>
      <c r="AD328" s="378"/>
      <c r="AE328" s="30"/>
      <c r="AF328" s="384"/>
      <c r="AG328" s="384"/>
      <c r="AH328" s="384"/>
      <c r="AI328" s="19"/>
    </row>
    <row r="329" spans="1:35">
      <c r="A329" s="43">
        <v>327</v>
      </c>
      <c r="B329" s="43" t="s">
        <v>254</v>
      </c>
      <c r="C329" s="43" t="s">
        <v>284</v>
      </c>
      <c r="D329" s="60" t="s">
        <v>158</v>
      </c>
      <c r="E329" s="44" t="s">
        <v>38</v>
      </c>
      <c r="F329" s="45">
        <v>22680000</v>
      </c>
      <c r="G329" s="43" t="s">
        <v>159</v>
      </c>
      <c r="H329" s="46">
        <v>65755709</v>
      </c>
      <c r="I329" s="46"/>
      <c r="J329" s="47">
        <v>1</v>
      </c>
      <c r="K329" s="47">
        <v>1586</v>
      </c>
      <c r="L329" s="48">
        <v>45443</v>
      </c>
      <c r="M329" s="49">
        <f t="shared" si="34"/>
        <v>22680000</v>
      </c>
      <c r="N329" s="48">
        <v>45456</v>
      </c>
      <c r="O329" s="44" t="s">
        <v>40</v>
      </c>
      <c r="P329" s="50">
        <v>45457</v>
      </c>
      <c r="Q329" s="44">
        <v>1564</v>
      </c>
      <c r="R329" s="43">
        <v>220401</v>
      </c>
      <c r="S329" s="51">
        <f t="shared" si="35"/>
        <v>22680000</v>
      </c>
      <c r="T329" s="48">
        <v>45456</v>
      </c>
      <c r="U329" s="46">
        <v>100033971</v>
      </c>
      <c r="V329" s="48">
        <v>45457</v>
      </c>
      <c r="W329" s="44" t="s">
        <v>195</v>
      </c>
      <c r="X329" s="48">
        <v>45414</v>
      </c>
      <c r="Y329" s="43" t="s">
        <v>41</v>
      </c>
      <c r="Z329" s="373">
        <f t="shared" si="33"/>
        <v>3780000</v>
      </c>
      <c r="AA329" s="335"/>
      <c r="AB329" s="53"/>
      <c r="AC329" s="43"/>
      <c r="AD329" s="381"/>
      <c r="AE329" s="30"/>
      <c r="AF329" s="384"/>
      <c r="AG329" s="384"/>
      <c r="AH329" s="384"/>
      <c r="AI329" s="19"/>
    </row>
    <row r="330" spans="1:35">
      <c r="A330" s="30">
        <v>328</v>
      </c>
      <c r="B330" s="30" t="s">
        <v>254</v>
      </c>
      <c r="C330" s="30" t="s">
        <v>53</v>
      </c>
      <c r="D330" s="55" t="s">
        <v>131</v>
      </c>
      <c r="E330" s="31" t="s">
        <v>38</v>
      </c>
      <c r="F330" s="32">
        <v>51800000</v>
      </c>
      <c r="G330" s="30" t="s">
        <v>132</v>
      </c>
      <c r="H330" s="33">
        <v>77182070</v>
      </c>
      <c r="I330" s="33"/>
      <c r="J330" s="34">
        <v>6</v>
      </c>
      <c r="K330" s="34">
        <v>1578</v>
      </c>
      <c r="L330" s="35">
        <v>45443</v>
      </c>
      <c r="M330" s="36">
        <f t="shared" si="34"/>
        <v>51800000</v>
      </c>
      <c r="N330" s="35">
        <v>45456</v>
      </c>
      <c r="O330" s="31" t="s">
        <v>40</v>
      </c>
      <c r="P330" s="37">
        <v>45457</v>
      </c>
      <c r="Q330" s="31">
        <v>1565</v>
      </c>
      <c r="R330" s="30">
        <v>220401</v>
      </c>
      <c r="S330" s="38">
        <f t="shared" si="35"/>
        <v>51800000</v>
      </c>
      <c r="T330" s="35">
        <v>45456</v>
      </c>
      <c r="U330" s="33" t="s">
        <v>766</v>
      </c>
      <c r="V330" s="35">
        <v>45461</v>
      </c>
      <c r="W330" s="41">
        <v>45657</v>
      </c>
      <c r="X330" s="35">
        <v>45422</v>
      </c>
      <c r="Y330" s="30" t="s">
        <v>41</v>
      </c>
      <c r="Z330" s="373">
        <f t="shared" si="33"/>
        <v>8633333.333333334</v>
      </c>
      <c r="AA330" s="258"/>
      <c r="AB330" s="40"/>
      <c r="AC330" s="30"/>
      <c r="AD330" s="378"/>
      <c r="AE330" s="30"/>
      <c r="AF330" s="384"/>
      <c r="AG330" s="384"/>
      <c r="AH330" s="384"/>
      <c r="AI330" s="19"/>
    </row>
    <row r="331" spans="1:35">
      <c r="A331" s="30">
        <v>329</v>
      </c>
      <c r="B331" s="30" t="s">
        <v>654</v>
      </c>
      <c r="C331" s="30" t="s">
        <v>157</v>
      </c>
      <c r="D331" s="59" t="s">
        <v>767</v>
      </c>
      <c r="E331" s="31" t="s">
        <v>38</v>
      </c>
      <c r="F331" s="32">
        <v>22500000</v>
      </c>
      <c r="G331" s="30" t="s">
        <v>768</v>
      </c>
      <c r="H331" s="33" t="s">
        <v>769</v>
      </c>
      <c r="I331" s="33"/>
      <c r="J331" s="34">
        <v>5</v>
      </c>
      <c r="K331" s="34">
        <v>1547</v>
      </c>
      <c r="L331" s="35">
        <v>45443</v>
      </c>
      <c r="M331" s="36">
        <f t="shared" si="34"/>
        <v>22500000</v>
      </c>
      <c r="N331" s="35">
        <v>45456</v>
      </c>
      <c r="O331" s="31" t="s">
        <v>40</v>
      </c>
      <c r="P331" s="37">
        <v>45457</v>
      </c>
      <c r="Q331" s="31">
        <v>1566</v>
      </c>
      <c r="R331" s="30">
        <v>220301</v>
      </c>
      <c r="S331" s="38">
        <f t="shared" si="35"/>
        <v>22500000</v>
      </c>
      <c r="T331" s="35">
        <v>45461</v>
      </c>
      <c r="U331" s="33" t="s">
        <v>770</v>
      </c>
      <c r="V331" s="35">
        <v>45469</v>
      </c>
      <c r="W331" s="41">
        <v>45656</v>
      </c>
      <c r="X331" s="35"/>
      <c r="Y331" s="30"/>
      <c r="Z331" s="373">
        <f t="shared" si="33"/>
        <v>3750000</v>
      </c>
      <c r="AA331" s="258"/>
      <c r="AB331" s="40"/>
      <c r="AC331" s="30"/>
      <c r="AD331" s="378"/>
      <c r="AE331" s="30"/>
      <c r="AF331" s="384"/>
      <c r="AG331" s="384"/>
      <c r="AH331" s="384"/>
      <c r="AI331" s="19"/>
    </row>
    <row r="332" spans="1:35">
      <c r="A332" s="30">
        <v>330</v>
      </c>
      <c r="B332" s="30" t="s">
        <v>254</v>
      </c>
      <c r="C332" s="30" t="s">
        <v>53</v>
      </c>
      <c r="D332" s="55" t="s">
        <v>131</v>
      </c>
      <c r="E332" s="31" t="s">
        <v>38</v>
      </c>
      <c r="F332" s="32">
        <v>51800000</v>
      </c>
      <c r="G332" s="30" t="s">
        <v>57</v>
      </c>
      <c r="H332" s="33">
        <v>72224422</v>
      </c>
      <c r="I332" s="33"/>
      <c r="J332" s="34">
        <v>9</v>
      </c>
      <c r="K332" s="34">
        <v>1577</v>
      </c>
      <c r="L332" s="35">
        <v>45443</v>
      </c>
      <c r="M332" s="36">
        <f t="shared" si="34"/>
        <v>51800000</v>
      </c>
      <c r="N332" s="35">
        <v>45456</v>
      </c>
      <c r="O332" s="31" t="s">
        <v>40</v>
      </c>
      <c r="P332" s="37">
        <v>45460</v>
      </c>
      <c r="Q332" s="31">
        <v>1568</v>
      </c>
      <c r="R332" s="30">
        <v>220401</v>
      </c>
      <c r="S332" s="38">
        <f t="shared" si="35"/>
        <v>51800000</v>
      </c>
      <c r="T332" s="35">
        <v>45462</v>
      </c>
      <c r="U332" s="33" t="s">
        <v>771</v>
      </c>
      <c r="V332" s="35">
        <v>45463</v>
      </c>
      <c r="W332" s="41">
        <v>45657</v>
      </c>
      <c r="X332" s="35">
        <v>45422</v>
      </c>
      <c r="Y332" s="30" t="s">
        <v>41</v>
      </c>
      <c r="Z332" s="373">
        <f t="shared" si="33"/>
        <v>8633333.333333334</v>
      </c>
      <c r="AA332" s="258"/>
      <c r="AB332" s="40"/>
      <c r="AC332" s="30"/>
      <c r="AD332" s="378"/>
      <c r="AE332" s="30"/>
      <c r="AF332" s="384"/>
      <c r="AG332" s="384"/>
      <c r="AH332" s="384"/>
      <c r="AI332" s="19"/>
    </row>
    <row r="333" spans="1:35">
      <c r="A333" s="30">
        <v>331</v>
      </c>
      <c r="B333" s="30" t="s">
        <v>35</v>
      </c>
      <c r="C333" s="30" t="s">
        <v>251</v>
      </c>
      <c r="D333" s="57" t="s">
        <v>772</v>
      </c>
      <c r="E333" s="31" t="s">
        <v>38</v>
      </c>
      <c r="F333" s="32">
        <v>11967162</v>
      </c>
      <c r="G333" s="30" t="s">
        <v>773</v>
      </c>
      <c r="H333" s="33">
        <v>1110532627</v>
      </c>
      <c r="I333" s="33"/>
      <c r="J333" s="34">
        <v>0</v>
      </c>
      <c r="K333" s="34">
        <v>1519</v>
      </c>
      <c r="L333" s="35">
        <v>45435</v>
      </c>
      <c r="M333" s="36">
        <f t="shared" si="34"/>
        <v>11967162</v>
      </c>
      <c r="N333" s="35">
        <v>45460</v>
      </c>
      <c r="O333" s="31" t="s">
        <v>40</v>
      </c>
      <c r="P333" s="37">
        <v>45460</v>
      </c>
      <c r="Q333" s="31">
        <v>1569</v>
      </c>
      <c r="R333" s="30">
        <v>21030202</v>
      </c>
      <c r="S333" s="38">
        <f t="shared" si="35"/>
        <v>11967162</v>
      </c>
      <c r="T333" s="35">
        <v>45461</v>
      </c>
      <c r="U333" s="33" t="s">
        <v>774</v>
      </c>
      <c r="V333" s="35">
        <v>45468</v>
      </c>
      <c r="W333" s="31" t="s">
        <v>121</v>
      </c>
      <c r="X333" s="35"/>
      <c r="Y333" s="30"/>
      <c r="Z333" s="373">
        <f>+F333/1</f>
        <v>11967162</v>
      </c>
      <c r="AA333" s="258"/>
      <c r="AB333" s="40"/>
      <c r="AC333" s="30"/>
      <c r="AD333" s="378"/>
      <c r="AE333" s="30"/>
      <c r="AF333" s="384"/>
      <c r="AG333" s="384"/>
      <c r="AH333" s="384"/>
      <c r="AI333" s="19"/>
    </row>
    <row r="334" spans="1:35">
      <c r="A334" s="30">
        <v>332</v>
      </c>
      <c r="B334" s="30" t="s">
        <v>254</v>
      </c>
      <c r="C334" s="30" t="s">
        <v>92</v>
      </c>
      <c r="D334" s="55" t="s">
        <v>160</v>
      </c>
      <c r="E334" s="31" t="s">
        <v>38</v>
      </c>
      <c r="F334" s="32">
        <v>27466000</v>
      </c>
      <c r="G334" s="30" t="s">
        <v>161</v>
      </c>
      <c r="H334" s="33">
        <v>1110530186</v>
      </c>
      <c r="I334" s="33"/>
      <c r="J334" s="34">
        <v>5</v>
      </c>
      <c r="K334" s="34">
        <v>1566</v>
      </c>
      <c r="L334" s="35">
        <v>45443</v>
      </c>
      <c r="M334" s="36">
        <f t="shared" si="34"/>
        <v>27466000</v>
      </c>
      <c r="N334" s="35">
        <v>45460</v>
      </c>
      <c r="O334" s="31" t="s">
        <v>40</v>
      </c>
      <c r="P334" s="37">
        <v>45460</v>
      </c>
      <c r="Q334" s="31">
        <v>1570</v>
      </c>
      <c r="R334" s="30">
        <v>220401</v>
      </c>
      <c r="S334" s="38">
        <f t="shared" si="35"/>
        <v>27466000</v>
      </c>
      <c r="T334" s="35">
        <v>45460</v>
      </c>
      <c r="U334" s="33">
        <v>100034055</v>
      </c>
      <c r="V334" s="35">
        <v>45460</v>
      </c>
      <c r="W334" s="41">
        <v>45657</v>
      </c>
      <c r="X334" s="35">
        <v>45414</v>
      </c>
      <c r="Y334" s="30" t="s">
        <v>41</v>
      </c>
      <c r="Z334" s="373">
        <f t="shared" si="33"/>
        <v>4577666.666666667</v>
      </c>
      <c r="AA334" s="258"/>
      <c r="AB334" s="40"/>
      <c r="AC334" s="30"/>
      <c r="AD334" s="378"/>
      <c r="AE334" s="30"/>
      <c r="AF334" s="384"/>
      <c r="AG334" s="384"/>
      <c r="AH334" s="384"/>
      <c r="AI334" s="19"/>
    </row>
    <row r="335" spans="1:35">
      <c r="A335" s="30">
        <v>333</v>
      </c>
      <c r="B335" s="30" t="s">
        <v>254</v>
      </c>
      <c r="C335" s="30" t="s">
        <v>53</v>
      </c>
      <c r="D335" s="55" t="s">
        <v>83</v>
      </c>
      <c r="E335" s="31" t="s">
        <v>38</v>
      </c>
      <c r="F335" s="32">
        <v>25200000</v>
      </c>
      <c r="G335" s="30" t="s">
        <v>324</v>
      </c>
      <c r="H335" s="33">
        <v>65828695</v>
      </c>
      <c r="I335" s="33"/>
      <c r="J335" s="34">
        <v>1</v>
      </c>
      <c r="K335" s="34">
        <v>1579</v>
      </c>
      <c r="L335" s="35">
        <v>45443</v>
      </c>
      <c r="M335" s="36">
        <f t="shared" si="34"/>
        <v>25200000</v>
      </c>
      <c r="N335" s="35">
        <v>45460</v>
      </c>
      <c r="O335" s="31" t="s">
        <v>40</v>
      </c>
      <c r="P335" s="37">
        <v>45460</v>
      </c>
      <c r="Q335" s="31">
        <v>1571</v>
      </c>
      <c r="R335" s="30">
        <v>220401</v>
      </c>
      <c r="S335" s="38">
        <f t="shared" si="35"/>
        <v>25200000</v>
      </c>
      <c r="T335" s="35">
        <v>45460</v>
      </c>
      <c r="U335" s="33" t="s">
        <v>775</v>
      </c>
      <c r="V335" s="35">
        <v>45461</v>
      </c>
      <c r="W335" s="41">
        <v>45657</v>
      </c>
      <c r="X335" s="35"/>
      <c r="Y335" s="30"/>
      <c r="Z335" s="373">
        <f t="shared" si="33"/>
        <v>4200000</v>
      </c>
      <c r="AA335" s="258"/>
      <c r="AB335" s="40"/>
      <c r="AC335" s="30"/>
      <c r="AD335" s="378"/>
      <c r="AE335" s="30"/>
      <c r="AF335" s="384"/>
      <c r="AG335" s="384"/>
      <c r="AH335" s="384"/>
      <c r="AI335" s="19"/>
    </row>
    <row r="336" spans="1:35">
      <c r="A336" s="30">
        <v>334</v>
      </c>
      <c r="B336" s="30" t="s">
        <v>254</v>
      </c>
      <c r="C336" s="30" t="s">
        <v>53</v>
      </c>
      <c r="D336" s="55" t="s">
        <v>83</v>
      </c>
      <c r="E336" s="31" t="s">
        <v>38</v>
      </c>
      <c r="F336" s="32">
        <v>25200000</v>
      </c>
      <c r="G336" s="30" t="s">
        <v>418</v>
      </c>
      <c r="H336" s="33">
        <v>1053849833</v>
      </c>
      <c r="I336" s="33"/>
      <c r="J336" s="34">
        <v>7</v>
      </c>
      <c r="K336" s="34">
        <v>1580</v>
      </c>
      <c r="L336" s="35">
        <v>45443</v>
      </c>
      <c r="M336" s="36">
        <f t="shared" si="34"/>
        <v>25200000</v>
      </c>
      <c r="N336" s="35">
        <v>45460</v>
      </c>
      <c r="O336" s="31" t="s">
        <v>40</v>
      </c>
      <c r="P336" s="37">
        <v>45464</v>
      </c>
      <c r="Q336" s="31">
        <v>1608</v>
      </c>
      <c r="R336" s="30">
        <v>220401</v>
      </c>
      <c r="S336" s="38">
        <f t="shared" si="35"/>
        <v>25200000</v>
      </c>
      <c r="T336" s="35">
        <v>45464</v>
      </c>
      <c r="U336" s="33" t="s">
        <v>776</v>
      </c>
      <c r="V336" s="35">
        <v>45468</v>
      </c>
      <c r="W336" s="41">
        <v>45657</v>
      </c>
      <c r="X336" s="35"/>
      <c r="Y336" s="30"/>
      <c r="Z336" s="373">
        <f t="shared" si="33"/>
        <v>4200000</v>
      </c>
      <c r="AA336" s="258"/>
      <c r="AB336" s="40"/>
      <c r="AC336" s="30"/>
      <c r="AD336" s="378"/>
      <c r="AE336" s="30"/>
      <c r="AF336" s="384"/>
      <c r="AG336" s="384"/>
      <c r="AH336" s="384"/>
      <c r="AI336" s="19"/>
    </row>
    <row r="337" spans="1:35">
      <c r="A337" s="30">
        <v>335</v>
      </c>
      <c r="B337" s="30" t="s">
        <v>254</v>
      </c>
      <c r="C337" s="30" t="s">
        <v>53</v>
      </c>
      <c r="D337" s="59" t="s">
        <v>302</v>
      </c>
      <c r="E337" s="31" t="s">
        <v>38</v>
      </c>
      <c r="F337" s="32">
        <v>25200000</v>
      </c>
      <c r="G337" s="30" t="s">
        <v>303</v>
      </c>
      <c r="H337" s="33">
        <v>1104706658</v>
      </c>
      <c r="I337" s="33"/>
      <c r="J337" s="34">
        <v>5</v>
      </c>
      <c r="K337" s="34">
        <v>1582</v>
      </c>
      <c r="L337" s="35">
        <v>45443</v>
      </c>
      <c r="M337" s="36">
        <f t="shared" si="34"/>
        <v>25200000</v>
      </c>
      <c r="N337" s="35">
        <v>45460</v>
      </c>
      <c r="O337" s="31" t="s">
        <v>40</v>
      </c>
      <c r="P337" s="37">
        <v>45460</v>
      </c>
      <c r="Q337" s="31">
        <v>1572</v>
      </c>
      <c r="R337" s="30">
        <v>220401</v>
      </c>
      <c r="S337" s="38">
        <f t="shared" si="35"/>
        <v>25200000</v>
      </c>
      <c r="T337" s="35">
        <v>45460</v>
      </c>
      <c r="U337" s="33" t="s">
        <v>777</v>
      </c>
      <c r="V337" s="35">
        <v>45460</v>
      </c>
      <c r="W337" s="41">
        <v>45657</v>
      </c>
      <c r="X337" s="35"/>
      <c r="Y337" s="30"/>
      <c r="Z337" s="373">
        <f t="shared" si="33"/>
        <v>4200000</v>
      </c>
      <c r="AA337" s="258"/>
      <c r="AB337" s="40"/>
      <c r="AC337" s="30"/>
      <c r="AD337" s="378"/>
      <c r="AE337" s="30"/>
      <c r="AF337" s="384"/>
      <c r="AG337" s="384"/>
      <c r="AH337" s="384"/>
      <c r="AI337" s="19"/>
    </row>
    <row r="338" spans="1:35">
      <c r="A338" s="30">
        <v>336</v>
      </c>
      <c r="B338" s="30" t="s">
        <v>35</v>
      </c>
      <c r="C338" s="30" t="s">
        <v>59</v>
      </c>
      <c r="D338" s="30" t="s">
        <v>778</v>
      </c>
      <c r="E338" s="31" t="s">
        <v>38</v>
      </c>
      <c r="F338" s="32">
        <v>15000000</v>
      </c>
      <c r="G338" s="30" t="s">
        <v>577</v>
      </c>
      <c r="H338" s="33">
        <v>901367080</v>
      </c>
      <c r="I338" s="33"/>
      <c r="J338" s="34">
        <v>3</v>
      </c>
      <c r="K338" s="34">
        <v>1593</v>
      </c>
      <c r="L338" s="35">
        <v>45454</v>
      </c>
      <c r="M338" s="36">
        <f t="shared" si="34"/>
        <v>15000000</v>
      </c>
      <c r="N338" s="35">
        <v>45460</v>
      </c>
      <c r="O338" s="31" t="s">
        <v>40</v>
      </c>
      <c r="P338" s="37">
        <v>45461</v>
      </c>
      <c r="Q338" s="31">
        <v>1573</v>
      </c>
      <c r="R338" s="30">
        <v>2102020101</v>
      </c>
      <c r="S338" s="38">
        <f t="shared" si="35"/>
        <v>15000000</v>
      </c>
      <c r="T338" s="35">
        <v>45460</v>
      </c>
      <c r="U338" s="33">
        <v>100007553</v>
      </c>
      <c r="V338" s="35">
        <v>45461</v>
      </c>
      <c r="W338" s="41" t="s">
        <v>41</v>
      </c>
      <c r="X338" s="35"/>
      <c r="Y338" s="30"/>
      <c r="Z338" s="373">
        <f t="shared" si="33"/>
        <v>2500000</v>
      </c>
      <c r="AA338" s="258"/>
      <c r="AB338" s="40"/>
      <c r="AC338" s="30"/>
      <c r="AD338" s="378"/>
      <c r="AE338" s="30"/>
      <c r="AF338" s="384"/>
      <c r="AG338" s="384"/>
      <c r="AH338" s="384"/>
      <c r="AI338" s="19"/>
    </row>
    <row r="339" spans="1:35">
      <c r="A339" s="30">
        <v>337</v>
      </c>
      <c r="B339" s="30" t="s">
        <v>254</v>
      </c>
      <c r="C339" s="30" t="s">
        <v>53</v>
      </c>
      <c r="D339" s="55" t="s">
        <v>83</v>
      </c>
      <c r="E339" s="31" t="s">
        <v>38</v>
      </c>
      <c r="F339" s="32">
        <v>25200000</v>
      </c>
      <c r="G339" s="30" t="s">
        <v>309</v>
      </c>
      <c r="H339" s="33">
        <v>1005848875</v>
      </c>
      <c r="I339" s="33"/>
      <c r="J339" s="34">
        <v>7</v>
      </c>
      <c r="K339" s="34">
        <v>1599</v>
      </c>
      <c r="L339" s="35">
        <v>45455</v>
      </c>
      <c r="M339" s="36">
        <f t="shared" si="34"/>
        <v>25200000</v>
      </c>
      <c r="N339" s="35">
        <v>45461</v>
      </c>
      <c r="O339" s="31" t="s">
        <v>40</v>
      </c>
      <c r="P339" s="37">
        <v>45461</v>
      </c>
      <c r="Q339" s="31">
        <v>1574</v>
      </c>
      <c r="R339" s="30">
        <v>220401</v>
      </c>
      <c r="S339" s="38">
        <f t="shared" si="35"/>
        <v>25200000</v>
      </c>
      <c r="T339" s="35">
        <v>45461</v>
      </c>
      <c r="U339" s="33" t="s">
        <v>779</v>
      </c>
      <c r="V339" s="35">
        <v>45461</v>
      </c>
      <c r="W339" s="41">
        <v>45657</v>
      </c>
      <c r="X339" s="35"/>
      <c r="Y339" s="30"/>
      <c r="Z339" s="373">
        <f t="shared" si="33"/>
        <v>4200000</v>
      </c>
      <c r="AA339" s="258"/>
      <c r="AB339" s="40"/>
      <c r="AC339" s="30"/>
      <c r="AD339" s="378"/>
      <c r="AE339" s="30"/>
      <c r="AF339" s="384"/>
      <c r="AG339" s="384"/>
      <c r="AH339" s="384"/>
      <c r="AI339" s="19"/>
    </row>
    <row r="340" spans="1:35">
      <c r="A340" s="43">
        <v>338</v>
      </c>
      <c r="B340" s="43" t="s">
        <v>254</v>
      </c>
      <c r="C340" s="43" t="s">
        <v>53</v>
      </c>
      <c r="D340" s="57" t="s">
        <v>780</v>
      </c>
      <c r="E340" s="44" t="s">
        <v>38</v>
      </c>
      <c r="F340" s="45">
        <v>28000000</v>
      </c>
      <c r="G340" s="43" t="s">
        <v>781</v>
      </c>
      <c r="H340" s="46">
        <v>7690159</v>
      </c>
      <c r="I340" s="46"/>
      <c r="J340" s="47">
        <v>7</v>
      </c>
      <c r="K340" s="47">
        <v>1598</v>
      </c>
      <c r="L340" s="48">
        <v>45455</v>
      </c>
      <c r="M340" s="49">
        <f t="shared" si="34"/>
        <v>28000000</v>
      </c>
      <c r="N340" s="48">
        <v>45461</v>
      </c>
      <c r="O340" s="44" t="s">
        <v>40</v>
      </c>
      <c r="P340" s="50">
        <v>45461</v>
      </c>
      <c r="Q340" s="44">
        <v>1575</v>
      </c>
      <c r="R340" s="43">
        <v>220401</v>
      </c>
      <c r="S340" s="51">
        <f t="shared" si="35"/>
        <v>28000000</v>
      </c>
      <c r="T340" s="48">
        <v>45461</v>
      </c>
      <c r="U340" s="46" t="s">
        <v>782</v>
      </c>
      <c r="V340" s="48">
        <v>45461</v>
      </c>
      <c r="W340" s="247">
        <v>45657</v>
      </c>
      <c r="X340" s="48">
        <v>45422</v>
      </c>
      <c r="Y340" s="43" t="s">
        <v>41</v>
      </c>
      <c r="Z340" s="373">
        <f t="shared" si="33"/>
        <v>4666666.666666667</v>
      </c>
      <c r="AA340" s="335"/>
      <c r="AB340" s="53"/>
      <c r="AC340" s="43"/>
      <c r="AD340" s="381"/>
      <c r="AE340" s="30"/>
      <c r="AF340" s="384"/>
      <c r="AG340" s="384"/>
      <c r="AH340" s="384"/>
      <c r="AI340" s="19"/>
    </row>
    <row r="341" spans="1:35">
      <c r="A341" s="30">
        <v>339</v>
      </c>
      <c r="B341" s="30" t="s">
        <v>254</v>
      </c>
      <c r="C341" s="30" t="s">
        <v>783</v>
      </c>
      <c r="D341" s="55" t="s">
        <v>100</v>
      </c>
      <c r="E341" s="31" t="s">
        <v>38</v>
      </c>
      <c r="F341" s="32">
        <v>16583000</v>
      </c>
      <c r="G341" s="30" t="s">
        <v>122</v>
      </c>
      <c r="H341" s="33">
        <v>1109380186</v>
      </c>
      <c r="I341" s="33"/>
      <c r="J341" s="34">
        <v>7</v>
      </c>
      <c r="K341" s="34">
        <v>1594</v>
      </c>
      <c r="L341" s="35">
        <v>45455</v>
      </c>
      <c r="M341" s="36">
        <f t="shared" si="34"/>
        <v>16583000</v>
      </c>
      <c r="N341" s="35">
        <v>45461</v>
      </c>
      <c r="O341" s="31" t="s">
        <v>40</v>
      </c>
      <c r="P341" s="37">
        <v>45461</v>
      </c>
      <c r="Q341" s="31">
        <v>1576</v>
      </c>
      <c r="R341" s="30">
        <v>220402</v>
      </c>
      <c r="S341" s="38">
        <f t="shared" si="35"/>
        <v>16583000</v>
      </c>
      <c r="T341" s="35">
        <v>45461</v>
      </c>
      <c r="U341" s="33" t="s">
        <v>784</v>
      </c>
      <c r="V341" s="35">
        <v>45461</v>
      </c>
      <c r="W341" s="41">
        <v>45657</v>
      </c>
      <c r="X341" s="35">
        <v>45422</v>
      </c>
      <c r="Y341" s="30" t="s">
        <v>41</v>
      </c>
      <c r="Z341" s="373">
        <f t="shared" si="33"/>
        <v>2763833.3333333335</v>
      </c>
      <c r="AA341" s="258"/>
      <c r="AB341" s="40"/>
      <c r="AC341" s="30"/>
      <c r="AD341" s="378"/>
      <c r="AE341" s="30"/>
      <c r="AF341" s="384"/>
      <c r="AG341" s="384"/>
      <c r="AH341" s="384"/>
      <c r="AI341" s="19"/>
    </row>
    <row r="342" spans="1:35">
      <c r="A342" s="30">
        <v>340</v>
      </c>
      <c r="B342" s="30" t="s">
        <v>254</v>
      </c>
      <c r="C342" s="30" t="s">
        <v>783</v>
      </c>
      <c r="D342" s="30" t="s">
        <v>785</v>
      </c>
      <c r="E342" s="31" t="s">
        <v>38</v>
      </c>
      <c r="F342" s="32">
        <v>17283000</v>
      </c>
      <c r="G342" s="30" t="s">
        <v>786</v>
      </c>
      <c r="H342" s="33">
        <v>5823967</v>
      </c>
      <c r="I342" s="33"/>
      <c r="J342" s="34">
        <v>7</v>
      </c>
      <c r="K342" s="34">
        <v>1583</v>
      </c>
      <c r="L342" s="35">
        <v>45443</v>
      </c>
      <c r="M342" s="36">
        <f t="shared" si="34"/>
        <v>17283000</v>
      </c>
      <c r="N342" s="35">
        <v>45461</v>
      </c>
      <c r="O342" s="31" t="s">
        <v>40</v>
      </c>
      <c r="P342" s="37">
        <v>45462</v>
      </c>
      <c r="Q342" s="31">
        <v>1593</v>
      </c>
      <c r="R342" s="30">
        <v>220401</v>
      </c>
      <c r="S342" s="38">
        <f t="shared" si="35"/>
        <v>17283000</v>
      </c>
      <c r="T342" s="35">
        <v>45461</v>
      </c>
      <c r="U342" s="33" t="s">
        <v>787</v>
      </c>
      <c r="V342" s="35">
        <v>45463</v>
      </c>
      <c r="W342" s="41">
        <v>45657</v>
      </c>
      <c r="X342" s="35"/>
      <c r="Y342" s="30"/>
      <c r="Z342" s="373">
        <f t="shared" si="33"/>
        <v>2880500</v>
      </c>
      <c r="AA342" s="258"/>
      <c r="AB342" s="40"/>
      <c r="AC342" s="30"/>
      <c r="AD342" s="378"/>
      <c r="AE342" s="30"/>
      <c r="AF342" s="384"/>
      <c r="AG342" s="384"/>
      <c r="AH342" s="384"/>
      <c r="AI342" s="19"/>
    </row>
    <row r="343" spans="1:35">
      <c r="A343" s="30">
        <v>341</v>
      </c>
      <c r="B343" s="30" t="s">
        <v>654</v>
      </c>
      <c r="C343" s="30" t="s">
        <v>157</v>
      </c>
      <c r="D343" s="30" t="s">
        <v>788</v>
      </c>
      <c r="E343" s="31" t="s">
        <v>38</v>
      </c>
      <c r="F343" s="32">
        <v>13500000</v>
      </c>
      <c r="G343" s="30" t="s">
        <v>789</v>
      </c>
      <c r="H343" s="33">
        <v>1110468842</v>
      </c>
      <c r="I343" s="33"/>
      <c r="J343" s="34">
        <v>4</v>
      </c>
      <c r="K343" s="34">
        <v>1597</v>
      </c>
      <c r="L343" s="35">
        <v>45455</v>
      </c>
      <c r="M343" s="36">
        <f t="shared" si="34"/>
        <v>13500000</v>
      </c>
      <c r="N343" s="35">
        <v>45462</v>
      </c>
      <c r="O343" s="31" t="s">
        <v>40</v>
      </c>
      <c r="P343" s="37">
        <v>45462</v>
      </c>
      <c r="Q343" s="31">
        <v>1594</v>
      </c>
      <c r="R343" s="30">
        <v>220301</v>
      </c>
      <c r="S343" s="38">
        <f t="shared" si="35"/>
        <v>13500000</v>
      </c>
      <c r="T343" s="35">
        <v>45462</v>
      </c>
      <c r="U343" s="33" t="s">
        <v>790</v>
      </c>
      <c r="V343" s="35">
        <v>45462</v>
      </c>
      <c r="W343" s="31" t="s">
        <v>88</v>
      </c>
      <c r="X343" s="35"/>
      <c r="Y343" s="30"/>
      <c r="Z343" s="373">
        <f>+F343/3</f>
        <v>4500000</v>
      </c>
      <c r="AA343" s="258"/>
      <c r="AB343" s="40"/>
      <c r="AC343" s="30"/>
      <c r="AD343" s="378"/>
      <c r="AE343" s="30"/>
      <c r="AF343" s="384"/>
      <c r="AG343" s="384"/>
      <c r="AH343" s="384"/>
      <c r="AI343" s="19"/>
    </row>
    <row r="344" spans="1:35">
      <c r="A344" s="30">
        <v>342</v>
      </c>
      <c r="B344" s="30" t="s">
        <v>254</v>
      </c>
      <c r="C344" s="30" t="s">
        <v>791</v>
      </c>
      <c r="D344" s="68" t="s">
        <v>792</v>
      </c>
      <c r="E344" s="31" t="s">
        <v>38</v>
      </c>
      <c r="F344" s="32">
        <v>19600000</v>
      </c>
      <c r="G344" s="30" t="s">
        <v>556</v>
      </c>
      <c r="H344" s="33">
        <v>11105954753</v>
      </c>
      <c r="I344" s="33"/>
      <c r="J344" s="34">
        <v>0</v>
      </c>
      <c r="K344" s="34">
        <v>1616</v>
      </c>
      <c r="L344" s="35">
        <v>45456</v>
      </c>
      <c r="M344" s="36">
        <f t="shared" si="34"/>
        <v>19600000</v>
      </c>
      <c r="N344" s="35">
        <v>45462</v>
      </c>
      <c r="O344" s="31" t="s">
        <v>40</v>
      </c>
      <c r="P344" s="37">
        <v>45462</v>
      </c>
      <c r="Q344" s="31">
        <v>1595</v>
      </c>
      <c r="R344" s="30">
        <v>220402</v>
      </c>
      <c r="S344" s="38">
        <f t="shared" si="35"/>
        <v>19600000</v>
      </c>
      <c r="T344" s="35">
        <v>45462</v>
      </c>
      <c r="U344" s="33">
        <v>100034159</v>
      </c>
      <c r="V344" s="35">
        <v>45464</v>
      </c>
      <c r="W344" s="41">
        <v>45657</v>
      </c>
      <c r="X344" s="35"/>
      <c r="Y344" s="30"/>
      <c r="Z344" s="373">
        <f t="shared" si="33"/>
        <v>3266666.6666666665</v>
      </c>
      <c r="AA344" s="258"/>
      <c r="AB344" s="40"/>
      <c r="AC344" s="30"/>
      <c r="AD344" s="378"/>
      <c r="AE344" s="30"/>
      <c r="AF344" s="384"/>
      <c r="AG344" s="384"/>
      <c r="AH344" s="384"/>
      <c r="AI344" s="19"/>
    </row>
    <row r="345" spans="1:35">
      <c r="A345" s="30">
        <v>343</v>
      </c>
      <c r="B345" s="30" t="s">
        <v>254</v>
      </c>
      <c r="C345" s="30" t="s">
        <v>59</v>
      </c>
      <c r="D345" s="59" t="s">
        <v>793</v>
      </c>
      <c r="E345" s="31" t="s">
        <v>38</v>
      </c>
      <c r="F345" s="32">
        <v>18900000</v>
      </c>
      <c r="G345" s="30" t="s">
        <v>794</v>
      </c>
      <c r="H345" s="33">
        <v>1110480076</v>
      </c>
      <c r="I345" s="33"/>
      <c r="J345" s="34">
        <v>8</v>
      </c>
      <c r="K345" s="34">
        <v>1606</v>
      </c>
      <c r="L345" s="35">
        <v>45455</v>
      </c>
      <c r="M345" s="36">
        <f t="shared" si="34"/>
        <v>18900000</v>
      </c>
      <c r="N345" s="35">
        <v>45462</v>
      </c>
      <c r="O345" s="31" t="s">
        <v>40</v>
      </c>
      <c r="P345" s="37">
        <v>45462</v>
      </c>
      <c r="Q345" s="31">
        <v>1596</v>
      </c>
      <c r="R345" s="30">
        <v>220402</v>
      </c>
      <c r="S345" s="38">
        <f t="shared" si="35"/>
        <v>18900000</v>
      </c>
      <c r="T345" s="35">
        <v>45462</v>
      </c>
      <c r="U345" s="33">
        <v>100034138</v>
      </c>
      <c r="V345" s="35">
        <v>45462</v>
      </c>
      <c r="W345" s="41">
        <v>45657</v>
      </c>
      <c r="X345" s="35"/>
      <c r="Y345" s="30"/>
      <c r="Z345" s="373">
        <f t="shared" si="33"/>
        <v>3150000</v>
      </c>
      <c r="AA345" s="258"/>
      <c r="AB345" s="40"/>
      <c r="AC345" s="30"/>
      <c r="AD345" s="378"/>
      <c r="AE345" s="30"/>
      <c r="AF345" s="384"/>
      <c r="AG345" s="384"/>
      <c r="AH345" s="384"/>
      <c r="AI345" s="19"/>
    </row>
    <row r="346" spans="1:35">
      <c r="A346" s="30">
        <v>344</v>
      </c>
      <c r="B346" s="30" t="s">
        <v>254</v>
      </c>
      <c r="C346" s="30" t="s">
        <v>59</v>
      </c>
      <c r="D346" s="59" t="s">
        <v>793</v>
      </c>
      <c r="E346" s="31" t="s">
        <v>38</v>
      </c>
      <c r="F346" s="32">
        <v>18900000</v>
      </c>
      <c r="G346" s="30" t="s">
        <v>507</v>
      </c>
      <c r="H346" s="33">
        <v>1007441654</v>
      </c>
      <c r="I346" s="33"/>
      <c r="J346" s="34">
        <v>5</v>
      </c>
      <c r="K346" s="34">
        <v>1607</v>
      </c>
      <c r="L346" s="35">
        <v>45455</v>
      </c>
      <c r="M346" s="36">
        <f t="shared" si="34"/>
        <v>18900000</v>
      </c>
      <c r="N346" s="35">
        <v>45462</v>
      </c>
      <c r="O346" s="31" t="s">
        <v>40</v>
      </c>
      <c r="P346" s="37">
        <v>45462</v>
      </c>
      <c r="Q346" s="31">
        <v>1597</v>
      </c>
      <c r="R346" s="30">
        <v>220402</v>
      </c>
      <c r="S346" s="38">
        <f t="shared" si="35"/>
        <v>18900000</v>
      </c>
      <c r="T346" s="35">
        <v>45462</v>
      </c>
      <c r="U346" s="33">
        <v>100034140</v>
      </c>
      <c r="V346" s="35">
        <v>45462</v>
      </c>
      <c r="W346" s="41">
        <v>45657</v>
      </c>
      <c r="X346" s="35"/>
      <c r="Y346" s="30"/>
      <c r="Z346" s="373">
        <f t="shared" si="33"/>
        <v>3150000</v>
      </c>
      <c r="AA346" s="258"/>
      <c r="AB346" s="40"/>
      <c r="AC346" s="30"/>
      <c r="AD346" s="378"/>
      <c r="AE346" s="30"/>
      <c r="AF346" s="384"/>
      <c r="AG346" s="384"/>
      <c r="AH346" s="384"/>
      <c r="AI346" s="19"/>
    </row>
    <row r="347" spans="1:35">
      <c r="A347" s="30">
        <v>345</v>
      </c>
      <c r="B347" s="30" t="s">
        <v>254</v>
      </c>
      <c r="C347" s="30" t="s">
        <v>59</v>
      </c>
      <c r="D347" s="59" t="s">
        <v>793</v>
      </c>
      <c r="E347" s="31" t="s">
        <v>38</v>
      </c>
      <c r="F347" s="32">
        <v>18900000</v>
      </c>
      <c r="G347" s="30" t="s">
        <v>795</v>
      </c>
      <c r="H347" s="33">
        <v>28879473</v>
      </c>
      <c r="I347" s="33"/>
      <c r="J347" s="34">
        <v>5</v>
      </c>
      <c r="K347" s="34">
        <v>1608</v>
      </c>
      <c r="L347" s="35">
        <v>45455</v>
      </c>
      <c r="M347" s="36">
        <f t="shared" si="34"/>
        <v>18900000</v>
      </c>
      <c r="N347" s="35">
        <v>45462</v>
      </c>
      <c r="O347" s="31" t="s">
        <v>40</v>
      </c>
      <c r="P347" s="37">
        <v>45462</v>
      </c>
      <c r="Q347" s="31">
        <v>1598</v>
      </c>
      <c r="R347" s="30">
        <v>220402</v>
      </c>
      <c r="S347" s="38">
        <f t="shared" si="35"/>
        <v>18900000</v>
      </c>
      <c r="T347" s="35">
        <v>45462</v>
      </c>
      <c r="U347" s="33" t="s">
        <v>796</v>
      </c>
      <c r="V347" s="35">
        <v>45462</v>
      </c>
      <c r="W347" s="41">
        <v>45657</v>
      </c>
      <c r="X347" s="35"/>
      <c r="Y347" s="30"/>
      <c r="Z347" s="373">
        <f t="shared" si="33"/>
        <v>3150000</v>
      </c>
      <c r="AA347" s="258"/>
      <c r="AB347" s="40"/>
      <c r="AC347" s="30"/>
      <c r="AD347" s="378"/>
      <c r="AE347" s="30"/>
      <c r="AF347" s="384"/>
      <c r="AG347" s="384"/>
      <c r="AH347" s="384"/>
      <c r="AI347" s="19"/>
    </row>
    <row r="348" spans="1:35">
      <c r="A348" s="30">
        <v>346</v>
      </c>
      <c r="B348" s="30" t="s">
        <v>254</v>
      </c>
      <c r="C348" s="30" t="s">
        <v>314</v>
      </c>
      <c r="D348" s="30" t="s">
        <v>315</v>
      </c>
      <c r="E348" s="31" t="s">
        <v>38</v>
      </c>
      <c r="F348" s="32">
        <v>25900000</v>
      </c>
      <c r="G348" s="30" t="s">
        <v>316</v>
      </c>
      <c r="H348" s="33">
        <v>16070364</v>
      </c>
      <c r="I348" s="33"/>
      <c r="J348" s="34">
        <v>3</v>
      </c>
      <c r="K348" s="34">
        <v>1595</v>
      </c>
      <c r="L348" s="37">
        <v>45455</v>
      </c>
      <c r="M348" s="36">
        <f t="shared" si="34"/>
        <v>25900000</v>
      </c>
      <c r="N348" s="35">
        <v>45463</v>
      </c>
      <c r="O348" s="31" t="s">
        <v>40</v>
      </c>
      <c r="P348" s="37">
        <v>45463</v>
      </c>
      <c r="Q348" s="31">
        <v>1599</v>
      </c>
      <c r="R348" s="30">
        <v>220401</v>
      </c>
      <c r="S348" s="38">
        <f t="shared" si="35"/>
        <v>25900000</v>
      </c>
      <c r="T348" s="35">
        <v>45463</v>
      </c>
      <c r="U348" s="33">
        <v>100034164</v>
      </c>
      <c r="V348" s="35">
        <v>45463</v>
      </c>
      <c r="W348" s="41">
        <v>45657</v>
      </c>
      <c r="X348" s="35"/>
      <c r="Y348" s="30"/>
      <c r="Z348" s="373">
        <f t="shared" si="33"/>
        <v>4316666.666666667</v>
      </c>
      <c r="AA348" s="258"/>
      <c r="AB348" s="40"/>
      <c r="AC348" s="30"/>
      <c r="AD348" s="378"/>
      <c r="AE348" s="30"/>
      <c r="AF348" s="384"/>
      <c r="AG348" s="384"/>
      <c r="AH348" s="384"/>
      <c r="AI348" s="19"/>
    </row>
    <row r="349" spans="1:35">
      <c r="A349" s="43">
        <v>347</v>
      </c>
      <c r="B349" s="43" t="s">
        <v>254</v>
      </c>
      <c r="C349" s="43" t="s">
        <v>48</v>
      </c>
      <c r="D349" s="43" t="s">
        <v>115</v>
      </c>
      <c r="E349" s="44" t="s">
        <v>38</v>
      </c>
      <c r="F349" s="45">
        <v>27216000</v>
      </c>
      <c r="G349" s="43" t="s">
        <v>116</v>
      </c>
      <c r="H349" s="46">
        <v>38290379</v>
      </c>
      <c r="I349" s="46"/>
      <c r="J349" s="47">
        <v>7</v>
      </c>
      <c r="K349" s="47">
        <v>1634</v>
      </c>
      <c r="L349" s="48">
        <v>45461</v>
      </c>
      <c r="M349" s="49">
        <f t="shared" si="34"/>
        <v>27216000</v>
      </c>
      <c r="N349" s="48">
        <v>45464</v>
      </c>
      <c r="O349" s="44" t="s">
        <v>40</v>
      </c>
      <c r="P349" s="50">
        <v>45464</v>
      </c>
      <c r="Q349" s="44">
        <v>1607</v>
      </c>
      <c r="R349" s="43">
        <v>220401</v>
      </c>
      <c r="S349" s="51">
        <f t="shared" si="35"/>
        <v>27216000</v>
      </c>
      <c r="T349" s="48">
        <v>45464</v>
      </c>
      <c r="U349" s="46" t="s">
        <v>797</v>
      </c>
      <c r="V349" s="48">
        <v>45464</v>
      </c>
      <c r="W349" s="247">
        <v>45657</v>
      </c>
      <c r="X349" s="48"/>
      <c r="Y349" s="43"/>
      <c r="Z349" s="373">
        <f t="shared" si="33"/>
        <v>4536000</v>
      </c>
      <c r="AA349" s="335"/>
      <c r="AB349" s="53"/>
      <c r="AC349" s="43"/>
      <c r="AD349" s="381"/>
      <c r="AE349" s="30"/>
      <c r="AF349" s="384"/>
      <c r="AG349" s="384"/>
      <c r="AH349" s="384"/>
      <c r="AI349" s="19"/>
    </row>
    <row r="350" spans="1:35">
      <c r="A350" s="30">
        <v>348</v>
      </c>
      <c r="B350" s="30" t="s">
        <v>35</v>
      </c>
      <c r="C350" s="30" t="s">
        <v>70</v>
      </c>
      <c r="D350" s="30" t="s">
        <v>182</v>
      </c>
      <c r="E350" s="31" t="s">
        <v>38</v>
      </c>
      <c r="F350" s="32">
        <v>17000000</v>
      </c>
      <c r="G350" s="30" t="s">
        <v>68</v>
      </c>
      <c r="H350" s="33">
        <v>900504144</v>
      </c>
      <c r="I350" s="33"/>
      <c r="J350" s="34">
        <v>0</v>
      </c>
      <c r="K350" s="34">
        <v>1632</v>
      </c>
      <c r="L350" s="35">
        <v>45461</v>
      </c>
      <c r="M350" s="36">
        <f t="shared" si="34"/>
        <v>17000000</v>
      </c>
      <c r="N350" s="35">
        <v>45464</v>
      </c>
      <c r="O350" s="31" t="s">
        <v>40</v>
      </c>
      <c r="P350" s="37">
        <v>45464</v>
      </c>
      <c r="Q350" s="31">
        <v>1606</v>
      </c>
      <c r="R350" s="30">
        <v>220105</v>
      </c>
      <c r="S350" s="38">
        <f t="shared" si="35"/>
        <v>17000000</v>
      </c>
      <c r="T350" s="35">
        <v>45464</v>
      </c>
      <c r="U350" s="33">
        <v>100034217</v>
      </c>
      <c r="V350" s="35">
        <v>45464</v>
      </c>
      <c r="W350" s="41">
        <v>45657</v>
      </c>
      <c r="X350" s="35">
        <v>45405</v>
      </c>
      <c r="Y350" s="30"/>
      <c r="Z350" s="373">
        <f t="shared" si="33"/>
        <v>2833333.3333333335</v>
      </c>
      <c r="AA350" s="258"/>
      <c r="AB350" s="40"/>
      <c r="AC350" s="30"/>
      <c r="AD350" s="378"/>
      <c r="AE350" s="30"/>
      <c r="AF350" s="384"/>
      <c r="AG350" s="384"/>
      <c r="AH350" s="384"/>
      <c r="AI350" s="19"/>
    </row>
    <row r="351" spans="1:35">
      <c r="A351" s="30">
        <v>349</v>
      </c>
      <c r="B351" s="30" t="s">
        <v>254</v>
      </c>
      <c r="C351" s="30" t="s">
        <v>92</v>
      </c>
      <c r="D351" s="59" t="s">
        <v>798</v>
      </c>
      <c r="E351" s="31" t="s">
        <v>38</v>
      </c>
      <c r="F351" s="32">
        <v>33166667</v>
      </c>
      <c r="G351" s="30" t="s">
        <v>799</v>
      </c>
      <c r="H351" s="33">
        <v>93410422</v>
      </c>
      <c r="I351" s="33"/>
      <c r="J351" s="34">
        <v>2</v>
      </c>
      <c r="K351" s="34">
        <v>1587</v>
      </c>
      <c r="L351" s="35">
        <v>45443</v>
      </c>
      <c r="M351" s="36">
        <f t="shared" si="34"/>
        <v>33166667</v>
      </c>
      <c r="N351" s="35">
        <v>45464</v>
      </c>
      <c r="O351" s="31" t="s">
        <v>40</v>
      </c>
      <c r="P351" s="37">
        <v>45464</v>
      </c>
      <c r="Q351" s="31">
        <v>1605</v>
      </c>
      <c r="R351" s="30">
        <v>220401</v>
      </c>
      <c r="S351" s="38">
        <f t="shared" si="35"/>
        <v>33166667</v>
      </c>
      <c r="T351" s="35">
        <v>45464</v>
      </c>
      <c r="U351" s="33">
        <v>100034223</v>
      </c>
      <c r="V351" s="35">
        <v>45468</v>
      </c>
      <c r="W351" s="41">
        <v>45657</v>
      </c>
      <c r="X351" s="35"/>
      <c r="Y351" s="30"/>
      <c r="Z351" s="373">
        <f t="shared" si="33"/>
        <v>5527777.833333333</v>
      </c>
      <c r="AA351" s="258"/>
      <c r="AB351" s="40"/>
      <c r="AC351" s="30"/>
      <c r="AD351" s="378"/>
      <c r="AE351" s="30"/>
      <c r="AF351" s="384"/>
      <c r="AG351" s="384"/>
      <c r="AH351" s="384"/>
      <c r="AI351" s="19"/>
    </row>
    <row r="352" spans="1:35">
      <c r="A352" s="30">
        <v>350</v>
      </c>
      <c r="B352" s="30" t="s">
        <v>254</v>
      </c>
      <c r="C352" s="30" t="s">
        <v>262</v>
      </c>
      <c r="D352" s="30" t="s">
        <v>800</v>
      </c>
      <c r="E352" s="31" t="s">
        <v>38</v>
      </c>
      <c r="F352" s="32">
        <v>30100000</v>
      </c>
      <c r="G352" s="30" t="s">
        <v>801</v>
      </c>
      <c r="H352" s="33">
        <v>65743225</v>
      </c>
      <c r="I352" s="33"/>
      <c r="J352" s="34">
        <v>5</v>
      </c>
      <c r="K352" s="34">
        <v>1585</v>
      </c>
      <c r="L352" s="35">
        <v>45456</v>
      </c>
      <c r="M352" s="36">
        <f t="shared" si="34"/>
        <v>30100000</v>
      </c>
      <c r="N352" s="35">
        <v>45464</v>
      </c>
      <c r="O352" s="31" t="s">
        <v>40</v>
      </c>
      <c r="P352" s="37">
        <v>45464</v>
      </c>
      <c r="Q352" s="31">
        <v>1604</v>
      </c>
      <c r="R352" s="30">
        <v>220401</v>
      </c>
      <c r="S352" s="38">
        <f t="shared" si="35"/>
        <v>30100000</v>
      </c>
      <c r="T352" s="35">
        <v>45467</v>
      </c>
      <c r="U352" s="33" t="s">
        <v>802</v>
      </c>
      <c r="V352" s="35">
        <v>45467</v>
      </c>
      <c r="W352" s="41">
        <v>45657</v>
      </c>
      <c r="X352" s="35"/>
      <c r="Y352" s="30"/>
      <c r="Z352" s="373">
        <f t="shared" si="33"/>
        <v>5016666.666666667</v>
      </c>
      <c r="AA352" s="258"/>
      <c r="AB352" s="40"/>
      <c r="AC352" s="30"/>
      <c r="AD352" s="378"/>
      <c r="AE352" s="30"/>
      <c r="AF352" s="384"/>
      <c r="AG352" s="384"/>
      <c r="AH352" s="384"/>
      <c r="AI352" s="19"/>
    </row>
    <row r="353" spans="1:35">
      <c r="A353" s="30">
        <v>351</v>
      </c>
      <c r="B353" s="30" t="s">
        <v>254</v>
      </c>
      <c r="C353" s="30" t="s">
        <v>262</v>
      </c>
      <c r="D353" s="30" t="s">
        <v>800</v>
      </c>
      <c r="E353" s="31" t="s">
        <v>38</v>
      </c>
      <c r="F353" s="32">
        <v>30100000</v>
      </c>
      <c r="G353" s="30" t="s">
        <v>473</v>
      </c>
      <c r="H353" s="33">
        <v>19483464</v>
      </c>
      <c r="I353" s="33"/>
      <c r="J353" s="34">
        <v>5</v>
      </c>
      <c r="K353" s="34">
        <v>1611</v>
      </c>
      <c r="L353" s="35">
        <v>45456</v>
      </c>
      <c r="M353" s="36">
        <f t="shared" si="34"/>
        <v>30100000</v>
      </c>
      <c r="N353" s="35">
        <v>45464</v>
      </c>
      <c r="O353" s="31" t="s">
        <v>40</v>
      </c>
      <c r="P353" s="37">
        <v>45464</v>
      </c>
      <c r="Q353" s="31">
        <v>1603</v>
      </c>
      <c r="R353" s="30">
        <v>220401</v>
      </c>
      <c r="S353" s="38">
        <f t="shared" si="35"/>
        <v>30100000</v>
      </c>
      <c r="T353" s="35">
        <v>45464</v>
      </c>
      <c r="U353" s="33">
        <v>100034251</v>
      </c>
      <c r="V353" s="35">
        <v>45468</v>
      </c>
      <c r="W353" s="41">
        <v>45657</v>
      </c>
      <c r="X353" s="35"/>
      <c r="Y353" s="30"/>
      <c r="Z353" s="373">
        <f t="shared" si="33"/>
        <v>5016666.666666667</v>
      </c>
      <c r="AA353" s="258"/>
      <c r="AB353" s="40"/>
      <c r="AC353" s="30"/>
      <c r="AD353" s="378"/>
      <c r="AE353" s="30"/>
      <c r="AF353" s="384"/>
      <c r="AG353" s="384"/>
      <c r="AH353" s="384"/>
      <c r="AI353" s="19"/>
    </row>
    <row r="354" spans="1:35">
      <c r="A354" s="30">
        <v>352</v>
      </c>
      <c r="B354" s="30" t="s">
        <v>254</v>
      </c>
      <c r="C354" s="30" t="s">
        <v>262</v>
      </c>
      <c r="D354" s="30" t="s">
        <v>800</v>
      </c>
      <c r="E354" s="31" t="s">
        <v>38</v>
      </c>
      <c r="F354" s="32">
        <v>30100000</v>
      </c>
      <c r="G354" s="30" t="s">
        <v>369</v>
      </c>
      <c r="H354" s="33">
        <v>1054562128</v>
      </c>
      <c r="I354" s="33"/>
      <c r="J354" s="34">
        <v>2</v>
      </c>
      <c r="K354" s="34">
        <v>1610</v>
      </c>
      <c r="L354" s="35">
        <v>45456</v>
      </c>
      <c r="M354" s="36">
        <f t="shared" si="34"/>
        <v>30100000</v>
      </c>
      <c r="N354" s="35">
        <v>45464</v>
      </c>
      <c r="O354" s="31" t="s">
        <v>40</v>
      </c>
      <c r="P354" s="37">
        <v>45464</v>
      </c>
      <c r="Q354" s="31">
        <v>1602</v>
      </c>
      <c r="R354" s="30">
        <v>220401</v>
      </c>
      <c r="S354" s="38">
        <f t="shared" si="35"/>
        <v>30100000</v>
      </c>
      <c r="T354" s="35">
        <v>45464</v>
      </c>
      <c r="U354" s="33" t="s">
        <v>803</v>
      </c>
      <c r="V354" s="35">
        <v>45468</v>
      </c>
      <c r="W354" s="41">
        <v>45657</v>
      </c>
      <c r="X354" s="35"/>
      <c r="Y354" s="30"/>
      <c r="Z354" s="373">
        <f>+F354/5.1</f>
        <v>5901960.7843137262</v>
      </c>
      <c r="AA354" s="258"/>
      <c r="AB354" s="40"/>
      <c r="AC354" s="30"/>
      <c r="AD354" s="378"/>
      <c r="AE354" s="30"/>
      <c r="AF354" s="384"/>
      <c r="AG354" s="384"/>
      <c r="AH354" s="384"/>
      <c r="AI354" s="19"/>
    </row>
    <row r="355" spans="1:35">
      <c r="A355" s="43">
        <v>353</v>
      </c>
      <c r="B355" s="43" t="s">
        <v>254</v>
      </c>
      <c r="C355" s="43" t="s">
        <v>92</v>
      </c>
      <c r="D355" s="43" t="s">
        <v>804</v>
      </c>
      <c r="E355" s="44" t="s">
        <v>38</v>
      </c>
      <c r="F355" s="45">
        <v>28896000</v>
      </c>
      <c r="G355" s="43" t="s">
        <v>562</v>
      </c>
      <c r="H355" s="46">
        <v>1234641760</v>
      </c>
      <c r="I355" s="46"/>
      <c r="J355" s="47">
        <v>1</v>
      </c>
      <c r="K355" s="47">
        <v>1633</v>
      </c>
      <c r="L355" s="48">
        <v>45461</v>
      </c>
      <c r="M355" s="49">
        <f t="shared" si="34"/>
        <v>28896000</v>
      </c>
      <c r="N355" s="48">
        <v>45464</v>
      </c>
      <c r="O355" s="44" t="s">
        <v>40</v>
      </c>
      <c r="P355" s="50">
        <v>45464</v>
      </c>
      <c r="Q355" s="44">
        <v>1601</v>
      </c>
      <c r="R355" s="43">
        <v>220401</v>
      </c>
      <c r="S355" s="51">
        <f t="shared" si="35"/>
        <v>28896000</v>
      </c>
      <c r="T355" s="48">
        <v>45464</v>
      </c>
      <c r="U355" s="46" t="s">
        <v>805</v>
      </c>
      <c r="V355" s="48">
        <v>45468</v>
      </c>
      <c r="W355" s="247">
        <v>45657</v>
      </c>
      <c r="X355" s="48"/>
      <c r="Y355" s="43"/>
      <c r="Z355" s="373">
        <f>+F355/5.1</f>
        <v>5665882.3529411769</v>
      </c>
      <c r="AA355" s="335"/>
      <c r="AB355" s="53"/>
      <c r="AC355" s="43"/>
      <c r="AD355" s="381"/>
      <c r="AE355" s="30"/>
      <c r="AF355" s="384"/>
      <c r="AG355" s="384"/>
      <c r="AH355" s="384"/>
      <c r="AI355" s="19"/>
    </row>
    <row r="356" spans="1:35">
      <c r="A356" s="30">
        <v>354</v>
      </c>
      <c r="B356" s="30" t="s">
        <v>654</v>
      </c>
      <c r="C356" s="30" t="s">
        <v>806</v>
      </c>
      <c r="D356" s="30" t="s">
        <v>807</v>
      </c>
      <c r="E356" s="31" t="s">
        <v>38</v>
      </c>
      <c r="F356" s="32">
        <v>8400000</v>
      </c>
      <c r="G356" s="30" t="s">
        <v>808</v>
      </c>
      <c r="H356" s="33">
        <v>1110544574</v>
      </c>
      <c r="I356" s="33"/>
      <c r="J356" s="34">
        <v>0</v>
      </c>
      <c r="K356" s="34">
        <v>1602</v>
      </c>
      <c r="L356" s="35">
        <v>45455</v>
      </c>
      <c r="M356" s="36">
        <f t="shared" si="34"/>
        <v>8400000</v>
      </c>
      <c r="N356" s="35">
        <v>45468</v>
      </c>
      <c r="O356" s="31" t="s">
        <v>40</v>
      </c>
      <c r="P356" s="37">
        <v>45469</v>
      </c>
      <c r="Q356" s="31">
        <v>1618</v>
      </c>
      <c r="R356" s="30">
        <v>220302</v>
      </c>
      <c r="S356" s="38">
        <f t="shared" si="35"/>
        <v>8400000</v>
      </c>
      <c r="T356" s="35">
        <v>45468</v>
      </c>
      <c r="U356" s="33" t="s">
        <v>809</v>
      </c>
      <c r="V356" s="35">
        <v>45469</v>
      </c>
      <c r="W356" s="31" t="s">
        <v>88</v>
      </c>
      <c r="X356" s="35"/>
      <c r="Y356" s="30"/>
      <c r="Z356" s="373">
        <f>+F356/3</f>
        <v>2800000</v>
      </c>
      <c r="AA356" s="258"/>
      <c r="AB356" s="40"/>
      <c r="AC356" s="30"/>
      <c r="AD356" s="378"/>
      <c r="AE356" s="30"/>
      <c r="AF356" s="384"/>
      <c r="AG356" s="384"/>
      <c r="AH356" s="384"/>
      <c r="AI356" s="19"/>
    </row>
    <row r="357" spans="1:35">
      <c r="A357" s="30">
        <v>355</v>
      </c>
      <c r="B357" s="30" t="s">
        <v>35</v>
      </c>
      <c r="C357" s="30" t="s">
        <v>48</v>
      </c>
      <c r="D357" s="55" t="s">
        <v>67</v>
      </c>
      <c r="E357" s="31" t="s">
        <v>38</v>
      </c>
      <c r="F357" s="32">
        <v>207984000</v>
      </c>
      <c r="G357" s="30" t="s">
        <v>68</v>
      </c>
      <c r="H357" s="33">
        <v>900504144</v>
      </c>
      <c r="I357" s="33"/>
      <c r="J357" s="34">
        <v>0</v>
      </c>
      <c r="K357" s="34">
        <v>1641</v>
      </c>
      <c r="L357" s="35">
        <v>45461</v>
      </c>
      <c r="M357" s="36">
        <f t="shared" si="34"/>
        <v>207984000</v>
      </c>
      <c r="N357" s="35">
        <v>45468</v>
      </c>
      <c r="O357" s="31" t="s">
        <v>40</v>
      </c>
      <c r="P357" s="37">
        <v>45468</v>
      </c>
      <c r="Q357" s="31">
        <v>1617</v>
      </c>
      <c r="R357" s="30">
        <v>220101</v>
      </c>
      <c r="S357" s="38">
        <f t="shared" si="35"/>
        <v>207984000</v>
      </c>
      <c r="T357" s="35">
        <v>45468</v>
      </c>
      <c r="U357" s="33">
        <v>100034303</v>
      </c>
      <c r="V357" s="35">
        <v>45468</v>
      </c>
      <c r="W357" s="31" t="s">
        <v>106</v>
      </c>
      <c r="X357" s="35">
        <v>45440</v>
      </c>
      <c r="Y357" s="30" t="s">
        <v>41</v>
      </c>
      <c r="Z357" s="373">
        <f>+F357/1</f>
        <v>207984000</v>
      </c>
      <c r="AA357" s="258"/>
      <c r="AB357" s="40"/>
      <c r="AC357" s="30"/>
      <c r="AD357" s="378"/>
      <c r="AE357" s="30"/>
      <c r="AF357" s="384"/>
      <c r="AG357" s="384"/>
      <c r="AH357" s="384"/>
      <c r="AI357" s="19"/>
    </row>
    <row r="358" spans="1:35">
      <c r="A358" s="30">
        <v>356</v>
      </c>
      <c r="B358" s="30" t="s">
        <v>254</v>
      </c>
      <c r="C358" s="30" t="s">
        <v>336</v>
      </c>
      <c r="D358" s="30" t="s">
        <v>810</v>
      </c>
      <c r="E358" s="31" t="s">
        <v>38</v>
      </c>
      <c r="F358" s="32">
        <v>15003666</v>
      </c>
      <c r="G358" s="30" t="s">
        <v>811</v>
      </c>
      <c r="H358" s="33">
        <v>1110443794</v>
      </c>
      <c r="I358" s="33"/>
      <c r="J358" s="34">
        <v>0</v>
      </c>
      <c r="K358" s="34">
        <v>1649</v>
      </c>
      <c r="L358" s="35">
        <v>45461</v>
      </c>
      <c r="M358" s="36">
        <f t="shared" si="34"/>
        <v>15003666</v>
      </c>
      <c r="N358" s="35">
        <v>45469</v>
      </c>
      <c r="O358" s="31" t="s">
        <v>40</v>
      </c>
      <c r="P358" s="37">
        <v>45469</v>
      </c>
      <c r="Q358" s="31">
        <v>1619</v>
      </c>
      <c r="R358" s="30">
        <v>220402</v>
      </c>
      <c r="S358" s="38">
        <f t="shared" si="35"/>
        <v>15003666</v>
      </c>
      <c r="T358" s="35">
        <v>45469</v>
      </c>
      <c r="U358" s="33" t="s">
        <v>812</v>
      </c>
      <c r="V358" s="35">
        <v>45469</v>
      </c>
      <c r="W358" s="41">
        <v>45657</v>
      </c>
      <c r="X358" s="35"/>
      <c r="Y358" s="30"/>
      <c r="Z358" s="373">
        <f>+F358/6</f>
        <v>2500611</v>
      </c>
      <c r="AA358" s="258"/>
      <c r="AB358" s="40"/>
      <c r="AC358" s="30"/>
      <c r="AD358" s="378"/>
      <c r="AE358" s="30"/>
      <c r="AF358" s="384"/>
      <c r="AG358" s="384"/>
      <c r="AH358" s="384"/>
      <c r="AI358" s="19"/>
    </row>
    <row r="359" spans="1:35">
      <c r="A359" s="30">
        <v>357</v>
      </c>
      <c r="B359" s="30" t="s">
        <v>254</v>
      </c>
      <c r="C359" s="30" t="s">
        <v>336</v>
      </c>
      <c r="D359" s="59" t="s">
        <v>813</v>
      </c>
      <c r="E359" s="31" t="s">
        <v>38</v>
      </c>
      <c r="F359" s="32">
        <v>16853000</v>
      </c>
      <c r="G359" s="30" t="s">
        <v>393</v>
      </c>
      <c r="H359" s="33">
        <v>65777854</v>
      </c>
      <c r="I359" s="33"/>
      <c r="J359" s="34">
        <v>4</v>
      </c>
      <c r="K359" s="34">
        <v>1623</v>
      </c>
      <c r="L359" s="35">
        <v>45461</v>
      </c>
      <c r="M359" s="36">
        <f t="shared" si="34"/>
        <v>16853000</v>
      </c>
      <c r="N359" s="35">
        <v>45469</v>
      </c>
      <c r="O359" s="31" t="s">
        <v>40</v>
      </c>
      <c r="P359" s="37">
        <v>45469</v>
      </c>
      <c r="Q359" s="31">
        <v>1620</v>
      </c>
      <c r="R359" s="30">
        <v>220402</v>
      </c>
      <c r="S359" s="38">
        <f t="shared" si="35"/>
        <v>16853000</v>
      </c>
      <c r="T359" s="35">
        <v>45469</v>
      </c>
      <c r="U359" s="33">
        <v>100034348</v>
      </c>
      <c r="V359" s="35">
        <v>45469</v>
      </c>
      <c r="W359" s="41">
        <v>45657</v>
      </c>
      <c r="X359" s="35"/>
      <c r="Y359" s="30"/>
      <c r="Z359" s="373">
        <f t="shared" ref="Z359:Z360" si="36">+F359/6</f>
        <v>2808833.3333333335</v>
      </c>
      <c r="AA359" s="258"/>
      <c r="AB359" s="40"/>
      <c r="AC359" s="30"/>
      <c r="AD359" s="378"/>
      <c r="AE359" s="30"/>
      <c r="AF359" s="384"/>
      <c r="AG359" s="384"/>
      <c r="AH359" s="384"/>
      <c r="AI359" s="19"/>
    </row>
    <row r="360" spans="1:35">
      <c r="A360" s="30">
        <v>358</v>
      </c>
      <c r="B360" s="30" t="s">
        <v>254</v>
      </c>
      <c r="C360" s="30" t="s">
        <v>336</v>
      </c>
      <c r="D360" s="59" t="s">
        <v>813</v>
      </c>
      <c r="E360" s="31" t="s">
        <v>38</v>
      </c>
      <c r="F360" s="32">
        <v>16853000</v>
      </c>
      <c r="G360" s="30" t="s">
        <v>497</v>
      </c>
      <c r="H360" s="33">
        <v>1234640999</v>
      </c>
      <c r="I360" s="33"/>
      <c r="J360" s="34">
        <v>8</v>
      </c>
      <c r="K360" s="34">
        <v>1615</v>
      </c>
      <c r="L360" s="35">
        <v>45461</v>
      </c>
      <c r="M360" s="36">
        <f t="shared" si="34"/>
        <v>16853000</v>
      </c>
      <c r="N360" s="35">
        <v>45469</v>
      </c>
      <c r="O360" s="31" t="s">
        <v>40</v>
      </c>
      <c r="P360" s="37">
        <v>45470</v>
      </c>
      <c r="Q360" s="31">
        <v>1626</v>
      </c>
      <c r="R360" s="30">
        <v>220402</v>
      </c>
      <c r="S360" s="38">
        <f t="shared" si="35"/>
        <v>16853000</v>
      </c>
      <c r="T360" s="35">
        <v>45470</v>
      </c>
      <c r="U360" s="33" t="s">
        <v>814</v>
      </c>
      <c r="V360" s="35">
        <v>45471</v>
      </c>
      <c r="W360" s="41">
        <v>45657</v>
      </c>
      <c r="X360" s="35"/>
      <c r="Y360" s="30"/>
      <c r="Z360" s="373">
        <f t="shared" si="36"/>
        <v>2808833.3333333335</v>
      </c>
      <c r="AA360" s="258"/>
      <c r="AB360" s="40"/>
      <c r="AC360" s="30"/>
      <c r="AD360" s="378"/>
      <c r="AE360" s="30"/>
      <c r="AF360" s="384"/>
      <c r="AG360" s="384"/>
      <c r="AH360" s="384"/>
      <c r="AI360" s="19"/>
    </row>
    <row r="361" spans="1:35">
      <c r="A361" s="30">
        <v>359</v>
      </c>
      <c r="B361" s="30" t="s">
        <v>654</v>
      </c>
      <c r="C361" s="30" t="s">
        <v>806</v>
      </c>
      <c r="D361" s="30" t="s">
        <v>807</v>
      </c>
      <c r="E361" s="31" t="s">
        <v>38</v>
      </c>
      <c r="F361" s="32">
        <v>8400000</v>
      </c>
      <c r="G361" s="30" t="s">
        <v>815</v>
      </c>
      <c r="H361" s="33">
        <v>28550638</v>
      </c>
      <c r="I361" s="33"/>
      <c r="J361" s="34">
        <v>1</v>
      </c>
      <c r="K361" s="34">
        <v>1601</v>
      </c>
      <c r="L361" s="35">
        <v>45455</v>
      </c>
      <c r="M361" s="36">
        <f t="shared" si="34"/>
        <v>8400000</v>
      </c>
      <c r="N361" s="35">
        <v>45469</v>
      </c>
      <c r="O361" s="31" t="s">
        <v>40</v>
      </c>
      <c r="P361" s="37">
        <v>45469</v>
      </c>
      <c r="Q361" s="31">
        <v>1621</v>
      </c>
      <c r="R361" s="30">
        <v>220302</v>
      </c>
      <c r="S361" s="38">
        <f t="shared" si="35"/>
        <v>8400000</v>
      </c>
      <c r="T361" s="35">
        <v>45469</v>
      </c>
      <c r="U361" s="33">
        <v>100034362</v>
      </c>
      <c r="V361" s="35">
        <v>45470</v>
      </c>
      <c r="W361" s="31" t="s">
        <v>88</v>
      </c>
      <c r="X361" s="35"/>
      <c r="Y361" s="30"/>
      <c r="Z361" s="373">
        <f>+F361/3</f>
        <v>2800000</v>
      </c>
      <c r="AA361" s="258"/>
      <c r="AB361" s="40"/>
      <c r="AC361" s="30"/>
      <c r="AD361" s="378"/>
      <c r="AE361" s="30"/>
      <c r="AF361" s="384"/>
      <c r="AG361" s="384"/>
      <c r="AH361" s="384"/>
      <c r="AI361" s="19"/>
    </row>
    <row r="362" spans="1:35">
      <c r="A362" s="30">
        <v>360</v>
      </c>
      <c r="B362" s="30" t="s">
        <v>254</v>
      </c>
      <c r="C362" s="30" t="s">
        <v>816</v>
      </c>
      <c r="D362" s="59" t="s">
        <v>817</v>
      </c>
      <c r="E362" s="31" t="s">
        <v>38</v>
      </c>
      <c r="F362" s="32">
        <v>17332248</v>
      </c>
      <c r="G362" s="30" t="s">
        <v>539</v>
      </c>
      <c r="H362" s="33">
        <v>1109413811</v>
      </c>
      <c r="I362" s="33"/>
      <c r="J362" s="34">
        <v>6</v>
      </c>
      <c r="K362" s="34">
        <v>1619</v>
      </c>
      <c r="L362" s="35">
        <v>45461</v>
      </c>
      <c r="M362" s="36">
        <f t="shared" si="34"/>
        <v>17332248</v>
      </c>
      <c r="N362" s="35">
        <v>45469</v>
      </c>
      <c r="O362" s="31" t="s">
        <v>40</v>
      </c>
      <c r="P362" s="37">
        <v>45467</v>
      </c>
      <c r="Q362" s="31">
        <v>1622</v>
      </c>
      <c r="R362" s="30">
        <v>220402</v>
      </c>
      <c r="S362" s="38">
        <f t="shared" si="35"/>
        <v>17332248</v>
      </c>
      <c r="T362" s="35">
        <v>45469</v>
      </c>
      <c r="U362" s="33" t="s">
        <v>818</v>
      </c>
      <c r="V362" s="35">
        <v>45470</v>
      </c>
      <c r="W362" s="41">
        <v>45657</v>
      </c>
      <c r="X362" s="35"/>
      <c r="Y362" s="30"/>
      <c r="Z362" s="373">
        <f t="shared" ref="Z362" si="37">+F362/1</f>
        <v>17332248</v>
      </c>
      <c r="AA362" s="258"/>
      <c r="AB362" s="40"/>
      <c r="AC362" s="30"/>
      <c r="AD362" s="378"/>
      <c r="AE362" s="30"/>
      <c r="AF362" s="384"/>
      <c r="AG362" s="384"/>
      <c r="AH362" s="384"/>
      <c r="AI362" s="19"/>
    </row>
    <row r="363" spans="1:35">
      <c r="A363" s="30">
        <v>361</v>
      </c>
      <c r="B363" s="30" t="s">
        <v>254</v>
      </c>
      <c r="C363" s="30" t="s">
        <v>336</v>
      </c>
      <c r="D363" s="30" t="s">
        <v>810</v>
      </c>
      <c r="E363" s="31" t="s">
        <v>38</v>
      </c>
      <c r="F363" s="32">
        <v>15003666</v>
      </c>
      <c r="G363" s="30" t="s">
        <v>349</v>
      </c>
      <c r="H363" s="33">
        <v>52741227</v>
      </c>
      <c r="I363" s="33"/>
      <c r="J363" s="34">
        <v>3</v>
      </c>
      <c r="K363" s="34">
        <v>1648</v>
      </c>
      <c r="L363" s="35">
        <v>45461</v>
      </c>
      <c r="M363" s="36">
        <f t="shared" si="34"/>
        <v>15003666</v>
      </c>
      <c r="N363" s="35">
        <v>45469</v>
      </c>
      <c r="O363" s="31" t="s">
        <v>40</v>
      </c>
      <c r="P363" s="37">
        <v>45469</v>
      </c>
      <c r="Q363" s="31">
        <v>1624</v>
      </c>
      <c r="R363" s="30">
        <v>220402</v>
      </c>
      <c r="S363" s="38">
        <f t="shared" si="35"/>
        <v>15003666</v>
      </c>
      <c r="T363" s="35">
        <v>45469</v>
      </c>
      <c r="U363" s="33" t="s">
        <v>819</v>
      </c>
      <c r="V363" s="35">
        <v>45469</v>
      </c>
      <c r="W363" s="41">
        <v>45657</v>
      </c>
      <c r="X363" s="35"/>
      <c r="Y363" s="30"/>
      <c r="Z363" s="373">
        <f>+F363/6</f>
        <v>2500611</v>
      </c>
      <c r="AA363" s="258"/>
      <c r="AB363" s="40"/>
      <c r="AC363" s="30"/>
      <c r="AD363" s="378"/>
      <c r="AE363" s="30"/>
      <c r="AF363" s="384"/>
      <c r="AG363" s="384"/>
      <c r="AH363" s="384"/>
      <c r="AI363" s="19"/>
    </row>
    <row r="364" spans="1:35">
      <c r="A364" s="30">
        <v>362</v>
      </c>
      <c r="B364" s="30" t="s">
        <v>254</v>
      </c>
      <c r="C364" s="30" t="s">
        <v>336</v>
      </c>
      <c r="D364" s="30" t="s">
        <v>810</v>
      </c>
      <c r="E364" s="31" t="s">
        <v>38</v>
      </c>
      <c r="F364" s="32">
        <v>15003666</v>
      </c>
      <c r="G364" s="30" t="s">
        <v>361</v>
      </c>
      <c r="H364" s="33">
        <v>1110526239</v>
      </c>
      <c r="I364" s="33"/>
      <c r="J364" s="34">
        <v>1</v>
      </c>
      <c r="K364" s="34">
        <v>1643</v>
      </c>
      <c r="L364" s="35">
        <v>45461</v>
      </c>
      <c r="M364" s="36">
        <f t="shared" si="34"/>
        <v>15003666</v>
      </c>
      <c r="N364" s="35">
        <v>45469</v>
      </c>
      <c r="O364" s="31" t="s">
        <v>40</v>
      </c>
      <c r="P364" s="37">
        <v>45469</v>
      </c>
      <c r="Q364" s="31">
        <v>1625</v>
      </c>
      <c r="R364" s="30">
        <v>220402</v>
      </c>
      <c r="S364" s="38">
        <f t="shared" si="35"/>
        <v>15003666</v>
      </c>
      <c r="T364" s="35">
        <v>45470</v>
      </c>
      <c r="U364" s="33" t="s">
        <v>820</v>
      </c>
      <c r="V364" s="35">
        <v>45469</v>
      </c>
      <c r="W364" s="41">
        <v>45657</v>
      </c>
      <c r="X364" s="35"/>
      <c r="Y364" s="30"/>
      <c r="Z364" s="373">
        <f t="shared" ref="Z364:Z372" si="38">+F364/6</f>
        <v>2500611</v>
      </c>
      <c r="AA364" s="258"/>
      <c r="AB364" s="40"/>
      <c r="AC364" s="30"/>
      <c r="AD364" s="378"/>
      <c r="AE364" s="30"/>
      <c r="AF364" s="384"/>
      <c r="AG364" s="384"/>
      <c r="AH364" s="384"/>
      <c r="AI364" s="19"/>
    </row>
    <row r="365" spans="1:35">
      <c r="A365" s="30">
        <v>363</v>
      </c>
      <c r="B365" s="30" t="s">
        <v>35</v>
      </c>
      <c r="C365" s="30" t="s">
        <v>821</v>
      </c>
      <c r="D365" s="30" t="s">
        <v>299</v>
      </c>
      <c r="E365" s="31" t="s">
        <v>38</v>
      </c>
      <c r="F365" s="32">
        <v>15000000</v>
      </c>
      <c r="G365" s="30" t="s">
        <v>822</v>
      </c>
      <c r="H365" s="33">
        <v>0</v>
      </c>
      <c r="I365" s="33"/>
      <c r="J365" s="34">
        <v>9</v>
      </c>
      <c r="K365" s="34">
        <v>1620</v>
      </c>
      <c r="L365" s="35">
        <v>45461</v>
      </c>
      <c r="M365" s="36">
        <f t="shared" si="34"/>
        <v>15000000</v>
      </c>
      <c r="N365" s="35">
        <v>45469</v>
      </c>
      <c r="O365" s="31" t="s">
        <v>40</v>
      </c>
      <c r="P365" s="37">
        <v>45466</v>
      </c>
      <c r="Q365" s="31">
        <v>1623</v>
      </c>
      <c r="R365" s="30">
        <v>2101010301</v>
      </c>
      <c r="S365" s="38">
        <f t="shared" si="35"/>
        <v>15000000</v>
      </c>
      <c r="T365" s="35">
        <v>45467</v>
      </c>
      <c r="U365" s="33">
        <v>100034359</v>
      </c>
      <c r="V365" s="35">
        <v>45469</v>
      </c>
      <c r="W365" s="31" t="s">
        <v>88</v>
      </c>
      <c r="X365" s="35"/>
      <c r="Y365" s="30"/>
      <c r="Z365" s="373">
        <f>+F365/3</f>
        <v>5000000</v>
      </c>
      <c r="AA365" s="258"/>
      <c r="AB365" s="40"/>
      <c r="AC365" s="30"/>
      <c r="AD365" s="378"/>
      <c r="AE365" s="30"/>
      <c r="AF365" s="384"/>
      <c r="AG365" s="384"/>
      <c r="AH365" s="384"/>
      <c r="AI365" s="19"/>
    </row>
    <row r="366" spans="1:35">
      <c r="A366" s="30">
        <v>364</v>
      </c>
      <c r="B366" s="30" t="s">
        <v>254</v>
      </c>
      <c r="C366" s="30" t="s">
        <v>53</v>
      </c>
      <c r="D366" s="55" t="s">
        <v>823</v>
      </c>
      <c r="E366" s="31" t="s">
        <v>38</v>
      </c>
      <c r="F366" s="32">
        <v>31000000</v>
      </c>
      <c r="G366" s="30" t="s">
        <v>565</v>
      </c>
      <c r="H366" s="33">
        <v>1110511940</v>
      </c>
      <c r="I366" s="33"/>
      <c r="J366" s="34">
        <v>1</v>
      </c>
      <c r="K366" s="34">
        <v>1612</v>
      </c>
      <c r="L366" s="35">
        <v>45456</v>
      </c>
      <c r="M366" s="36">
        <f t="shared" si="34"/>
        <v>31000000</v>
      </c>
      <c r="N366" s="35">
        <v>45469</v>
      </c>
      <c r="O366" s="31" t="s">
        <v>40</v>
      </c>
      <c r="P366" s="37">
        <v>45470</v>
      </c>
      <c r="Q366" s="31">
        <v>1627</v>
      </c>
      <c r="R366" s="30">
        <v>220401</v>
      </c>
      <c r="S366" s="38">
        <f t="shared" si="35"/>
        <v>31000000</v>
      </c>
      <c r="T366" s="35">
        <v>45470</v>
      </c>
      <c r="U366" s="33" t="s">
        <v>824</v>
      </c>
      <c r="V366" s="35">
        <v>45470</v>
      </c>
      <c r="W366" s="41">
        <v>45657</v>
      </c>
      <c r="X366" s="35"/>
      <c r="Y366" s="30"/>
      <c r="Z366" s="373">
        <f t="shared" si="38"/>
        <v>5166666.666666667</v>
      </c>
      <c r="AA366" s="258"/>
      <c r="AB366" s="40"/>
      <c r="AC366" s="30"/>
      <c r="AD366" s="378"/>
      <c r="AE366" s="30"/>
      <c r="AF366" s="384"/>
      <c r="AG366" s="384"/>
      <c r="AH366" s="384"/>
      <c r="AI366" s="19"/>
    </row>
    <row r="367" spans="1:35">
      <c r="A367" s="30">
        <v>365</v>
      </c>
      <c r="B367" s="30" t="s">
        <v>254</v>
      </c>
      <c r="C367" s="30" t="s">
        <v>53</v>
      </c>
      <c r="D367" s="59" t="s">
        <v>825</v>
      </c>
      <c r="E367" s="31" t="s">
        <v>38</v>
      </c>
      <c r="F367" s="32">
        <v>38500000</v>
      </c>
      <c r="G367" s="30" t="s">
        <v>826</v>
      </c>
      <c r="H367" s="33">
        <v>1106772314</v>
      </c>
      <c r="I367" s="33"/>
      <c r="J367" s="34">
        <v>5</v>
      </c>
      <c r="K367" s="34">
        <v>1605</v>
      </c>
      <c r="L367" s="35">
        <v>45455</v>
      </c>
      <c r="M367" s="36">
        <f t="shared" si="34"/>
        <v>38500000</v>
      </c>
      <c r="N367" s="35">
        <v>45469</v>
      </c>
      <c r="O367" s="31" t="s">
        <v>40</v>
      </c>
      <c r="P367" s="37">
        <v>45470</v>
      </c>
      <c r="Q367" s="31">
        <v>1628</v>
      </c>
      <c r="R367" s="30">
        <v>220401</v>
      </c>
      <c r="S367" s="38">
        <f t="shared" si="35"/>
        <v>38500000</v>
      </c>
      <c r="T367" s="35">
        <v>45470</v>
      </c>
      <c r="U367" s="33" t="s">
        <v>827</v>
      </c>
      <c r="V367" s="35">
        <v>45471</v>
      </c>
      <c r="W367" s="31" t="s">
        <v>828</v>
      </c>
      <c r="X367" s="35"/>
      <c r="Y367" s="30"/>
      <c r="Z367" s="373">
        <f t="shared" si="38"/>
        <v>6416666.666666667</v>
      </c>
      <c r="AA367" s="258"/>
      <c r="AB367" s="40"/>
      <c r="AC367" s="30"/>
      <c r="AD367" s="378"/>
      <c r="AE367" s="30"/>
      <c r="AF367" s="384"/>
      <c r="AG367" s="384"/>
      <c r="AH367" s="384"/>
      <c r="AI367" s="19"/>
    </row>
    <row r="368" spans="1:35">
      <c r="A368" s="30">
        <v>366</v>
      </c>
      <c r="B368" s="30" t="s">
        <v>254</v>
      </c>
      <c r="C368" s="30" t="s">
        <v>53</v>
      </c>
      <c r="D368" s="55" t="s">
        <v>829</v>
      </c>
      <c r="E368" s="31" t="s">
        <v>38</v>
      </c>
      <c r="F368" s="32">
        <v>51800000</v>
      </c>
      <c r="G368" s="30" t="s">
        <v>830</v>
      </c>
      <c r="H368" s="33">
        <v>93405160</v>
      </c>
      <c r="I368" s="33"/>
      <c r="J368" s="34">
        <v>8</v>
      </c>
      <c r="K368" s="34">
        <v>1576</v>
      </c>
      <c r="L368" s="35">
        <v>45443</v>
      </c>
      <c r="M368" s="36">
        <f t="shared" si="34"/>
        <v>51800000</v>
      </c>
      <c r="N368" s="35">
        <v>45469</v>
      </c>
      <c r="O368" s="31" t="s">
        <v>40</v>
      </c>
      <c r="P368" s="37">
        <v>45470</v>
      </c>
      <c r="Q368" s="31">
        <v>1629</v>
      </c>
      <c r="R368" s="30">
        <v>220401</v>
      </c>
      <c r="S368" s="38">
        <f t="shared" si="35"/>
        <v>51800000</v>
      </c>
      <c r="T368" s="35"/>
      <c r="U368" s="33"/>
      <c r="V368" s="35">
        <v>45475</v>
      </c>
      <c r="W368" s="41">
        <v>45657</v>
      </c>
      <c r="X368" s="35"/>
      <c r="Y368" s="30"/>
      <c r="Z368" s="373">
        <f t="shared" si="38"/>
        <v>8633333.333333334</v>
      </c>
      <c r="AA368" s="258"/>
      <c r="AB368" s="40"/>
      <c r="AC368" s="30"/>
      <c r="AD368" s="378"/>
      <c r="AE368" s="30"/>
      <c r="AF368" s="384"/>
      <c r="AG368" s="384"/>
      <c r="AH368" s="384"/>
      <c r="AI368" s="19"/>
    </row>
    <row r="369" spans="1:35">
      <c r="A369" s="30">
        <v>367</v>
      </c>
      <c r="B369" s="30" t="s">
        <v>254</v>
      </c>
      <c r="C369" s="30" t="s">
        <v>336</v>
      </c>
      <c r="D369" s="30" t="s">
        <v>831</v>
      </c>
      <c r="E369" s="31" t="s">
        <v>38</v>
      </c>
      <c r="F369" s="32">
        <v>17100000</v>
      </c>
      <c r="G369" s="30" t="s">
        <v>502</v>
      </c>
      <c r="H369" s="33">
        <v>1109004088</v>
      </c>
      <c r="I369" s="33"/>
      <c r="J369" s="34">
        <v>2</v>
      </c>
      <c r="K369" s="34">
        <v>1668</v>
      </c>
      <c r="L369" s="35">
        <v>45462</v>
      </c>
      <c r="M369" s="36">
        <f t="shared" si="34"/>
        <v>17100000</v>
      </c>
      <c r="N369" s="35">
        <v>45470</v>
      </c>
      <c r="O369" s="31" t="s">
        <v>40</v>
      </c>
      <c r="P369" s="37">
        <v>45470</v>
      </c>
      <c r="Q369" s="31">
        <v>1630</v>
      </c>
      <c r="R369" s="30">
        <v>220402</v>
      </c>
      <c r="S369" s="38">
        <f t="shared" si="35"/>
        <v>17100000</v>
      </c>
      <c r="T369" s="35">
        <v>45471</v>
      </c>
      <c r="U369" s="33" t="s">
        <v>832</v>
      </c>
      <c r="V369" s="35">
        <v>45475</v>
      </c>
      <c r="W369" s="41">
        <v>45657</v>
      </c>
      <c r="X369" s="35"/>
      <c r="Y369" s="30"/>
      <c r="Z369" s="373">
        <f t="shared" si="38"/>
        <v>2850000</v>
      </c>
      <c r="AA369" s="258"/>
      <c r="AB369" s="40"/>
      <c r="AC369" s="30"/>
      <c r="AD369" s="378"/>
      <c r="AE369" s="30"/>
      <c r="AF369" s="384"/>
      <c r="AG369" s="384"/>
      <c r="AH369" s="384"/>
      <c r="AI369" s="19"/>
    </row>
    <row r="370" spans="1:35">
      <c r="A370" s="43">
        <v>368</v>
      </c>
      <c r="B370" s="43" t="s">
        <v>35</v>
      </c>
      <c r="C370" s="43" t="s">
        <v>251</v>
      </c>
      <c r="D370" s="57" t="s">
        <v>833</v>
      </c>
      <c r="E370" s="44" t="s">
        <v>38</v>
      </c>
      <c r="F370" s="45">
        <v>16000000</v>
      </c>
      <c r="G370" s="43" t="s">
        <v>834</v>
      </c>
      <c r="H370" s="46">
        <v>93238153</v>
      </c>
      <c r="I370" s="46"/>
      <c r="J370" s="47">
        <v>1</v>
      </c>
      <c r="K370" s="47">
        <v>1614</v>
      </c>
      <c r="L370" s="48">
        <v>45456</v>
      </c>
      <c r="M370" s="49">
        <f t="shared" si="34"/>
        <v>16000000</v>
      </c>
      <c r="N370" s="48">
        <v>45470</v>
      </c>
      <c r="O370" s="44" t="s">
        <v>40</v>
      </c>
      <c r="P370" s="50">
        <v>45470</v>
      </c>
      <c r="Q370" s="44">
        <v>1631</v>
      </c>
      <c r="R370" s="43">
        <v>21030203</v>
      </c>
      <c r="S370" s="51">
        <f t="shared" si="35"/>
        <v>16000000</v>
      </c>
      <c r="T370" s="48">
        <v>45470</v>
      </c>
      <c r="U370" s="46" t="s">
        <v>835</v>
      </c>
      <c r="V370" s="48">
        <v>45470</v>
      </c>
      <c r="W370" s="44" t="s">
        <v>52</v>
      </c>
      <c r="X370" s="48"/>
      <c r="Y370" s="43"/>
      <c r="Z370" s="373">
        <f>+F370/2</f>
        <v>8000000</v>
      </c>
      <c r="AA370" s="335"/>
      <c r="AB370" s="53"/>
      <c r="AC370" s="43"/>
      <c r="AD370" s="381"/>
      <c r="AE370" s="30"/>
      <c r="AF370" s="384"/>
      <c r="AG370" s="384"/>
      <c r="AH370" s="384"/>
      <c r="AI370" s="19"/>
    </row>
    <row r="371" spans="1:35">
      <c r="A371" s="43">
        <v>369</v>
      </c>
      <c r="B371" s="43" t="s">
        <v>35</v>
      </c>
      <c r="C371" s="43" t="s">
        <v>97</v>
      </c>
      <c r="D371" s="43" t="s">
        <v>836</v>
      </c>
      <c r="E371" s="44" t="s">
        <v>38</v>
      </c>
      <c r="F371" s="45">
        <v>130000000</v>
      </c>
      <c r="G371" s="43" t="s">
        <v>837</v>
      </c>
      <c r="H371" s="46">
        <v>800250023</v>
      </c>
      <c r="I371" s="46"/>
      <c r="J371" s="47">
        <v>3</v>
      </c>
      <c r="K371" s="47">
        <v>1621</v>
      </c>
      <c r="L371" s="48">
        <v>45461</v>
      </c>
      <c r="M371" s="49">
        <f t="shared" si="34"/>
        <v>130000000</v>
      </c>
      <c r="N371" s="48">
        <v>45471</v>
      </c>
      <c r="O371" s="44" t="s">
        <v>40</v>
      </c>
      <c r="P371" s="50">
        <v>45471</v>
      </c>
      <c r="Q371" s="44">
        <v>1637</v>
      </c>
      <c r="R371" s="43">
        <v>220101</v>
      </c>
      <c r="S371" s="51">
        <f t="shared" si="35"/>
        <v>130000000</v>
      </c>
      <c r="T371" s="48">
        <v>45471</v>
      </c>
      <c r="U371" s="46">
        <v>100034403</v>
      </c>
      <c r="V371" s="48">
        <v>45471</v>
      </c>
      <c r="W371" s="44" t="s">
        <v>52</v>
      </c>
      <c r="X371" s="48"/>
      <c r="Y371" s="43"/>
      <c r="Z371" s="373">
        <f>+F371/2</f>
        <v>65000000</v>
      </c>
      <c r="AA371" s="335"/>
      <c r="AB371" s="53"/>
      <c r="AC371" s="43"/>
      <c r="AD371" s="381"/>
      <c r="AE371" s="30"/>
      <c r="AF371" s="384"/>
      <c r="AG371" s="384"/>
      <c r="AH371" s="384"/>
      <c r="AI371" s="19"/>
    </row>
    <row r="372" spans="1:35">
      <c r="A372" s="30">
        <v>370</v>
      </c>
      <c r="B372" s="30" t="s">
        <v>254</v>
      </c>
      <c r="C372" s="30" t="s">
        <v>36</v>
      </c>
      <c r="D372" s="59" t="s">
        <v>839</v>
      </c>
      <c r="E372" s="31" t="s">
        <v>38</v>
      </c>
      <c r="F372" s="32">
        <v>76135605</v>
      </c>
      <c r="G372" s="30" t="s">
        <v>840</v>
      </c>
      <c r="H372" s="33" t="s">
        <v>841</v>
      </c>
      <c r="I372" s="33"/>
      <c r="J372" s="34">
        <v>9</v>
      </c>
      <c r="K372" s="34">
        <v>1642</v>
      </c>
      <c r="L372" s="35">
        <v>45461</v>
      </c>
      <c r="M372" s="36">
        <f t="shared" si="34"/>
        <v>76135605</v>
      </c>
      <c r="N372" s="35">
        <v>45471</v>
      </c>
      <c r="O372" s="31" t="s">
        <v>40</v>
      </c>
      <c r="P372" s="37">
        <v>45471</v>
      </c>
      <c r="Q372" s="31">
        <v>1638</v>
      </c>
      <c r="R372" s="30">
        <v>220405</v>
      </c>
      <c r="S372" s="38">
        <f t="shared" si="35"/>
        <v>76135605</v>
      </c>
      <c r="T372" s="35">
        <v>45471</v>
      </c>
      <c r="U372" s="33" t="s">
        <v>842</v>
      </c>
      <c r="V372" s="35" t="s">
        <v>843</v>
      </c>
      <c r="W372" s="41">
        <v>45657</v>
      </c>
      <c r="X372" s="35"/>
      <c r="Y372" s="30"/>
      <c r="Z372" s="373">
        <f t="shared" si="38"/>
        <v>12689267.5</v>
      </c>
      <c r="AA372" s="258"/>
      <c r="AB372" s="40"/>
      <c r="AC372" s="30"/>
      <c r="AD372" s="378"/>
      <c r="AE372" s="30"/>
      <c r="AF372" s="384"/>
      <c r="AG372" s="384"/>
      <c r="AH372" s="384"/>
      <c r="AI372" s="19"/>
    </row>
    <row r="373" spans="1:35">
      <c r="A373" s="30">
        <v>371</v>
      </c>
      <c r="B373" s="30" t="s">
        <v>35</v>
      </c>
      <c r="C373" s="30" t="s">
        <v>48</v>
      </c>
      <c r="D373" s="59" t="s">
        <v>709</v>
      </c>
      <c r="E373" s="31" t="s">
        <v>38</v>
      </c>
      <c r="F373" s="32">
        <v>65500000</v>
      </c>
      <c r="G373" s="30" t="s">
        <v>50</v>
      </c>
      <c r="H373" s="33">
        <v>901252497</v>
      </c>
      <c r="I373" s="33"/>
      <c r="J373" s="34">
        <v>6</v>
      </c>
      <c r="K373" s="34">
        <v>1673</v>
      </c>
      <c r="L373" s="35">
        <v>45462</v>
      </c>
      <c r="M373" s="36">
        <f t="shared" si="34"/>
        <v>65500000</v>
      </c>
      <c r="N373" s="35">
        <v>45471</v>
      </c>
      <c r="O373" s="31" t="s">
        <v>40</v>
      </c>
      <c r="P373" s="37">
        <v>45471</v>
      </c>
      <c r="Q373" s="31">
        <v>1636</v>
      </c>
      <c r="R373" s="30">
        <v>220202</v>
      </c>
      <c r="S373" s="38">
        <f t="shared" si="35"/>
        <v>65500000</v>
      </c>
      <c r="T373" s="35">
        <v>45471</v>
      </c>
      <c r="U373" s="33" t="s">
        <v>844</v>
      </c>
      <c r="V373" s="35">
        <v>45329</v>
      </c>
      <c r="W373" s="31" t="s">
        <v>41</v>
      </c>
      <c r="X373" s="35"/>
      <c r="Y373" s="30"/>
      <c r="Z373" s="373">
        <f>+F373/1</f>
        <v>65500000</v>
      </c>
      <c r="AA373" s="258"/>
      <c r="AB373" s="40"/>
      <c r="AC373" s="30"/>
      <c r="AD373" s="378"/>
      <c r="AE373" s="30"/>
      <c r="AF373" s="384"/>
      <c r="AG373" s="384"/>
      <c r="AH373" s="384"/>
      <c r="AI373" s="19"/>
    </row>
    <row r="374" spans="1:35">
      <c r="A374" s="30">
        <v>372</v>
      </c>
      <c r="B374" s="30" t="s">
        <v>254</v>
      </c>
      <c r="C374" s="30" t="s">
        <v>48</v>
      </c>
      <c r="D374" s="55" t="s">
        <v>63</v>
      </c>
      <c r="E374" s="31" t="s">
        <v>64</v>
      </c>
      <c r="F374" s="32">
        <v>48600000</v>
      </c>
      <c r="G374" s="30" t="s">
        <v>259</v>
      </c>
      <c r="H374" s="33">
        <v>1232391592</v>
      </c>
      <c r="I374" s="33"/>
      <c r="J374" s="34">
        <v>8</v>
      </c>
      <c r="K374" s="34">
        <v>1674</v>
      </c>
      <c r="L374" s="35">
        <v>45462</v>
      </c>
      <c r="M374" s="36">
        <f t="shared" si="34"/>
        <v>48600000</v>
      </c>
      <c r="N374" s="35">
        <v>45471</v>
      </c>
      <c r="O374" s="31" t="s">
        <v>40</v>
      </c>
      <c r="P374" s="37">
        <v>45471</v>
      </c>
      <c r="Q374" s="31">
        <v>1634</v>
      </c>
      <c r="R374" s="30">
        <v>220401</v>
      </c>
      <c r="S374" s="38">
        <f t="shared" si="35"/>
        <v>48600000</v>
      </c>
      <c r="T374" s="35">
        <v>45471</v>
      </c>
      <c r="U374" s="33" t="s">
        <v>845</v>
      </c>
      <c r="V374" s="35">
        <v>45475</v>
      </c>
      <c r="W374" s="41">
        <v>45657</v>
      </c>
      <c r="X374" s="35"/>
      <c r="Y374" s="30"/>
      <c r="Z374" s="373">
        <f>+F374/6</f>
        <v>8100000</v>
      </c>
      <c r="AA374" s="258"/>
      <c r="AB374" s="40"/>
      <c r="AC374" s="30"/>
      <c r="AD374" s="378"/>
      <c r="AE374" s="30"/>
      <c r="AF374" s="384"/>
      <c r="AG374" s="384"/>
      <c r="AH374" s="384"/>
      <c r="AI374" s="19"/>
    </row>
    <row r="375" spans="1:35">
      <c r="A375" s="30">
        <v>373</v>
      </c>
      <c r="B375" s="30" t="s">
        <v>254</v>
      </c>
      <c r="C375" s="30" t="s">
        <v>48</v>
      </c>
      <c r="D375" s="55" t="s">
        <v>63</v>
      </c>
      <c r="E375" s="31" t="s">
        <v>38</v>
      </c>
      <c r="F375" s="32">
        <v>50220000</v>
      </c>
      <c r="G375" s="30" t="s">
        <v>722</v>
      </c>
      <c r="H375" s="33">
        <v>1110501425</v>
      </c>
      <c r="I375" s="33"/>
      <c r="J375" s="34">
        <v>7</v>
      </c>
      <c r="K375" s="34">
        <v>1675</v>
      </c>
      <c r="L375" s="35">
        <v>45462</v>
      </c>
      <c r="M375" s="36">
        <f t="shared" si="34"/>
        <v>50220000</v>
      </c>
      <c r="N375" s="35">
        <v>45471</v>
      </c>
      <c r="O375" s="31" t="s">
        <v>40</v>
      </c>
      <c r="P375" s="37">
        <v>45471</v>
      </c>
      <c r="Q375" s="31">
        <v>1635</v>
      </c>
      <c r="R375" s="30">
        <v>220401</v>
      </c>
      <c r="S375" s="38">
        <f t="shared" si="35"/>
        <v>50220000</v>
      </c>
      <c r="T375" s="35">
        <v>45471</v>
      </c>
      <c r="U375" s="33" t="s">
        <v>846</v>
      </c>
      <c r="V375" s="35">
        <v>45475</v>
      </c>
      <c r="W375" s="41">
        <v>45657</v>
      </c>
      <c r="X375" s="35"/>
      <c r="Y375" s="30"/>
      <c r="Z375" s="373">
        <f t="shared" ref="Z375:Z419" si="39">+F375/6</f>
        <v>8370000</v>
      </c>
      <c r="AA375" s="258"/>
      <c r="AB375" s="40"/>
      <c r="AC375" s="30"/>
      <c r="AD375" s="378"/>
      <c r="AE375" s="30"/>
      <c r="AF375" s="384"/>
      <c r="AG375" s="384"/>
      <c r="AH375" s="384"/>
      <c r="AI375" s="19"/>
    </row>
    <row r="376" spans="1:35">
      <c r="A376" s="30">
        <v>374</v>
      </c>
      <c r="B376" s="30" t="s">
        <v>254</v>
      </c>
      <c r="C376" s="30" t="s">
        <v>59</v>
      </c>
      <c r="D376" s="59" t="s">
        <v>847</v>
      </c>
      <c r="E376" s="31" t="s">
        <v>38</v>
      </c>
      <c r="F376" s="32">
        <v>17370000</v>
      </c>
      <c r="G376" s="30" t="s">
        <v>281</v>
      </c>
      <c r="H376" s="33">
        <v>1110484511</v>
      </c>
      <c r="I376" s="33"/>
      <c r="J376" s="34">
        <v>9</v>
      </c>
      <c r="K376" s="34">
        <v>1684</v>
      </c>
      <c r="L376" s="35">
        <v>45462</v>
      </c>
      <c r="M376" s="36">
        <f t="shared" si="34"/>
        <v>17370000</v>
      </c>
      <c r="N376" s="35">
        <v>45475</v>
      </c>
      <c r="O376" s="31" t="s">
        <v>40</v>
      </c>
      <c r="P376" s="37">
        <v>45475</v>
      </c>
      <c r="Q376" s="31">
        <v>1647</v>
      </c>
      <c r="R376" s="30">
        <v>220402</v>
      </c>
      <c r="S376" s="38">
        <f t="shared" si="35"/>
        <v>17370000</v>
      </c>
      <c r="T376" s="35">
        <v>45475</v>
      </c>
      <c r="U376" s="33">
        <v>100034458</v>
      </c>
      <c r="V376" s="35">
        <v>45475</v>
      </c>
      <c r="W376" s="41">
        <v>45657</v>
      </c>
      <c r="X376" s="35"/>
      <c r="Y376" s="30"/>
      <c r="Z376" s="373">
        <f t="shared" si="39"/>
        <v>2895000</v>
      </c>
      <c r="AA376" s="258"/>
      <c r="AB376" s="40"/>
      <c r="AC376" s="30"/>
      <c r="AD376" s="378"/>
      <c r="AE376" s="30"/>
      <c r="AF376" s="384"/>
      <c r="AG376" s="384"/>
      <c r="AH376" s="384"/>
      <c r="AI376" s="19"/>
    </row>
    <row r="377" spans="1:35">
      <c r="A377" s="30">
        <v>375</v>
      </c>
      <c r="B377" s="30" t="s">
        <v>254</v>
      </c>
      <c r="C377" s="30" t="s">
        <v>48</v>
      </c>
      <c r="D377" s="55" t="s">
        <v>145</v>
      </c>
      <c r="E377" s="31" t="s">
        <v>38</v>
      </c>
      <c r="F377" s="32">
        <v>79380000</v>
      </c>
      <c r="G377" s="30" t="s">
        <v>146</v>
      </c>
      <c r="H377" s="33">
        <v>14138035</v>
      </c>
      <c r="I377" s="33"/>
      <c r="J377" s="34">
        <v>2</v>
      </c>
      <c r="K377" s="34">
        <v>1676</v>
      </c>
      <c r="L377" s="35">
        <v>45462</v>
      </c>
      <c r="M377" s="36">
        <f t="shared" si="34"/>
        <v>79380000</v>
      </c>
      <c r="N377" s="35">
        <v>45414</v>
      </c>
      <c r="O377" s="31" t="s">
        <v>40</v>
      </c>
      <c r="P377" s="37">
        <v>45475</v>
      </c>
      <c r="Q377" s="31">
        <v>1648</v>
      </c>
      <c r="R377" s="30">
        <v>220401</v>
      </c>
      <c r="S377" s="38">
        <f t="shared" si="35"/>
        <v>79380000</v>
      </c>
      <c r="T377" s="35">
        <v>45475</v>
      </c>
      <c r="U377" s="33" t="s">
        <v>848</v>
      </c>
      <c r="V377" s="35">
        <v>45475</v>
      </c>
      <c r="W377" s="41">
        <v>45657</v>
      </c>
      <c r="X377" s="35"/>
      <c r="Y377" s="30"/>
      <c r="Z377" s="373">
        <f t="shared" si="39"/>
        <v>13230000</v>
      </c>
      <c r="AA377" s="258"/>
      <c r="AB377" s="40"/>
      <c r="AC377" s="30"/>
      <c r="AD377" s="378"/>
      <c r="AE377" s="30"/>
      <c r="AF377" s="384"/>
      <c r="AG377" s="384"/>
      <c r="AH377" s="384"/>
      <c r="AI377" s="19"/>
    </row>
    <row r="378" spans="1:35">
      <c r="A378" s="30">
        <v>376</v>
      </c>
      <c r="B378" s="30" t="s">
        <v>654</v>
      </c>
      <c r="C378" s="30" t="s">
        <v>314</v>
      </c>
      <c r="D378" s="30" t="s">
        <v>788</v>
      </c>
      <c r="E378" s="31" t="s">
        <v>38</v>
      </c>
      <c r="F378" s="32">
        <v>13500000</v>
      </c>
      <c r="G378" s="30" t="s">
        <v>849</v>
      </c>
      <c r="H378" s="33">
        <v>49781418</v>
      </c>
      <c r="I378" s="33"/>
      <c r="J378" s="34">
        <v>3</v>
      </c>
      <c r="K378" s="34">
        <v>1596</v>
      </c>
      <c r="L378" s="35">
        <v>45455</v>
      </c>
      <c r="M378" s="36">
        <f t="shared" si="34"/>
        <v>13500000</v>
      </c>
      <c r="N378" s="35">
        <v>45475</v>
      </c>
      <c r="O378" s="31" t="s">
        <v>40</v>
      </c>
      <c r="P378" s="37">
        <v>45484</v>
      </c>
      <c r="Q378" s="31">
        <v>1649</v>
      </c>
      <c r="R378" s="30">
        <v>220301</v>
      </c>
      <c r="S378" s="38">
        <f t="shared" si="35"/>
        <v>13500000</v>
      </c>
      <c r="T378" s="35">
        <v>45475</v>
      </c>
      <c r="U378" s="33">
        <v>100034474</v>
      </c>
      <c r="V378" s="35">
        <v>45476</v>
      </c>
      <c r="W378" s="31" t="s">
        <v>88</v>
      </c>
      <c r="X378" s="35"/>
      <c r="Y378" s="30"/>
      <c r="Z378" s="373">
        <f>+F378/3</f>
        <v>4500000</v>
      </c>
      <c r="AA378" s="258"/>
      <c r="AB378" s="40"/>
      <c r="AC378" s="30"/>
      <c r="AD378" s="378"/>
      <c r="AE378" s="30"/>
      <c r="AF378" s="384"/>
      <c r="AG378" s="384"/>
      <c r="AH378" s="384"/>
      <c r="AI378" s="19"/>
    </row>
    <row r="379" spans="1:35">
      <c r="A379" s="30">
        <v>377</v>
      </c>
      <c r="B379" s="30" t="s">
        <v>254</v>
      </c>
      <c r="C379" s="30" t="s">
        <v>488</v>
      </c>
      <c r="D379" s="55" t="s">
        <v>100</v>
      </c>
      <c r="E379" s="31" t="s">
        <v>38</v>
      </c>
      <c r="F379" s="32">
        <v>14214000</v>
      </c>
      <c r="G379" s="30" t="s">
        <v>101</v>
      </c>
      <c r="H379" s="33">
        <v>1110518316</v>
      </c>
      <c r="I379" s="33"/>
      <c r="J379" s="34">
        <v>7</v>
      </c>
      <c r="K379" s="34">
        <v>1692</v>
      </c>
      <c r="L379" s="35">
        <v>45468</v>
      </c>
      <c r="M379" s="36">
        <f t="shared" si="34"/>
        <v>14214000</v>
      </c>
      <c r="N379" s="35">
        <v>45475</v>
      </c>
      <c r="O379" s="31" t="s">
        <v>40</v>
      </c>
      <c r="P379" s="37">
        <v>45476</v>
      </c>
      <c r="Q379" s="31">
        <v>1650</v>
      </c>
      <c r="R379" s="30">
        <v>220402</v>
      </c>
      <c r="S379" s="38">
        <f t="shared" si="35"/>
        <v>14214000</v>
      </c>
      <c r="T379" s="35">
        <v>45475</v>
      </c>
      <c r="U379" s="33">
        <v>100034466</v>
      </c>
      <c r="V379" s="35">
        <v>45476</v>
      </c>
      <c r="W379" s="41">
        <v>45657</v>
      </c>
      <c r="X379" s="35"/>
      <c r="Y379" s="30"/>
      <c r="Z379" s="373">
        <f t="shared" si="39"/>
        <v>2369000</v>
      </c>
      <c r="AA379" s="258"/>
      <c r="AB379" s="40"/>
      <c r="AC379" s="30"/>
      <c r="AD379" s="378"/>
      <c r="AE379" s="30"/>
      <c r="AF379" s="384"/>
      <c r="AG379" s="384"/>
      <c r="AH379" s="384"/>
      <c r="AI379" s="19"/>
    </row>
    <row r="380" spans="1:35">
      <c r="A380" s="30">
        <v>378</v>
      </c>
      <c r="B380" s="30" t="s">
        <v>254</v>
      </c>
      <c r="C380" s="30" t="s">
        <v>92</v>
      </c>
      <c r="D380" s="30" t="s">
        <v>850</v>
      </c>
      <c r="E380" s="31" t="s">
        <v>38</v>
      </c>
      <c r="F380" s="32">
        <v>32000000</v>
      </c>
      <c r="G380" s="30" t="s">
        <v>851</v>
      </c>
      <c r="H380" s="33">
        <v>60381373</v>
      </c>
      <c r="I380" s="33"/>
      <c r="J380" s="34">
        <v>4</v>
      </c>
      <c r="K380" s="34">
        <v>1672</v>
      </c>
      <c r="L380" s="35">
        <v>45462</v>
      </c>
      <c r="M380" s="36">
        <f t="shared" si="34"/>
        <v>32000000</v>
      </c>
      <c r="N380" s="35">
        <v>45476</v>
      </c>
      <c r="O380" s="31" t="s">
        <v>40</v>
      </c>
      <c r="P380" s="37">
        <v>45476</v>
      </c>
      <c r="Q380" s="31">
        <v>1651</v>
      </c>
      <c r="R380" s="30">
        <v>220401</v>
      </c>
      <c r="S380" s="38">
        <f t="shared" si="35"/>
        <v>32000000</v>
      </c>
      <c r="T380" s="35">
        <v>45476</v>
      </c>
      <c r="U380" s="33" t="s">
        <v>852</v>
      </c>
      <c r="V380" s="35">
        <v>45476</v>
      </c>
      <c r="W380" s="41">
        <v>45657</v>
      </c>
      <c r="X380" s="35"/>
      <c r="Y380" s="30"/>
      <c r="Z380" s="373">
        <f t="shared" si="39"/>
        <v>5333333.333333333</v>
      </c>
      <c r="AA380" s="258"/>
      <c r="AB380" s="40"/>
      <c r="AC380" s="30"/>
      <c r="AD380" s="378"/>
      <c r="AE380" s="30"/>
      <c r="AF380" s="384"/>
      <c r="AG380" s="384"/>
      <c r="AH380" s="384"/>
      <c r="AI380" s="19"/>
    </row>
    <row r="381" spans="1:35">
      <c r="A381" s="30">
        <v>379</v>
      </c>
      <c r="B381" s="30" t="s">
        <v>254</v>
      </c>
      <c r="C381" s="30" t="s">
        <v>314</v>
      </c>
      <c r="D381" s="30" t="s">
        <v>853</v>
      </c>
      <c r="E381" s="31" t="s">
        <v>38</v>
      </c>
      <c r="F381" s="32">
        <v>26574000</v>
      </c>
      <c r="G381" s="30" t="s">
        <v>854</v>
      </c>
      <c r="H381" s="33">
        <v>1110531277</v>
      </c>
      <c r="I381" s="33"/>
      <c r="J381" s="34">
        <v>1</v>
      </c>
      <c r="K381" s="34">
        <v>1682</v>
      </c>
      <c r="L381" s="35">
        <v>45462</v>
      </c>
      <c r="M381" s="36">
        <f t="shared" si="34"/>
        <v>26574000</v>
      </c>
      <c r="N381" s="35">
        <v>45476</v>
      </c>
      <c r="O381" s="31" t="s">
        <v>40</v>
      </c>
      <c r="P381" s="37">
        <v>45477</v>
      </c>
      <c r="Q381" s="31">
        <v>1659</v>
      </c>
      <c r="R381" s="30">
        <v>220401</v>
      </c>
      <c r="S381" s="38">
        <f t="shared" si="35"/>
        <v>26574000</v>
      </c>
      <c r="T381" s="35">
        <v>45476</v>
      </c>
      <c r="U381" s="33" t="s">
        <v>855</v>
      </c>
      <c r="V381" s="35">
        <v>45477</v>
      </c>
      <c r="W381" s="41">
        <v>45657</v>
      </c>
      <c r="X381" s="35"/>
      <c r="Y381" s="30"/>
      <c r="Z381" s="373">
        <f t="shared" si="39"/>
        <v>4429000</v>
      </c>
      <c r="AA381" s="258"/>
      <c r="AB381" s="40"/>
      <c r="AC381" s="30"/>
      <c r="AD381" s="378"/>
      <c r="AE381" s="30"/>
      <c r="AF381" s="384"/>
      <c r="AG381" s="384"/>
      <c r="AH381" s="384"/>
      <c r="AI381" s="19"/>
    </row>
    <row r="382" spans="1:35">
      <c r="A382" s="30">
        <v>380</v>
      </c>
      <c r="B382" s="30" t="s">
        <v>254</v>
      </c>
      <c r="C382" s="30" t="s">
        <v>314</v>
      </c>
      <c r="D382" s="30" t="s">
        <v>853</v>
      </c>
      <c r="E382" s="31" t="s">
        <v>38</v>
      </c>
      <c r="F382" s="32">
        <v>26574000</v>
      </c>
      <c r="G382" s="30" t="s">
        <v>402</v>
      </c>
      <c r="H382" s="33">
        <v>1109385778</v>
      </c>
      <c r="I382" s="33"/>
      <c r="J382" s="34">
        <v>1</v>
      </c>
      <c r="K382" s="34">
        <v>1686</v>
      </c>
      <c r="L382" s="35">
        <v>45462</v>
      </c>
      <c r="M382" s="36">
        <f t="shared" si="34"/>
        <v>26574000</v>
      </c>
      <c r="N382" s="35">
        <v>45476</v>
      </c>
      <c r="O382" s="31" t="s">
        <v>40</v>
      </c>
      <c r="P382" s="37">
        <v>45477</v>
      </c>
      <c r="Q382" s="31">
        <v>1660</v>
      </c>
      <c r="R382" s="30">
        <v>220401</v>
      </c>
      <c r="S382" s="38">
        <f t="shared" si="35"/>
        <v>26574000</v>
      </c>
      <c r="T382" s="35">
        <v>45476</v>
      </c>
      <c r="U382" s="33" t="s">
        <v>856</v>
      </c>
      <c r="V382" s="35">
        <v>45477</v>
      </c>
      <c r="W382" s="41">
        <v>45657</v>
      </c>
      <c r="X382" s="35"/>
      <c r="Y382" s="30"/>
      <c r="Z382" s="373">
        <f t="shared" si="39"/>
        <v>4429000</v>
      </c>
      <c r="AA382" s="258"/>
      <c r="AB382" s="40"/>
      <c r="AC382" s="30"/>
      <c r="AD382" s="378"/>
      <c r="AE382" s="30"/>
      <c r="AF382" s="384"/>
      <c r="AG382" s="384"/>
      <c r="AH382" s="384"/>
      <c r="AI382" s="19"/>
    </row>
    <row r="383" spans="1:35">
      <c r="A383" s="30">
        <v>381</v>
      </c>
      <c r="B383" s="30" t="s">
        <v>254</v>
      </c>
      <c r="C383" s="30" t="s">
        <v>314</v>
      </c>
      <c r="D383" s="30" t="s">
        <v>857</v>
      </c>
      <c r="E383" s="31" t="s">
        <v>38</v>
      </c>
      <c r="F383" s="32">
        <v>13200000</v>
      </c>
      <c r="G383" s="30" t="s">
        <v>388</v>
      </c>
      <c r="H383" s="33">
        <v>37724534</v>
      </c>
      <c r="I383" s="33"/>
      <c r="J383" s="34">
        <v>3</v>
      </c>
      <c r="K383" s="34">
        <v>1689</v>
      </c>
      <c r="L383" s="35">
        <v>45468</v>
      </c>
      <c r="M383" s="36">
        <f t="shared" si="34"/>
        <v>13200000</v>
      </c>
      <c r="N383" s="35">
        <v>45476</v>
      </c>
      <c r="O383" s="31" t="s">
        <v>40</v>
      </c>
      <c r="P383" s="37">
        <v>45477</v>
      </c>
      <c r="Q383" s="31">
        <v>1661</v>
      </c>
      <c r="R383" s="30">
        <v>220402</v>
      </c>
      <c r="S383" s="38">
        <f t="shared" si="35"/>
        <v>13200000</v>
      </c>
      <c r="T383" s="35">
        <v>45476</v>
      </c>
      <c r="U383" s="33" t="s">
        <v>858</v>
      </c>
      <c r="V383" s="35">
        <v>45476</v>
      </c>
      <c r="W383" s="41">
        <v>45657</v>
      </c>
      <c r="X383" s="35"/>
      <c r="Y383" s="30"/>
      <c r="Z383" s="373">
        <f t="shared" si="39"/>
        <v>2200000</v>
      </c>
      <c r="AA383" s="258"/>
      <c r="AB383" s="40"/>
      <c r="AC383" s="30"/>
      <c r="AD383" s="378"/>
      <c r="AE383" s="30"/>
      <c r="AF383" s="384"/>
      <c r="AG383" s="384"/>
      <c r="AH383" s="384"/>
      <c r="AI383" s="19"/>
    </row>
    <row r="384" spans="1:35">
      <c r="A384" s="30">
        <v>382</v>
      </c>
      <c r="B384" s="30" t="s">
        <v>254</v>
      </c>
      <c r="C384" s="30" t="s">
        <v>262</v>
      </c>
      <c r="D384" s="59" t="s">
        <v>859</v>
      </c>
      <c r="E384" s="31" t="s">
        <v>38</v>
      </c>
      <c r="F384" s="32">
        <v>15540000</v>
      </c>
      <c r="G384" s="30" t="s">
        <v>451</v>
      </c>
      <c r="H384" s="33">
        <v>1110487432</v>
      </c>
      <c r="I384" s="33"/>
      <c r="J384" s="34">
        <v>9</v>
      </c>
      <c r="K384" s="34">
        <v>1671</v>
      </c>
      <c r="L384" s="35">
        <v>45462</v>
      </c>
      <c r="M384" s="36">
        <v>16308330</v>
      </c>
      <c r="N384" s="35">
        <v>45476</v>
      </c>
      <c r="O384" s="31" t="s">
        <v>40</v>
      </c>
      <c r="P384" s="37">
        <v>45482</v>
      </c>
      <c r="Q384" s="31">
        <v>1693</v>
      </c>
      <c r="R384" s="30">
        <v>220402</v>
      </c>
      <c r="S384" s="38">
        <v>15540000</v>
      </c>
      <c r="T384" s="35">
        <v>45481</v>
      </c>
      <c r="U384" s="33" t="s">
        <v>860</v>
      </c>
      <c r="V384" s="35">
        <v>45482</v>
      </c>
      <c r="W384" s="41">
        <v>45657</v>
      </c>
      <c r="X384" s="35"/>
      <c r="Y384" s="30"/>
      <c r="Z384" s="373">
        <f t="shared" si="39"/>
        <v>2590000</v>
      </c>
      <c r="AA384" s="258"/>
      <c r="AB384" s="40"/>
      <c r="AC384" s="30"/>
      <c r="AD384" s="378"/>
      <c r="AE384" s="30"/>
      <c r="AF384" s="384"/>
      <c r="AG384" s="384"/>
      <c r="AH384" s="384"/>
      <c r="AI384" s="19"/>
    </row>
    <row r="385" spans="1:35">
      <c r="A385" s="30">
        <v>383</v>
      </c>
      <c r="B385" s="30" t="s">
        <v>254</v>
      </c>
      <c r="C385" s="30" t="s">
        <v>262</v>
      </c>
      <c r="D385" s="59" t="s">
        <v>859</v>
      </c>
      <c r="E385" s="31" t="s">
        <v>38</v>
      </c>
      <c r="F385" s="32">
        <v>15540000</v>
      </c>
      <c r="G385" s="30" t="s">
        <v>861</v>
      </c>
      <c r="H385" s="33">
        <v>1110538424</v>
      </c>
      <c r="I385" s="33"/>
      <c r="J385" s="34">
        <v>1</v>
      </c>
      <c r="K385" s="34">
        <v>1669</v>
      </c>
      <c r="L385" s="35">
        <v>45462</v>
      </c>
      <c r="M385" s="36">
        <v>16308330</v>
      </c>
      <c r="N385" s="35">
        <v>45476</v>
      </c>
      <c r="O385" s="31" t="s">
        <v>40</v>
      </c>
      <c r="P385" s="37">
        <v>45476</v>
      </c>
      <c r="Q385" s="31">
        <v>1652</v>
      </c>
      <c r="R385" s="30">
        <v>220402</v>
      </c>
      <c r="S385" s="38">
        <v>15540000</v>
      </c>
      <c r="T385" s="35">
        <v>45476</v>
      </c>
      <c r="U385" s="33" t="s">
        <v>862</v>
      </c>
      <c r="V385" s="35">
        <v>45476</v>
      </c>
      <c r="W385" s="41">
        <v>45657</v>
      </c>
      <c r="X385" s="35"/>
      <c r="Y385" s="30"/>
      <c r="Z385" s="373">
        <f t="shared" si="39"/>
        <v>2590000</v>
      </c>
      <c r="AA385" s="258"/>
      <c r="AB385" s="40"/>
      <c r="AC385" s="30"/>
      <c r="AD385" s="378"/>
      <c r="AE385" s="30"/>
      <c r="AF385" s="384"/>
      <c r="AG385" s="384"/>
      <c r="AH385" s="384"/>
      <c r="AI385" s="19"/>
    </row>
    <row r="386" spans="1:35">
      <c r="A386" s="30">
        <v>384</v>
      </c>
      <c r="B386" s="30" t="s">
        <v>254</v>
      </c>
      <c r="C386" s="30" t="s">
        <v>262</v>
      </c>
      <c r="D386" s="59" t="s">
        <v>859</v>
      </c>
      <c r="E386" s="31" t="s">
        <v>38</v>
      </c>
      <c r="F386" s="32">
        <v>15540000</v>
      </c>
      <c r="G386" s="30" t="s">
        <v>536</v>
      </c>
      <c r="H386" s="33">
        <v>1110489832</v>
      </c>
      <c r="I386" s="33"/>
      <c r="J386" s="34">
        <v>0</v>
      </c>
      <c r="K386" s="34">
        <v>1670</v>
      </c>
      <c r="L386" s="35">
        <v>45462</v>
      </c>
      <c r="M386" s="36">
        <v>16308330</v>
      </c>
      <c r="N386" s="35">
        <v>45476</v>
      </c>
      <c r="O386" s="31" t="s">
        <v>40</v>
      </c>
      <c r="P386" s="37">
        <v>45476</v>
      </c>
      <c r="Q386" s="31">
        <v>1653</v>
      </c>
      <c r="R386" s="30">
        <v>220402</v>
      </c>
      <c r="S386" s="38">
        <v>15540000</v>
      </c>
      <c r="T386" s="35">
        <v>45476</v>
      </c>
      <c r="U386" s="33" t="s">
        <v>863</v>
      </c>
      <c r="V386" s="35">
        <v>45476</v>
      </c>
      <c r="W386" s="41">
        <v>45657</v>
      </c>
      <c r="X386" s="35"/>
      <c r="Y386" s="30"/>
      <c r="Z386" s="373">
        <f t="shared" si="39"/>
        <v>2590000</v>
      </c>
      <c r="AA386" s="258"/>
      <c r="AB386" s="40"/>
      <c r="AC386" s="30"/>
      <c r="AD386" s="378"/>
      <c r="AE386" s="30"/>
      <c r="AF386" s="384"/>
      <c r="AG386" s="384"/>
      <c r="AH386" s="384"/>
      <c r="AI386" s="19"/>
    </row>
    <row r="387" spans="1:35">
      <c r="A387" s="30">
        <v>385</v>
      </c>
      <c r="B387" s="30" t="s">
        <v>254</v>
      </c>
      <c r="C387" s="30" t="s">
        <v>210</v>
      </c>
      <c r="D387" s="30" t="s">
        <v>864</v>
      </c>
      <c r="E387" s="31" t="s">
        <v>38</v>
      </c>
      <c r="F387" s="32">
        <v>16200000</v>
      </c>
      <c r="G387" s="30" t="s">
        <v>865</v>
      </c>
      <c r="H387" s="33">
        <v>1110489791</v>
      </c>
      <c r="I387" s="33"/>
      <c r="J387" s="34">
        <v>7</v>
      </c>
      <c r="K387" s="34">
        <v>1664</v>
      </c>
      <c r="L387" s="35">
        <v>45462</v>
      </c>
      <c r="M387" s="36">
        <v>17100000</v>
      </c>
      <c r="N387" s="35">
        <v>45476</v>
      </c>
      <c r="O387" s="31" t="s">
        <v>40</v>
      </c>
      <c r="P387" s="37">
        <v>45476</v>
      </c>
      <c r="Q387" s="31">
        <v>1654</v>
      </c>
      <c r="R387" s="30">
        <v>220402</v>
      </c>
      <c r="S387" s="38">
        <v>16200000</v>
      </c>
      <c r="T387" s="35">
        <v>45476</v>
      </c>
      <c r="U387" s="33" t="s">
        <v>866</v>
      </c>
      <c r="V387" s="35">
        <v>45478</v>
      </c>
      <c r="W387" s="41">
        <v>45657</v>
      </c>
      <c r="X387" s="35"/>
      <c r="Y387" s="30"/>
      <c r="Z387" s="373">
        <f t="shared" si="39"/>
        <v>2700000</v>
      </c>
      <c r="AA387" s="258"/>
      <c r="AB387" s="40"/>
      <c r="AC387" s="30"/>
      <c r="AD387" s="378"/>
      <c r="AE387" s="30"/>
      <c r="AF387" s="384"/>
      <c r="AG387" s="384"/>
      <c r="AH387" s="384"/>
      <c r="AI387" s="19"/>
    </row>
    <row r="388" spans="1:35">
      <c r="A388" s="30">
        <v>386</v>
      </c>
      <c r="B388" s="30" t="s">
        <v>254</v>
      </c>
      <c r="C388" s="30" t="s">
        <v>210</v>
      </c>
      <c r="D388" s="30" t="s">
        <v>864</v>
      </c>
      <c r="E388" s="31" t="s">
        <v>38</v>
      </c>
      <c r="F388" s="32">
        <v>16200000</v>
      </c>
      <c r="G388" s="30" t="s">
        <v>342</v>
      </c>
      <c r="H388" s="33">
        <v>1003820148</v>
      </c>
      <c r="I388" s="33"/>
      <c r="J388" s="34">
        <v>1</v>
      </c>
      <c r="K388" s="34">
        <v>1666</v>
      </c>
      <c r="L388" s="35">
        <v>45462</v>
      </c>
      <c r="M388" s="36">
        <v>17100000</v>
      </c>
      <c r="N388" s="35">
        <v>45476</v>
      </c>
      <c r="O388" s="31" t="s">
        <v>40</v>
      </c>
      <c r="P388" s="37">
        <v>45476</v>
      </c>
      <c r="Q388" s="31">
        <v>1655</v>
      </c>
      <c r="R388" s="30">
        <v>220402</v>
      </c>
      <c r="S388" s="38">
        <v>16200000</v>
      </c>
      <c r="T388" s="35">
        <v>45476</v>
      </c>
      <c r="U388" s="33" t="s">
        <v>867</v>
      </c>
      <c r="V388" s="35">
        <v>45477</v>
      </c>
      <c r="W388" s="41">
        <v>45657</v>
      </c>
      <c r="X388" s="35"/>
      <c r="Y388" s="30"/>
      <c r="Z388" s="373">
        <f t="shared" si="39"/>
        <v>2700000</v>
      </c>
      <c r="AA388" s="258"/>
      <c r="AB388" s="40"/>
      <c r="AC388" s="30"/>
      <c r="AD388" s="378"/>
      <c r="AE388" s="30"/>
      <c r="AF388" s="384"/>
      <c r="AG388" s="384"/>
      <c r="AH388" s="384"/>
      <c r="AI388" s="19"/>
    </row>
    <row r="389" spans="1:35">
      <c r="A389" s="30">
        <v>387</v>
      </c>
      <c r="B389" s="30" t="s">
        <v>254</v>
      </c>
      <c r="C389" s="30" t="s">
        <v>210</v>
      </c>
      <c r="D389" s="30" t="s">
        <v>864</v>
      </c>
      <c r="E389" s="31" t="s">
        <v>38</v>
      </c>
      <c r="F389" s="32">
        <v>16200000</v>
      </c>
      <c r="G389" s="30" t="s">
        <v>351</v>
      </c>
      <c r="H389" s="33">
        <v>1110471181</v>
      </c>
      <c r="I389" s="33"/>
      <c r="J389" s="34">
        <v>5</v>
      </c>
      <c r="K389" s="34">
        <v>1678</v>
      </c>
      <c r="L389" s="35">
        <v>45462</v>
      </c>
      <c r="M389" s="36">
        <v>17100000</v>
      </c>
      <c r="N389" s="35">
        <v>45476</v>
      </c>
      <c r="O389" s="31" t="s">
        <v>40</v>
      </c>
      <c r="P389" s="37">
        <v>45476</v>
      </c>
      <c r="Q389" s="31">
        <v>1656</v>
      </c>
      <c r="R389" s="30">
        <v>220402</v>
      </c>
      <c r="S389" s="38">
        <v>16200000</v>
      </c>
      <c r="T389" s="35">
        <v>45476</v>
      </c>
      <c r="U389" s="33" t="s">
        <v>868</v>
      </c>
      <c r="V389" s="35">
        <v>45476</v>
      </c>
      <c r="W389" s="41">
        <v>45657</v>
      </c>
      <c r="X389" s="35"/>
      <c r="Y389" s="30"/>
      <c r="Z389" s="373">
        <f t="shared" si="39"/>
        <v>2700000</v>
      </c>
      <c r="AA389" s="258"/>
      <c r="AB389" s="40"/>
      <c r="AC389" s="30"/>
      <c r="AD389" s="378"/>
      <c r="AE389" s="30"/>
      <c r="AF389" s="384"/>
      <c r="AG389" s="384"/>
      <c r="AH389" s="384"/>
      <c r="AI389" s="19"/>
    </row>
    <row r="390" spans="1:35">
      <c r="A390" s="30">
        <v>388</v>
      </c>
      <c r="B390" s="30" t="s">
        <v>254</v>
      </c>
      <c r="C390" s="30" t="s">
        <v>210</v>
      </c>
      <c r="D390" s="30" t="s">
        <v>864</v>
      </c>
      <c r="E390" s="31" t="s">
        <v>38</v>
      </c>
      <c r="F390" s="32">
        <v>16200000</v>
      </c>
      <c r="G390" s="30" t="s">
        <v>554</v>
      </c>
      <c r="H390" s="33">
        <v>1110491563</v>
      </c>
      <c r="I390" s="33"/>
      <c r="J390" s="34">
        <v>0</v>
      </c>
      <c r="K390" s="34">
        <v>1665</v>
      </c>
      <c r="L390" s="35">
        <v>45462</v>
      </c>
      <c r="M390" s="36">
        <v>17100000</v>
      </c>
      <c r="N390" s="35">
        <v>45476</v>
      </c>
      <c r="O390" s="31" t="s">
        <v>40</v>
      </c>
      <c r="P390" s="37">
        <v>45476</v>
      </c>
      <c r="Q390" s="31">
        <v>1657</v>
      </c>
      <c r="R390" s="30">
        <v>220402</v>
      </c>
      <c r="S390" s="38">
        <v>16200000</v>
      </c>
      <c r="T390" s="35">
        <v>45477</v>
      </c>
      <c r="U390" s="33" t="s">
        <v>869</v>
      </c>
      <c r="V390" s="35">
        <v>45478</v>
      </c>
      <c r="W390" s="41">
        <v>45657</v>
      </c>
      <c r="X390" s="35"/>
      <c r="Y390" s="30"/>
      <c r="Z390" s="373">
        <f t="shared" si="39"/>
        <v>2700000</v>
      </c>
      <c r="AA390" s="258"/>
      <c r="AB390" s="40"/>
      <c r="AC390" s="30"/>
      <c r="AD390" s="378"/>
      <c r="AE390" s="30"/>
      <c r="AF390" s="384"/>
      <c r="AG390" s="384"/>
      <c r="AH390" s="384"/>
      <c r="AI390" s="19"/>
    </row>
    <row r="391" spans="1:35">
      <c r="A391" s="30">
        <v>389</v>
      </c>
      <c r="B391" s="30" t="s">
        <v>254</v>
      </c>
      <c r="C391" s="30" t="s">
        <v>210</v>
      </c>
      <c r="D391" s="30" t="s">
        <v>864</v>
      </c>
      <c r="E391" s="31" t="s">
        <v>38</v>
      </c>
      <c r="F391" s="32">
        <v>16200000</v>
      </c>
      <c r="G391" s="30" t="s">
        <v>367</v>
      </c>
      <c r="H391" s="33">
        <v>1109380383</v>
      </c>
      <c r="I391" s="33"/>
      <c r="J391" s="34">
        <v>1</v>
      </c>
      <c r="K391" s="34">
        <v>1667</v>
      </c>
      <c r="L391" s="35">
        <v>45462</v>
      </c>
      <c r="M391" s="36">
        <v>17100000</v>
      </c>
      <c r="N391" s="35">
        <v>45476</v>
      </c>
      <c r="O391" s="31" t="s">
        <v>40</v>
      </c>
      <c r="P391" s="37">
        <v>45476</v>
      </c>
      <c r="Q391" s="31">
        <v>1658</v>
      </c>
      <c r="R391" s="30">
        <v>220402</v>
      </c>
      <c r="S391" s="38">
        <v>16200000</v>
      </c>
      <c r="T391" s="35">
        <v>45476</v>
      </c>
      <c r="U391" s="33">
        <v>100034499</v>
      </c>
      <c r="V391" s="35">
        <v>45477</v>
      </c>
      <c r="W391" s="41">
        <v>45657</v>
      </c>
      <c r="X391" s="35"/>
      <c r="Y391" s="30"/>
      <c r="Z391" s="373">
        <f t="shared" si="39"/>
        <v>2700000</v>
      </c>
      <c r="AA391" s="258"/>
      <c r="AB391" s="40"/>
      <c r="AC391" s="30"/>
      <c r="AD391" s="378"/>
      <c r="AE391" s="30"/>
      <c r="AF391" s="384"/>
      <c r="AG391" s="384"/>
      <c r="AH391" s="384"/>
      <c r="AI391" s="19"/>
    </row>
    <row r="392" spans="1:35">
      <c r="A392" s="30">
        <v>390</v>
      </c>
      <c r="B392" s="30" t="s">
        <v>254</v>
      </c>
      <c r="C392" s="30" t="s">
        <v>210</v>
      </c>
      <c r="D392" s="59" t="s">
        <v>870</v>
      </c>
      <c r="E392" s="31" t="s">
        <v>38</v>
      </c>
      <c r="F392" s="32">
        <v>14214000</v>
      </c>
      <c r="G392" s="30" t="s">
        <v>381</v>
      </c>
      <c r="H392" s="33">
        <v>1110498747</v>
      </c>
      <c r="I392" s="33"/>
      <c r="J392" s="34">
        <v>0</v>
      </c>
      <c r="K392" s="34">
        <v>1651</v>
      </c>
      <c r="L392" s="35">
        <v>45461</v>
      </c>
      <c r="M392" s="36">
        <v>15003666</v>
      </c>
      <c r="N392" s="35">
        <v>45476</v>
      </c>
      <c r="O392" s="31" t="s">
        <v>40</v>
      </c>
      <c r="P392" s="37">
        <v>45477</v>
      </c>
      <c r="Q392" s="31">
        <v>1662</v>
      </c>
      <c r="R392" s="30">
        <v>220402</v>
      </c>
      <c r="S392" s="38">
        <v>14214000</v>
      </c>
      <c r="T392" s="35">
        <v>45478</v>
      </c>
      <c r="U392" s="33" t="s">
        <v>871</v>
      </c>
      <c r="V392" s="35">
        <v>45478</v>
      </c>
      <c r="W392" s="41">
        <v>45657</v>
      </c>
      <c r="X392" s="35"/>
      <c r="Y392" s="30"/>
      <c r="Z392" s="373">
        <f t="shared" si="39"/>
        <v>2369000</v>
      </c>
      <c r="AA392" s="258"/>
      <c r="AB392" s="40"/>
      <c r="AC392" s="30"/>
      <c r="AD392" s="378"/>
      <c r="AE392" s="30"/>
      <c r="AF392" s="384"/>
      <c r="AG392" s="384"/>
      <c r="AH392" s="384"/>
      <c r="AI392" s="19"/>
    </row>
    <row r="393" spans="1:35">
      <c r="A393" s="30">
        <v>391</v>
      </c>
      <c r="B393" s="30" t="s">
        <v>254</v>
      </c>
      <c r="C393" s="30" t="s">
        <v>314</v>
      </c>
      <c r="D393" s="30" t="s">
        <v>872</v>
      </c>
      <c r="E393" s="31" t="s">
        <v>38</v>
      </c>
      <c r="F393" s="32">
        <v>14214000</v>
      </c>
      <c r="G393" s="30" t="s">
        <v>522</v>
      </c>
      <c r="H393" s="33">
        <v>28551456</v>
      </c>
      <c r="I393" s="33"/>
      <c r="J393" s="34">
        <v>0</v>
      </c>
      <c r="K393" s="34">
        <v>1680</v>
      </c>
      <c r="L393" s="35">
        <v>45461</v>
      </c>
      <c r="M393" s="36">
        <v>15240567</v>
      </c>
      <c r="N393" s="35">
        <v>45476</v>
      </c>
      <c r="O393" s="31" t="s">
        <v>40</v>
      </c>
      <c r="P393" s="37">
        <v>45477</v>
      </c>
      <c r="Q393" s="31">
        <v>1663</v>
      </c>
      <c r="R393" s="30">
        <v>220402</v>
      </c>
      <c r="S393" s="38">
        <v>14214000</v>
      </c>
      <c r="T393" s="35">
        <v>45478</v>
      </c>
      <c r="U393" s="33" t="s">
        <v>873</v>
      </c>
      <c r="V393" s="35">
        <v>45478</v>
      </c>
      <c r="W393" s="41">
        <v>45657</v>
      </c>
      <c r="X393" s="35"/>
      <c r="Y393" s="30"/>
      <c r="Z393" s="373">
        <f t="shared" si="39"/>
        <v>2369000</v>
      </c>
      <c r="AA393" s="258"/>
      <c r="AB393" s="40"/>
      <c r="AC393" s="30"/>
      <c r="AD393" s="378"/>
      <c r="AE393" s="30"/>
      <c r="AF393" s="384"/>
      <c r="AG393" s="384"/>
      <c r="AH393" s="384"/>
      <c r="AI393" s="19"/>
    </row>
    <row r="394" spans="1:35">
      <c r="A394" s="30">
        <v>392</v>
      </c>
      <c r="B394" s="30" t="s">
        <v>254</v>
      </c>
      <c r="C394" s="30" t="s">
        <v>314</v>
      </c>
      <c r="D394" s="30" t="s">
        <v>864</v>
      </c>
      <c r="E394" s="31" t="s">
        <v>38</v>
      </c>
      <c r="F394" s="32">
        <v>14214000</v>
      </c>
      <c r="G394" s="59" t="s">
        <v>399</v>
      </c>
      <c r="H394" s="33">
        <v>28914677</v>
      </c>
      <c r="I394" s="33"/>
      <c r="J394" s="34">
        <v>0</v>
      </c>
      <c r="K394" s="34">
        <v>1630</v>
      </c>
      <c r="L394" s="35">
        <v>45461</v>
      </c>
      <c r="M394" s="36">
        <v>15240567</v>
      </c>
      <c r="N394" s="35">
        <v>45476</v>
      </c>
      <c r="O394" s="31" t="s">
        <v>40</v>
      </c>
      <c r="P394" s="37">
        <v>45477</v>
      </c>
      <c r="Q394" s="31">
        <v>1664</v>
      </c>
      <c r="R394" s="30">
        <v>220402</v>
      </c>
      <c r="S394" s="38">
        <v>14214000</v>
      </c>
      <c r="T394" s="35">
        <v>45477</v>
      </c>
      <c r="U394" s="33">
        <v>100034565</v>
      </c>
      <c r="V394" s="35">
        <v>45476</v>
      </c>
      <c r="W394" s="41">
        <v>45657</v>
      </c>
      <c r="X394" s="35"/>
      <c r="Y394" s="30"/>
      <c r="Z394" s="373">
        <f t="shared" si="39"/>
        <v>2369000</v>
      </c>
      <c r="AA394" s="258"/>
      <c r="AB394" s="40"/>
      <c r="AC394" s="30"/>
      <c r="AD394" s="378"/>
      <c r="AE394" s="30"/>
      <c r="AF394" s="384"/>
      <c r="AG394" s="384"/>
      <c r="AH394" s="384"/>
      <c r="AI394" s="19"/>
    </row>
    <row r="395" spans="1:35">
      <c r="A395" s="30">
        <v>393</v>
      </c>
      <c r="B395" s="30" t="s">
        <v>254</v>
      </c>
      <c r="C395" s="30" t="s">
        <v>314</v>
      </c>
      <c r="D395" s="30" t="s">
        <v>864</v>
      </c>
      <c r="E395" s="31" t="s">
        <v>38</v>
      </c>
      <c r="F395" s="32">
        <v>14214000</v>
      </c>
      <c r="G395" s="30" t="s">
        <v>874</v>
      </c>
      <c r="H395" s="33">
        <v>1005827296</v>
      </c>
      <c r="I395" s="33"/>
      <c r="J395" s="34">
        <v>2</v>
      </c>
      <c r="K395" s="34">
        <v>1626</v>
      </c>
      <c r="L395" s="35">
        <v>45461</v>
      </c>
      <c r="M395" s="36">
        <v>16583000</v>
      </c>
      <c r="N395" s="35">
        <v>45476</v>
      </c>
      <c r="O395" s="31" t="s">
        <v>40</v>
      </c>
      <c r="P395" s="37">
        <v>45477</v>
      </c>
      <c r="Q395" s="31">
        <v>1665</v>
      </c>
      <c r="R395" s="30">
        <v>220402</v>
      </c>
      <c r="S395" s="38">
        <v>14214000</v>
      </c>
      <c r="T395" s="35">
        <v>45477</v>
      </c>
      <c r="U395" s="33" t="s">
        <v>875</v>
      </c>
      <c r="V395" s="35" t="s">
        <v>876</v>
      </c>
      <c r="W395" s="41">
        <v>45657</v>
      </c>
      <c r="X395" s="35"/>
      <c r="Y395" s="30"/>
      <c r="Z395" s="373">
        <f t="shared" si="39"/>
        <v>2369000</v>
      </c>
      <c r="AA395" s="258"/>
      <c r="AB395" s="40"/>
      <c r="AC395" s="30"/>
      <c r="AD395" s="378"/>
      <c r="AE395" s="30"/>
      <c r="AF395" s="384"/>
      <c r="AG395" s="384"/>
      <c r="AH395" s="384"/>
      <c r="AI395" s="19"/>
    </row>
    <row r="396" spans="1:35">
      <c r="A396" s="30">
        <v>394</v>
      </c>
      <c r="B396" s="30" t="s">
        <v>254</v>
      </c>
      <c r="C396" s="30" t="s">
        <v>210</v>
      </c>
      <c r="D396" s="59" t="s">
        <v>870</v>
      </c>
      <c r="E396" s="31" t="s">
        <v>38</v>
      </c>
      <c r="F396" s="32">
        <v>14214000</v>
      </c>
      <c r="G396" s="30" t="s">
        <v>319</v>
      </c>
      <c r="H396" s="33">
        <v>1110597725</v>
      </c>
      <c r="I396" s="33"/>
      <c r="J396" s="34">
        <v>3</v>
      </c>
      <c r="K396" s="34">
        <v>1685</v>
      </c>
      <c r="L396" s="35">
        <v>45462</v>
      </c>
      <c r="M396" s="36">
        <v>15003666</v>
      </c>
      <c r="N396" s="35">
        <v>45476</v>
      </c>
      <c r="O396" s="31" t="s">
        <v>40</v>
      </c>
      <c r="P396" s="37">
        <v>45477</v>
      </c>
      <c r="Q396" s="31">
        <v>1666</v>
      </c>
      <c r="R396" s="30">
        <v>220402</v>
      </c>
      <c r="S396" s="38">
        <v>14214000</v>
      </c>
      <c r="T396" s="35">
        <v>45476</v>
      </c>
      <c r="U396" s="33" t="s">
        <v>877</v>
      </c>
      <c r="V396" s="35">
        <v>45477</v>
      </c>
      <c r="W396" s="41">
        <v>45657</v>
      </c>
      <c r="X396" s="35"/>
      <c r="Y396" s="30"/>
      <c r="Z396" s="373">
        <f t="shared" si="39"/>
        <v>2369000</v>
      </c>
      <c r="AA396" s="258"/>
      <c r="AB396" s="40"/>
      <c r="AC396" s="30"/>
      <c r="AD396" s="378"/>
      <c r="AE396" s="30"/>
      <c r="AF396" s="384"/>
      <c r="AG396" s="384"/>
      <c r="AH396" s="384"/>
      <c r="AI396" s="19"/>
    </row>
    <row r="397" spans="1:35">
      <c r="A397" s="30">
        <v>395</v>
      </c>
      <c r="B397" s="30" t="s">
        <v>254</v>
      </c>
      <c r="C397" s="30" t="s">
        <v>488</v>
      </c>
      <c r="D397" s="55" t="s">
        <v>100</v>
      </c>
      <c r="E397" s="31" t="s">
        <v>38</v>
      </c>
      <c r="F397" s="32">
        <v>14214000</v>
      </c>
      <c r="G397" s="30" t="s">
        <v>472</v>
      </c>
      <c r="H397" s="33">
        <v>1006130203</v>
      </c>
      <c r="I397" s="33"/>
      <c r="J397" s="34">
        <v>9</v>
      </c>
      <c r="K397" s="34">
        <v>1693</v>
      </c>
      <c r="L397" s="35">
        <v>45462</v>
      </c>
      <c r="M397" s="36">
        <v>15003667</v>
      </c>
      <c r="N397" s="35">
        <v>45476</v>
      </c>
      <c r="O397" s="31" t="s">
        <v>40</v>
      </c>
      <c r="P397" s="37">
        <v>45477</v>
      </c>
      <c r="Q397" s="31">
        <v>1667</v>
      </c>
      <c r="R397" s="30">
        <v>220402</v>
      </c>
      <c r="S397" s="38">
        <v>14214000</v>
      </c>
      <c r="T397" s="35">
        <v>45476</v>
      </c>
      <c r="U397" s="33">
        <v>100034512</v>
      </c>
      <c r="V397" s="35">
        <v>5</v>
      </c>
      <c r="W397" s="41">
        <v>45657</v>
      </c>
      <c r="X397" s="35"/>
      <c r="Y397" s="30"/>
      <c r="Z397" s="373">
        <f t="shared" si="39"/>
        <v>2369000</v>
      </c>
      <c r="AA397" s="258"/>
      <c r="AB397" s="40"/>
      <c r="AC397" s="30"/>
      <c r="AD397" s="378"/>
      <c r="AE397" s="30"/>
      <c r="AF397" s="384"/>
      <c r="AG397" s="384"/>
      <c r="AH397" s="384"/>
      <c r="AI397" s="19"/>
    </row>
    <row r="398" spans="1:35">
      <c r="A398" s="30">
        <v>396</v>
      </c>
      <c r="B398" s="30" t="s">
        <v>254</v>
      </c>
      <c r="C398" s="30" t="s">
        <v>314</v>
      </c>
      <c r="D398" s="30" t="s">
        <v>872</v>
      </c>
      <c r="E398" s="31" t="s">
        <v>38</v>
      </c>
      <c r="F398" s="32">
        <v>14214000</v>
      </c>
      <c r="G398" s="30" t="s">
        <v>394</v>
      </c>
      <c r="H398" s="33">
        <v>1234643097</v>
      </c>
      <c r="I398" s="33"/>
      <c r="J398" s="34">
        <v>3</v>
      </c>
      <c r="K398" s="34">
        <v>1624</v>
      </c>
      <c r="L398" s="35">
        <v>45461</v>
      </c>
      <c r="M398" s="36">
        <v>16583000</v>
      </c>
      <c r="N398" s="35">
        <v>45476</v>
      </c>
      <c r="O398" s="31" t="s">
        <v>40</v>
      </c>
      <c r="P398" s="37">
        <v>45477</v>
      </c>
      <c r="Q398" s="31">
        <v>1668</v>
      </c>
      <c r="R398" s="30">
        <v>220402</v>
      </c>
      <c r="S398" s="38">
        <v>14214000</v>
      </c>
      <c r="T398" s="35">
        <v>45476</v>
      </c>
      <c r="U398" s="33" t="s">
        <v>878</v>
      </c>
      <c r="V398" s="35">
        <v>45477</v>
      </c>
      <c r="W398" s="41">
        <v>45657</v>
      </c>
      <c r="X398" s="35"/>
      <c r="Y398" s="30"/>
      <c r="Z398" s="373">
        <f t="shared" si="39"/>
        <v>2369000</v>
      </c>
      <c r="AA398" s="258"/>
      <c r="AB398" s="40"/>
      <c r="AC398" s="30"/>
      <c r="AD398" s="378"/>
      <c r="AE398" s="30"/>
      <c r="AF398" s="384"/>
      <c r="AG398" s="384"/>
      <c r="AH398" s="384"/>
      <c r="AI398" s="19"/>
    </row>
    <row r="399" spans="1:35">
      <c r="A399" s="30">
        <v>397</v>
      </c>
      <c r="B399" s="30" t="s">
        <v>254</v>
      </c>
      <c r="C399" s="30" t="s">
        <v>314</v>
      </c>
      <c r="D399" s="30" t="s">
        <v>872</v>
      </c>
      <c r="E399" s="31" t="s">
        <v>38</v>
      </c>
      <c r="F399" s="32">
        <v>14214000</v>
      </c>
      <c r="G399" s="30" t="s">
        <v>504</v>
      </c>
      <c r="H399" s="33">
        <v>1110552026</v>
      </c>
      <c r="I399" s="33"/>
      <c r="J399" s="34">
        <v>1</v>
      </c>
      <c r="K399" s="34">
        <v>1625</v>
      </c>
      <c r="L399" s="35">
        <v>45461</v>
      </c>
      <c r="M399" s="36">
        <v>16583000</v>
      </c>
      <c r="N399" s="35">
        <v>45476</v>
      </c>
      <c r="O399" s="31" t="s">
        <v>40</v>
      </c>
      <c r="P399" s="37">
        <v>45477</v>
      </c>
      <c r="Q399" s="31">
        <v>1669</v>
      </c>
      <c r="R399" s="30">
        <v>220402</v>
      </c>
      <c r="S399" s="38">
        <v>14214000</v>
      </c>
      <c r="T399" s="35">
        <v>45477</v>
      </c>
      <c r="U399" s="33" t="s">
        <v>879</v>
      </c>
      <c r="V399" s="35">
        <v>45477</v>
      </c>
      <c r="W399" s="41">
        <v>45657</v>
      </c>
      <c r="X399" s="35"/>
      <c r="Y399" s="30"/>
      <c r="Z399" s="373">
        <f t="shared" si="39"/>
        <v>2369000</v>
      </c>
      <c r="AA399" s="258"/>
      <c r="AB399" s="40"/>
      <c r="AC399" s="30"/>
      <c r="AD399" s="378"/>
      <c r="AE399" s="30"/>
      <c r="AF399" s="384"/>
      <c r="AG399" s="384"/>
      <c r="AH399" s="384"/>
      <c r="AI399" s="19"/>
    </row>
    <row r="400" spans="1:35">
      <c r="A400" s="30">
        <v>398</v>
      </c>
      <c r="B400" s="30" t="s">
        <v>254</v>
      </c>
      <c r="C400" s="30" t="s">
        <v>314</v>
      </c>
      <c r="D400" s="30" t="s">
        <v>872</v>
      </c>
      <c r="E400" s="31" t="s">
        <v>38</v>
      </c>
      <c r="F400" s="32">
        <v>14214000</v>
      </c>
      <c r="G400" s="30" t="s">
        <v>395</v>
      </c>
      <c r="H400" s="33">
        <v>1088308527</v>
      </c>
      <c r="I400" s="33"/>
      <c r="J400" s="34">
        <v>4</v>
      </c>
      <c r="K400" s="34">
        <v>1622</v>
      </c>
      <c r="L400" s="35">
        <v>45461</v>
      </c>
      <c r="M400" s="36">
        <v>16583000</v>
      </c>
      <c r="N400" s="35">
        <v>45476</v>
      </c>
      <c r="O400" s="31" t="s">
        <v>40</v>
      </c>
      <c r="P400" s="37">
        <v>45477</v>
      </c>
      <c r="Q400" s="31">
        <v>1670</v>
      </c>
      <c r="R400" s="30">
        <v>220402</v>
      </c>
      <c r="S400" s="38">
        <v>14214000</v>
      </c>
      <c r="T400" s="35">
        <v>45477</v>
      </c>
      <c r="U400" s="33">
        <v>100034565</v>
      </c>
      <c r="V400" s="35">
        <v>45477</v>
      </c>
      <c r="W400" s="41">
        <v>45657</v>
      </c>
      <c r="X400" s="35"/>
      <c r="Y400" s="30"/>
      <c r="Z400" s="373">
        <f t="shared" si="39"/>
        <v>2369000</v>
      </c>
      <c r="AA400" s="258"/>
      <c r="AB400" s="40"/>
      <c r="AC400" s="30"/>
      <c r="AD400" s="378"/>
      <c r="AE400" s="30"/>
      <c r="AF400" s="384"/>
      <c r="AG400" s="384"/>
      <c r="AH400" s="384"/>
      <c r="AI400" s="19"/>
    </row>
    <row r="401" spans="1:35">
      <c r="A401" s="30">
        <v>399</v>
      </c>
      <c r="B401" s="30" t="s">
        <v>254</v>
      </c>
      <c r="C401" s="30" t="s">
        <v>210</v>
      </c>
      <c r="D401" s="30" t="s">
        <v>864</v>
      </c>
      <c r="E401" s="31" t="s">
        <v>38</v>
      </c>
      <c r="F401" s="32">
        <v>16200000</v>
      </c>
      <c r="G401" s="30" t="s">
        <v>446</v>
      </c>
      <c r="H401" s="33">
        <v>1004417147</v>
      </c>
      <c r="I401" s="33"/>
      <c r="J401" s="34">
        <v>0</v>
      </c>
      <c r="K401" s="34">
        <v>1679</v>
      </c>
      <c r="L401" s="35">
        <v>45462</v>
      </c>
      <c r="M401" s="36">
        <v>17100000</v>
      </c>
      <c r="N401" s="35">
        <v>45476</v>
      </c>
      <c r="O401" s="31" t="s">
        <v>40</v>
      </c>
      <c r="P401" s="37">
        <v>45477</v>
      </c>
      <c r="Q401" s="31">
        <v>1671</v>
      </c>
      <c r="R401" s="30">
        <v>220402</v>
      </c>
      <c r="S401" s="38">
        <v>16200000</v>
      </c>
      <c r="T401" s="35">
        <v>45478</v>
      </c>
      <c r="U401" s="33" t="s">
        <v>880</v>
      </c>
      <c r="V401" s="35">
        <v>45482</v>
      </c>
      <c r="W401" s="41">
        <v>45657</v>
      </c>
      <c r="X401" s="35"/>
      <c r="Y401" s="30"/>
      <c r="Z401" s="373">
        <f t="shared" si="39"/>
        <v>2700000</v>
      </c>
      <c r="AA401" s="258"/>
      <c r="AB401" s="40"/>
      <c r="AC401" s="30">
        <v>67</v>
      </c>
      <c r="AD401" s="378">
        <v>900000</v>
      </c>
      <c r="AE401" s="293">
        <v>45477</v>
      </c>
      <c r="AF401" s="384" t="s">
        <v>881</v>
      </c>
      <c r="AG401" s="384">
        <v>3118876207</v>
      </c>
      <c r="AH401" s="384"/>
      <c r="AI401" s="19"/>
    </row>
    <row r="402" spans="1:35">
      <c r="A402" s="30">
        <v>400</v>
      </c>
      <c r="B402" s="30" t="s">
        <v>254</v>
      </c>
      <c r="C402" s="30" t="s">
        <v>314</v>
      </c>
      <c r="D402" s="30" t="s">
        <v>872</v>
      </c>
      <c r="E402" s="31" t="s">
        <v>38</v>
      </c>
      <c r="F402" s="32">
        <v>14214000</v>
      </c>
      <c r="G402" s="30" t="s">
        <v>444</v>
      </c>
      <c r="H402" s="33">
        <v>52049254</v>
      </c>
      <c r="I402" s="33"/>
      <c r="J402" s="34">
        <v>5</v>
      </c>
      <c r="K402" s="34">
        <v>1681</v>
      </c>
      <c r="L402" s="35">
        <v>45462</v>
      </c>
      <c r="M402" s="36">
        <v>15240567</v>
      </c>
      <c r="N402" s="35">
        <v>45476</v>
      </c>
      <c r="O402" s="31" t="s">
        <v>40</v>
      </c>
      <c r="P402" s="37">
        <v>45477</v>
      </c>
      <c r="Q402" s="31">
        <v>1672</v>
      </c>
      <c r="R402" s="30">
        <v>220402</v>
      </c>
      <c r="S402" s="38">
        <v>14214000</v>
      </c>
      <c r="T402" s="35">
        <v>45477</v>
      </c>
      <c r="U402" s="33" t="s">
        <v>882</v>
      </c>
      <c r="V402" s="35">
        <v>45477</v>
      </c>
      <c r="W402" s="41">
        <v>45657</v>
      </c>
      <c r="X402" s="35"/>
      <c r="Y402" s="30"/>
      <c r="Z402" s="373">
        <f t="shared" si="39"/>
        <v>2369000</v>
      </c>
      <c r="AA402" s="258"/>
      <c r="AB402" s="40"/>
      <c r="AC402" s="30"/>
      <c r="AD402" s="378"/>
      <c r="AE402" s="30"/>
      <c r="AF402" s="384"/>
      <c r="AG402" s="384"/>
      <c r="AH402" s="384"/>
      <c r="AI402" s="19"/>
    </row>
    <row r="403" spans="1:35">
      <c r="A403" s="30">
        <v>401</v>
      </c>
      <c r="B403" s="30" t="s">
        <v>254</v>
      </c>
      <c r="C403" s="30" t="s">
        <v>210</v>
      </c>
      <c r="D403" s="59" t="s">
        <v>870</v>
      </c>
      <c r="E403" s="31" t="s">
        <v>38</v>
      </c>
      <c r="F403" s="32">
        <v>14214000</v>
      </c>
      <c r="G403" s="30" t="s">
        <v>883</v>
      </c>
      <c r="H403" s="33">
        <v>1111453139</v>
      </c>
      <c r="I403" s="33"/>
      <c r="J403" s="34">
        <v>2</v>
      </c>
      <c r="K403" s="34">
        <v>1650</v>
      </c>
      <c r="L403" s="35">
        <v>45461</v>
      </c>
      <c r="M403" s="36">
        <v>15003666</v>
      </c>
      <c r="N403" s="35">
        <v>45476</v>
      </c>
      <c r="O403" s="31" t="s">
        <v>40</v>
      </c>
      <c r="P403" s="37">
        <v>45477</v>
      </c>
      <c r="Q403" s="31">
        <v>1673</v>
      </c>
      <c r="R403" s="30">
        <v>220402</v>
      </c>
      <c r="S403" s="38">
        <v>14214000</v>
      </c>
      <c r="T403" s="35">
        <v>45477</v>
      </c>
      <c r="U403" s="33" t="s">
        <v>884</v>
      </c>
      <c r="V403" s="35">
        <v>45478</v>
      </c>
      <c r="W403" s="41">
        <v>45657</v>
      </c>
      <c r="X403" s="35"/>
      <c r="Y403" s="30"/>
      <c r="Z403" s="373">
        <f t="shared" si="39"/>
        <v>2369000</v>
      </c>
      <c r="AA403" s="258"/>
      <c r="AB403" s="40"/>
      <c r="AC403" s="30"/>
      <c r="AD403" s="378"/>
      <c r="AE403" s="30"/>
      <c r="AF403" s="384"/>
      <c r="AG403" s="384"/>
      <c r="AH403" s="384"/>
      <c r="AI403" s="19"/>
    </row>
    <row r="404" spans="1:35">
      <c r="A404" s="30">
        <v>402</v>
      </c>
      <c r="B404" s="30" t="s">
        <v>254</v>
      </c>
      <c r="C404" s="30" t="s">
        <v>314</v>
      </c>
      <c r="D404" s="30" t="s">
        <v>872</v>
      </c>
      <c r="E404" s="31" t="s">
        <v>38</v>
      </c>
      <c r="F404" s="32">
        <v>14214000</v>
      </c>
      <c r="G404" s="30" t="s">
        <v>397</v>
      </c>
      <c r="H404" s="33">
        <v>33994070</v>
      </c>
      <c r="I404" s="33"/>
      <c r="J404" s="34">
        <v>0</v>
      </c>
      <c r="K404" s="34">
        <v>1627</v>
      </c>
      <c r="L404" s="35">
        <v>45461</v>
      </c>
      <c r="M404" s="36">
        <v>15240567</v>
      </c>
      <c r="N404" s="35">
        <v>45476</v>
      </c>
      <c r="O404" s="31" t="s">
        <v>40</v>
      </c>
      <c r="P404" s="37">
        <v>45477</v>
      </c>
      <c r="Q404" s="31">
        <v>1674</v>
      </c>
      <c r="R404" s="30">
        <v>220402</v>
      </c>
      <c r="S404" s="38">
        <v>14214000</v>
      </c>
      <c r="T404" s="35">
        <v>45477</v>
      </c>
      <c r="U404" s="33" t="s">
        <v>885</v>
      </c>
      <c r="V404" s="35">
        <v>45477</v>
      </c>
      <c r="W404" s="41">
        <v>45657</v>
      </c>
      <c r="X404" s="35"/>
      <c r="Y404" s="30"/>
      <c r="Z404" s="373">
        <f t="shared" si="39"/>
        <v>2369000</v>
      </c>
      <c r="AA404" s="258"/>
      <c r="AB404" s="40"/>
      <c r="AC404" s="30"/>
      <c r="AD404" s="378"/>
      <c r="AE404" s="30"/>
      <c r="AF404" s="384"/>
      <c r="AG404" s="384"/>
      <c r="AH404" s="384"/>
      <c r="AI404" s="19"/>
    </row>
    <row r="405" spans="1:35">
      <c r="A405" s="30">
        <v>403</v>
      </c>
      <c r="B405" s="30" t="s">
        <v>254</v>
      </c>
      <c r="C405" s="30" t="s">
        <v>314</v>
      </c>
      <c r="D405" s="30" t="s">
        <v>872</v>
      </c>
      <c r="E405" s="31" t="s">
        <v>38</v>
      </c>
      <c r="F405" s="32">
        <v>14214000</v>
      </c>
      <c r="G405" s="30" t="s">
        <v>442</v>
      </c>
      <c r="H405" s="33">
        <v>1234645968</v>
      </c>
      <c r="I405" s="33"/>
      <c r="J405" s="34">
        <v>2</v>
      </c>
      <c r="K405" s="34">
        <v>1644</v>
      </c>
      <c r="L405" s="35">
        <v>45461</v>
      </c>
      <c r="M405" s="36">
        <v>15240567</v>
      </c>
      <c r="N405" s="35">
        <v>45476</v>
      </c>
      <c r="O405" s="31" t="s">
        <v>40</v>
      </c>
      <c r="P405" s="37">
        <v>45477</v>
      </c>
      <c r="Q405" s="31">
        <v>1675</v>
      </c>
      <c r="R405" s="30">
        <v>220402</v>
      </c>
      <c r="S405" s="38">
        <v>14214000</v>
      </c>
      <c r="T405" s="35">
        <v>45477</v>
      </c>
      <c r="U405" s="33" t="s">
        <v>886</v>
      </c>
      <c r="V405" s="35">
        <v>45477</v>
      </c>
      <c r="W405" s="41">
        <v>45657</v>
      </c>
      <c r="X405" s="35"/>
      <c r="Y405" s="30"/>
      <c r="Z405" s="373">
        <f t="shared" si="39"/>
        <v>2369000</v>
      </c>
      <c r="AA405" s="258"/>
      <c r="AB405" s="40"/>
      <c r="AC405" s="30"/>
      <c r="AD405" s="378"/>
      <c r="AE405" s="30"/>
      <c r="AF405" s="384"/>
      <c r="AG405" s="384"/>
      <c r="AH405" s="384"/>
      <c r="AI405" s="19"/>
    </row>
    <row r="406" spans="1:35">
      <c r="A406" s="30">
        <v>404</v>
      </c>
      <c r="B406" s="30" t="s">
        <v>254</v>
      </c>
      <c r="C406" s="30" t="s">
        <v>314</v>
      </c>
      <c r="D406" s="30" t="s">
        <v>872</v>
      </c>
      <c r="E406" s="31" t="s">
        <v>38</v>
      </c>
      <c r="F406" s="32">
        <v>14214000</v>
      </c>
      <c r="G406" s="30" t="s">
        <v>396</v>
      </c>
      <c r="H406" s="33">
        <v>1110060962</v>
      </c>
      <c r="I406" s="33"/>
      <c r="J406" s="34">
        <v>7</v>
      </c>
      <c r="K406" s="34">
        <v>1631</v>
      </c>
      <c r="L406" s="35">
        <v>45461</v>
      </c>
      <c r="M406" s="36">
        <v>15240567</v>
      </c>
      <c r="N406" s="35">
        <v>45476</v>
      </c>
      <c r="O406" s="31" t="s">
        <v>40</v>
      </c>
      <c r="P406" s="37">
        <v>45477</v>
      </c>
      <c r="Q406" s="31">
        <v>1676</v>
      </c>
      <c r="R406" s="30">
        <v>220402</v>
      </c>
      <c r="S406" s="38">
        <v>14214000</v>
      </c>
      <c r="T406" s="35">
        <v>45481</v>
      </c>
      <c r="U406" s="33">
        <v>100034665</v>
      </c>
      <c r="V406" s="35">
        <v>45481</v>
      </c>
      <c r="W406" s="41">
        <v>45657</v>
      </c>
      <c r="X406" s="35"/>
      <c r="Y406" s="30"/>
      <c r="Z406" s="373">
        <f t="shared" si="39"/>
        <v>2369000</v>
      </c>
      <c r="AA406" s="258"/>
      <c r="AB406" s="40"/>
      <c r="AC406" s="30"/>
      <c r="AD406" s="378"/>
      <c r="AE406" s="30"/>
      <c r="AF406" s="384"/>
      <c r="AG406" s="384"/>
      <c r="AH406" s="384"/>
      <c r="AI406" s="19"/>
    </row>
    <row r="407" spans="1:35">
      <c r="A407" s="30">
        <v>405</v>
      </c>
      <c r="B407" s="30" t="s">
        <v>254</v>
      </c>
      <c r="C407" s="30" t="s">
        <v>314</v>
      </c>
      <c r="D407" s="30" t="s">
        <v>872</v>
      </c>
      <c r="E407" s="31" t="s">
        <v>38</v>
      </c>
      <c r="F407" s="32">
        <v>14214000</v>
      </c>
      <c r="G407" s="30" t="s">
        <v>430</v>
      </c>
      <c r="H407" s="33">
        <v>1110453084</v>
      </c>
      <c r="I407" s="33"/>
      <c r="J407" s="34">
        <v>2</v>
      </c>
      <c r="K407" s="34">
        <v>1628</v>
      </c>
      <c r="L407" s="35">
        <v>45461</v>
      </c>
      <c r="M407" s="36">
        <v>15240567</v>
      </c>
      <c r="N407" s="35">
        <v>45476</v>
      </c>
      <c r="O407" s="31" t="s">
        <v>40</v>
      </c>
      <c r="P407" s="37">
        <v>45477</v>
      </c>
      <c r="Q407" s="31">
        <v>1677</v>
      </c>
      <c r="R407" s="30">
        <v>220402</v>
      </c>
      <c r="S407" s="38">
        <v>14214000</v>
      </c>
      <c r="T407" s="35">
        <v>45477</v>
      </c>
      <c r="U407" s="33" t="s">
        <v>887</v>
      </c>
      <c r="V407" s="35">
        <v>45477</v>
      </c>
      <c r="W407" s="41">
        <v>45657</v>
      </c>
      <c r="X407" s="35"/>
      <c r="Y407" s="30"/>
      <c r="Z407" s="373">
        <f t="shared" si="39"/>
        <v>2369000</v>
      </c>
      <c r="AA407" s="258"/>
      <c r="AB407" s="40"/>
      <c r="AC407" s="30"/>
      <c r="AD407" s="378"/>
      <c r="AE407" s="30"/>
      <c r="AF407" s="384"/>
      <c r="AG407" s="384"/>
      <c r="AH407" s="384"/>
      <c r="AI407" s="19"/>
    </row>
    <row r="408" spans="1:35">
      <c r="A408" s="30">
        <v>406</v>
      </c>
      <c r="B408" s="30" t="s">
        <v>254</v>
      </c>
      <c r="C408" s="30" t="s">
        <v>210</v>
      </c>
      <c r="D408" s="59" t="s">
        <v>870</v>
      </c>
      <c r="E408" s="31" t="s">
        <v>38</v>
      </c>
      <c r="F408" s="32">
        <v>14214000</v>
      </c>
      <c r="G408" s="30" t="s">
        <v>888</v>
      </c>
      <c r="H408" s="33">
        <v>1110507022</v>
      </c>
      <c r="I408" s="33"/>
      <c r="J408" s="34">
        <v>1</v>
      </c>
      <c r="K408" s="34">
        <v>1646</v>
      </c>
      <c r="L408" s="35">
        <v>45461</v>
      </c>
      <c r="M408" s="36">
        <v>15003666</v>
      </c>
      <c r="N408" s="35">
        <v>45476</v>
      </c>
      <c r="O408" s="31" t="s">
        <v>40</v>
      </c>
      <c r="P408" s="37">
        <v>45477</v>
      </c>
      <c r="Q408" s="31">
        <v>1678</v>
      </c>
      <c r="R408" s="30">
        <v>220402</v>
      </c>
      <c r="S408" s="38">
        <v>14214000</v>
      </c>
      <c r="T408" s="35">
        <v>45477</v>
      </c>
      <c r="U408" s="33">
        <v>100034547</v>
      </c>
      <c r="V408" s="35">
        <v>45477</v>
      </c>
      <c r="W408" s="41">
        <v>45657</v>
      </c>
      <c r="X408" s="35"/>
      <c r="Y408" s="30"/>
      <c r="Z408" s="373">
        <f t="shared" si="39"/>
        <v>2369000</v>
      </c>
      <c r="AA408" s="258"/>
      <c r="AB408" s="40"/>
      <c r="AC408" s="30"/>
      <c r="AD408" s="378"/>
      <c r="AE408" s="30"/>
      <c r="AF408" s="384"/>
      <c r="AG408" s="384"/>
      <c r="AH408" s="384"/>
      <c r="AI408" s="19"/>
    </row>
    <row r="409" spans="1:35">
      <c r="A409" s="30">
        <v>407</v>
      </c>
      <c r="B409" s="30" t="s">
        <v>254</v>
      </c>
      <c r="C409" s="30" t="s">
        <v>210</v>
      </c>
      <c r="D409" s="59" t="s">
        <v>870</v>
      </c>
      <c r="E409" s="31" t="s">
        <v>38</v>
      </c>
      <c r="F409" s="32">
        <v>14214000</v>
      </c>
      <c r="G409" s="30" t="s">
        <v>889</v>
      </c>
      <c r="H409" s="33">
        <v>65588998</v>
      </c>
      <c r="I409" s="33"/>
      <c r="J409" s="34">
        <v>5</v>
      </c>
      <c r="K409" s="34">
        <v>1647</v>
      </c>
      <c r="L409" s="35">
        <v>45461</v>
      </c>
      <c r="M409" s="36">
        <v>15003666</v>
      </c>
      <c r="N409" s="35">
        <v>45476</v>
      </c>
      <c r="O409" s="31" t="s">
        <v>40</v>
      </c>
      <c r="P409" s="37">
        <v>45478</v>
      </c>
      <c r="Q409" s="31">
        <v>1685</v>
      </c>
      <c r="R409" s="30">
        <v>220402</v>
      </c>
      <c r="S409" s="38">
        <v>14214000</v>
      </c>
      <c r="T409" s="35"/>
      <c r="U409" s="33"/>
      <c r="V409" s="35"/>
      <c r="W409" s="41">
        <v>45657</v>
      </c>
      <c r="X409" s="35"/>
      <c r="Y409" s="30"/>
      <c r="Z409" s="373">
        <f t="shared" si="39"/>
        <v>2369000</v>
      </c>
      <c r="AA409" s="258"/>
      <c r="AB409" s="40"/>
      <c r="AC409" s="30"/>
      <c r="AD409" s="378"/>
      <c r="AE409" s="30"/>
      <c r="AF409" s="384"/>
      <c r="AG409" s="384"/>
      <c r="AH409" s="384"/>
      <c r="AI409" s="19"/>
    </row>
    <row r="410" spans="1:35">
      <c r="A410" s="43">
        <v>408</v>
      </c>
      <c r="B410" s="43" t="s">
        <v>254</v>
      </c>
      <c r="C410" s="43" t="s">
        <v>314</v>
      </c>
      <c r="D410" s="43" t="s">
        <v>872</v>
      </c>
      <c r="E410" s="44" t="s">
        <v>38</v>
      </c>
      <c r="F410" s="45">
        <v>14214000</v>
      </c>
      <c r="G410" s="43" t="s">
        <v>495</v>
      </c>
      <c r="H410" s="46">
        <v>1110536322</v>
      </c>
      <c r="I410" s="46"/>
      <c r="J410" s="47">
        <v>8</v>
      </c>
      <c r="K410" s="47">
        <v>1629</v>
      </c>
      <c r="L410" s="48">
        <v>45461</v>
      </c>
      <c r="M410" s="49">
        <v>15240567</v>
      </c>
      <c r="N410" s="48">
        <v>45476</v>
      </c>
      <c r="O410" s="44" t="s">
        <v>40</v>
      </c>
      <c r="P410" s="50">
        <v>45478</v>
      </c>
      <c r="Q410" s="44">
        <v>1686</v>
      </c>
      <c r="R410" s="43">
        <v>220402</v>
      </c>
      <c r="S410" s="51">
        <v>14214000</v>
      </c>
      <c r="T410" s="48">
        <v>45478</v>
      </c>
      <c r="U410" s="46" t="s">
        <v>890</v>
      </c>
      <c r="V410" s="48">
        <v>45481</v>
      </c>
      <c r="W410" s="247">
        <v>45657</v>
      </c>
      <c r="X410" s="48"/>
      <c r="Y410" s="43"/>
      <c r="Z410" s="373">
        <f t="shared" si="39"/>
        <v>2369000</v>
      </c>
      <c r="AA410" s="335"/>
      <c r="AB410" s="53"/>
      <c r="AC410" s="43"/>
      <c r="AD410" s="381"/>
      <c r="AE410" s="30"/>
      <c r="AF410" s="384"/>
      <c r="AG410" s="384"/>
      <c r="AH410" s="384"/>
      <c r="AI410" s="19"/>
    </row>
    <row r="411" spans="1:35">
      <c r="A411" s="30">
        <v>409</v>
      </c>
      <c r="B411" s="30" t="s">
        <v>254</v>
      </c>
      <c r="C411" s="30" t="s">
        <v>314</v>
      </c>
      <c r="D411" s="30" t="s">
        <v>872</v>
      </c>
      <c r="E411" s="31" t="s">
        <v>38</v>
      </c>
      <c r="F411" s="32">
        <v>14214000</v>
      </c>
      <c r="G411" s="30" t="s">
        <v>532</v>
      </c>
      <c r="H411" s="33">
        <v>38364657</v>
      </c>
      <c r="I411" s="33" t="s">
        <v>891</v>
      </c>
      <c r="J411" s="34">
        <v>9</v>
      </c>
      <c r="K411" s="34">
        <v>1645</v>
      </c>
      <c r="L411" s="35">
        <v>45461</v>
      </c>
      <c r="M411" s="36">
        <v>15240567</v>
      </c>
      <c r="N411" s="35">
        <v>45476</v>
      </c>
      <c r="O411" s="31" t="s">
        <v>40</v>
      </c>
      <c r="P411" s="37"/>
      <c r="Q411" s="31"/>
      <c r="R411" s="30">
        <v>220402</v>
      </c>
      <c r="S411" s="38">
        <v>14214000</v>
      </c>
      <c r="T411" s="35"/>
      <c r="U411" s="69" t="s">
        <v>348</v>
      </c>
      <c r="V411" s="35"/>
      <c r="W411" s="41">
        <v>45657</v>
      </c>
      <c r="X411" s="35"/>
      <c r="Y411" s="30"/>
      <c r="Z411" s="373">
        <f t="shared" si="39"/>
        <v>2369000</v>
      </c>
      <c r="AA411" s="258"/>
      <c r="AB411" s="40"/>
      <c r="AC411" s="30"/>
      <c r="AD411" s="378"/>
      <c r="AE411" s="30"/>
      <c r="AF411" s="384" t="s">
        <v>892</v>
      </c>
      <c r="AG411" s="384">
        <v>3104083851</v>
      </c>
      <c r="AH411" s="384" t="s">
        <v>893</v>
      </c>
      <c r="AI411" s="19"/>
    </row>
    <row r="412" spans="1:35">
      <c r="A412" s="30">
        <v>410</v>
      </c>
      <c r="B412" s="30" t="s">
        <v>254</v>
      </c>
      <c r="C412" s="30" t="s">
        <v>488</v>
      </c>
      <c r="D412" s="55" t="s">
        <v>100</v>
      </c>
      <c r="E412" s="31" t="s">
        <v>38</v>
      </c>
      <c r="F412" s="32">
        <v>14214000</v>
      </c>
      <c r="G412" s="30" t="s">
        <v>894</v>
      </c>
      <c r="H412" s="33">
        <v>65767290</v>
      </c>
      <c r="I412" s="33"/>
      <c r="J412" s="34">
        <v>8</v>
      </c>
      <c r="K412" s="34">
        <v>1703</v>
      </c>
      <c r="L412" s="35">
        <v>45468</v>
      </c>
      <c r="M412" s="36">
        <f t="shared" ref="M412" si="40">F412</f>
        <v>14214000</v>
      </c>
      <c r="N412" s="35">
        <v>45477</v>
      </c>
      <c r="O412" s="31" t="s">
        <v>40</v>
      </c>
      <c r="P412" s="37">
        <v>45477</v>
      </c>
      <c r="Q412" s="31">
        <v>1679</v>
      </c>
      <c r="R412" s="30">
        <v>220402</v>
      </c>
      <c r="S412" s="38">
        <f t="shared" ref="S412" si="41">M412</f>
        <v>14214000</v>
      </c>
      <c r="T412" s="35">
        <v>45477</v>
      </c>
      <c r="U412" s="33">
        <v>100034557</v>
      </c>
      <c r="V412" s="35">
        <v>45477</v>
      </c>
      <c r="W412" s="41">
        <v>45657</v>
      </c>
      <c r="X412" s="35"/>
      <c r="Y412" s="30"/>
      <c r="Z412" s="373">
        <f t="shared" si="39"/>
        <v>2369000</v>
      </c>
      <c r="AA412" s="258"/>
      <c r="AB412" s="40"/>
      <c r="AC412" s="30"/>
      <c r="AD412" s="378"/>
      <c r="AE412" s="30"/>
      <c r="AF412" s="384"/>
      <c r="AG412" s="384"/>
      <c r="AH412" s="384"/>
      <c r="AI412" s="19"/>
    </row>
    <row r="413" spans="1:35">
      <c r="A413" s="30">
        <v>411</v>
      </c>
      <c r="B413" s="30" t="s">
        <v>254</v>
      </c>
      <c r="C413" s="30" t="s">
        <v>314</v>
      </c>
      <c r="D413" s="59" t="s">
        <v>895</v>
      </c>
      <c r="E413" s="31" t="s">
        <v>38</v>
      </c>
      <c r="F413" s="32">
        <v>13933330</v>
      </c>
      <c r="G413" s="30" t="s">
        <v>387</v>
      </c>
      <c r="H413" s="33">
        <v>1005720298</v>
      </c>
      <c r="I413" s="33"/>
      <c r="J413" s="34">
        <v>6</v>
      </c>
      <c r="K413" s="34">
        <v>1690</v>
      </c>
      <c r="L413" s="35">
        <v>45468</v>
      </c>
      <c r="M413" s="36">
        <v>13933330</v>
      </c>
      <c r="N413" s="35">
        <v>45477</v>
      </c>
      <c r="O413" s="31" t="s">
        <v>40</v>
      </c>
      <c r="P413" s="37">
        <v>45477</v>
      </c>
      <c r="Q413" s="31">
        <v>1680</v>
      </c>
      <c r="R413" s="30">
        <v>220402</v>
      </c>
      <c r="S413" s="38">
        <v>13933333</v>
      </c>
      <c r="T413" s="35">
        <v>45477</v>
      </c>
      <c r="U413" s="33" t="s">
        <v>896</v>
      </c>
      <c r="V413" s="35">
        <v>45477</v>
      </c>
      <c r="W413" s="41">
        <v>45657</v>
      </c>
      <c r="X413" s="35"/>
      <c r="Y413" s="30"/>
      <c r="Z413" s="373">
        <f t="shared" si="39"/>
        <v>2322221.6666666665</v>
      </c>
      <c r="AA413" s="258"/>
      <c r="AB413" s="40"/>
      <c r="AC413" s="30"/>
      <c r="AD413" s="378"/>
      <c r="AE413" s="30"/>
      <c r="AF413" s="384"/>
      <c r="AG413" s="384"/>
      <c r="AH413" s="384"/>
      <c r="AI413" s="19"/>
    </row>
    <row r="414" spans="1:35">
      <c r="A414" s="30">
        <v>412</v>
      </c>
      <c r="B414" s="30" t="s">
        <v>254</v>
      </c>
      <c r="C414" s="30" t="s">
        <v>210</v>
      </c>
      <c r="D414" s="30" t="s">
        <v>864</v>
      </c>
      <c r="E414" s="31" t="s">
        <v>38</v>
      </c>
      <c r="F414" s="32">
        <v>16200000</v>
      </c>
      <c r="G414" s="30" t="s">
        <v>897</v>
      </c>
      <c r="H414" s="33">
        <v>65752745</v>
      </c>
      <c r="I414" s="33"/>
      <c r="J414" s="34">
        <v>1</v>
      </c>
      <c r="K414" s="34">
        <v>1714</v>
      </c>
      <c r="L414" s="35">
        <v>45471</v>
      </c>
      <c r="M414" s="36">
        <v>17100000</v>
      </c>
      <c r="N414" s="35">
        <v>45477</v>
      </c>
      <c r="O414" s="31" t="s">
        <v>40</v>
      </c>
      <c r="P414" s="37">
        <v>45477</v>
      </c>
      <c r="Q414" s="31">
        <v>1681</v>
      </c>
      <c r="R414" s="30">
        <v>220402</v>
      </c>
      <c r="S414" s="38">
        <v>16200000</v>
      </c>
      <c r="T414" s="35">
        <v>45477</v>
      </c>
      <c r="U414" s="33" t="s">
        <v>898</v>
      </c>
      <c r="V414" s="35">
        <v>45478</v>
      </c>
      <c r="W414" s="41">
        <v>45657</v>
      </c>
      <c r="X414" s="35"/>
      <c r="Y414" s="30"/>
      <c r="Z414" s="373">
        <f t="shared" si="39"/>
        <v>2700000</v>
      </c>
      <c r="AA414" s="258"/>
      <c r="AB414" s="40"/>
      <c r="AC414" s="30"/>
      <c r="AD414" s="378"/>
      <c r="AE414" s="30"/>
      <c r="AF414" s="384"/>
      <c r="AG414" s="384"/>
      <c r="AH414" s="384"/>
      <c r="AI414" s="19"/>
    </row>
    <row r="415" spans="1:35">
      <c r="A415" s="30">
        <v>413</v>
      </c>
      <c r="B415" s="30" t="s">
        <v>254</v>
      </c>
      <c r="C415" s="30" t="s">
        <v>899</v>
      </c>
      <c r="D415" s="59" t="s">
        <v>900</v>
      </c>
      <c r="E415" s="31" t="s">
        <v>38</v>
      </c>
      <c r="F415" s="32">
        <v>22800000</v>
      </c>
      <c r="G415" s="30" t="s">
        <v>901</v>
      </c>
      <c r="H415" s="33">
        <v>1110445701</v>
      </c>
      <c r="I415" s="33"/>
      <c r="J415" s="34">
        <v>5</v>
      </c>
      <c r="K415" s="34">
        <v>1708</v>
      </c>
      <c r="L415" s="35">
        <v>45468</v>
      </c>
      <c r="M415" s="36">
        <f t="shared" ref="M415:M469" si="42">F415</f>
        <v>22800000</v>
      </c>
      <c r="N415" s="35">
        <v>45477</v>
      </c>
      <c r="O415" s="31" t="s">
        <v>40</v>
      </c>
      <c r="P415" s="37">
        <v>45477</v>
      </c>
      <c r="Q415" s="31">
        <v>1682</v>
      </c>
      <c r="R415" s="30">
        <v>220401</v>
      </c>
      <c r="S415" s="38">
        <f t="shared" ref="S415:S421" si="43">M415</f>
        <v>22800000</v>
      </c>
      <c r="T415" s="35">
        <v>45477</v>
      </c>
      <c r="U415" s="33" t="s">
        <v>902</v>
      </c>
      <c r="V415" s="35">
        <v>45478</v>
      </c>
      <c r="W415" s="41">
        <v>45657</v>
      </c>
      <c r="X415" s="35"/>
      <c r="Y415" s="30"/>
      <c r="Z415" s="373">
        <f t="shared" si="39"/>
        <v>3800000</v>
      </c>
      <c r="AA415" s="258"/>
      <c r="AB415" s="40"/>
      <c r="AC415" s="30"/>
      <c r="AD415" s="378"/>
      <c r="AE415" s="30"/>
      <c r="AF415" s="384"/>
      <c r="AG415" s="384"/>
      <c r="AH415" s="384"/>
      <c r="AI415" s="19"/>
    </row>
    <row r="416" spans="1:35">
      <c r="A416" s="30">
        <v>414</v>
      </c>
      <c r="B416" s="30" t="s">
        <v>254</v>
      </c>
      <c r="C416" s="30" t="s">
        <v>791</v>
      </c>
      <c r="D416" s="55" t="s">
        <v>83</v>
      </c>
      <c r="E416" s="31" t="s">
        <v>38</v>
      </c>
      <c r="F416" s="32">
        <v>25200000</v>
      </c>
      <c r="G416" s="30" t="s">
        <v>327</v>
      </c>
      <c r="H416" s="33">
        <v>1018474756</v>
      </c>
      <c r="I416" s="33"/>
      <c r="J416" s="34">
        <v>1</v>
      </c>
      <c r="K416" s="34">
        <v>1617</v>
      </c>
      <c r="L416" s="35">
        <v>45456</v>
      </c>
      <c r="M416" s="36">
        <f t="shared" si="42"/>
        <v>25200000</v>
      </c>
      <c r="N416" s="35">
        <v>45477</v>
      </c>
      <c r="O416" s="31" t="s">
        <v>40</v>
      </c>
      <c r="P416" s="37">
        <v>45478</v>
      </c>
      <c r="Q416" s="31">
        <v>1687</v>
      </c>
      <c r="R416" s="30">
        <v>220401</v>
      </c>
      <c r="S416" s="38">
        <f t="shared" si="43"/>
        <v>25200000</v>
      </c>
      <c r="T416" s="35">
        <v>45477</v>
      </c>
      <c r="U416" s="33" t="s">
        <v>903</v>
      </c>
      <c r="V416" s="35">
        <v>45478</v>
      </c>
      <c r="W416" s="41">
        <v>45657</v>
      </c>
      <c r="X416" s="35"/>
      <c r="Y416" s="30"/>
      <c r="Z416" s="373">
        <f t="shared" si="39"/>
        <v>4200000</v>
      </c>
      <c r="AA416" s="258"/>
      <c r="AB416" s="40"/>
      <c r="AC416" s="30"/>
      <c r="AD416" s="378"/>
      <c r="AE416" s="30"/>
      <c r="AF416" s="384"/>
      <c r="AG416" s="384"/>
      <c r="AH416" s="384"/>
      <c r="AI416" s="19"/>
    </row>
    <row r="417" spans="1:35">
      <c r="A417" s="30">
        <v>415</v>
      </c>
      <c r="B417" s="30" t="s">
        <v>254</v>
      </c>
      <c r="C417" s="30" t="s">
        <v>791</v>
      </c>
      <c r="D417" s="59" t="s">
        <v>900</v>
      </c>
      <c r="E417" s="31" t="s">
        <v>38</v>
      </c>
      <c r="F417" s="32">
        <v>22800000</v>
      </c>
      <c r="G417" s="30" t="s">
        <v>475</v>
      </c>
      <c r="H417" s="33">
        <v>1234640609</v>
      </c>
      <c r="I417" s="33"/>
      <c r="J417" s="34">
        <v>0</v>
      </c>
      <c r="K417" s="34">
        <v>1707</v>
      </c>
      <c r="L417" s="35">
        <v>45468</v>
      </c>
      <c r="M417" s="36">
        <f t="shared" si="42"/>
        <v>22800000</v>
      </c>
      <c r="N417" s="35">
        <v>45477</v>
      </c>
      <c r="O417" s="31" t="s">
        <v>40</v>
      </c>
      <c r="P417" s="37">
        <v>45478</v>
      </c>
      <c r="Q417" s="31">
        <v>1688</v>
      </c>
      <c r="R417" s="30">
        <v>220401</v>
      </c>
      <c r="S417" s="38">
        <f t="shared" si="43"/>
        <v>22800000</v>
      </c>
      <c r="T417" s="35">
        <v>45477</v>
      </c>
      <c r="U417" s="33" t="s">
        <v>904</v>
      </c>
      <c r="V417" s="35">
        <v>45478</v>
      </c>
      <c r="W417" s="41">
        <v>45657</v>
      </c>
      <c r="X417" s="35"/>
      <c r="Y417" s="30"/>
      <c r="Z417" s="373">
        <f t="shared" si="39"/>
        <v>3800000</v>
      </c>
      <c r="AA417" s="258"/>
      <c r="AB417" s="40"/>
      <c r="AC417" s="30"/>
      <c r="AD417" s="378"/>
      <c r="AE417" s="30"/>
      <c r="AF417" s="384"/>
      <c r="AG417" s="384"/>
      <c r="AH417" s="384"/>
      <c r="AI417" s="19"/>
    </row>
    <row r="418" spans="1:35">
      <c r="A418" s="30">
        <v>416</v>
      </c>
      <c r="B418" s="30" t="s">
        <v>254</v>
      </c>
      <c r="C418" s="30" t="s">
        <v>314</v>
      </c>
      <c r="D418" s="59" t="s">
        <v>701</v>
      </c>
      <c r="E418" s="31" t="s">
        <v>38</v>
      </c>
      <c r="F418" s="32">
        <v>31850000</v>
      </c>
      <c r="G418" s="30" t="s">
        <v>702</v>
      </c>
      <c r="H418" s="33">
        <v>1110466779</v>
      </c>
      <c r="I418" s="33"/>
      <c r="J418" s="34">
        <v>9</v>
      </c>
      <c r="K418" s="34">
        <v>1693</v>
      </c>
      <c r="L418" s="35">
        <v>45468</v>
      </c>
      <c r="M418" s="36">
        <f t="shared" si="42"/>
        <v>31850000</v>
      </c>
      <c r="N418" s="35">
        <v>45477</v>
      </c>
      <c r="O418" s="31" t="s">
        <v>40</v>
      </c>
      <c r="P418" s="37">
        <v>45477</v>
      </c>
      <c r="Q418" s="31">
        <v>1683</v>
      </c>
      <c r="R418" s="30">
        <v>220401</v>
      </c>
      <c r="S418" s="38">
        <f t="shared" si="43"/>
        <v>31850000</v>
      </c>
      <c r="T418" s="35">
        <v>45477</v>
      </c>
      <c r="U418" s="33" t="s">
        <v>887</v>
      </c>
      <c r="V418" s="35">
        <v>45477</v>
      </c>
      <c r="W418" s="41">
        <v>45657</v>
      </c>
      <c r="X418" s="35"/>
      <c r="Y418" s="30"/>
      <c r="Z418" s="373">
        <f t="shared" si="39"/>
        <v>5308333.333333333</v>
      </c>
      <c r="AA418" s="258"/>
      <c r="AB418" s="40"/>
      <c r="AC418" s="30"/>
      <c r="AD418" s="378"/>
      <c r="AE418" s="30"/>
      <c r="AF418" s="384"/>
      <c r="AG418" s="384"/>
      <c r="AH418" s="384"/>
      <c r="AI418" s="19"/>
    </row>
    <row r="419" spans="1:35">
      <c r="A419" s="30">
        <v>417</v>
      </c>
      <c r="B419" s="30" t="s">
        <v>35</v>
      </c>
      <c r="C419" s="30" t="s">
        <v>905</v>
      </c>
      <c r="D419" s="68" t="s">
        <v>597</v>
      </c>
      <c r="E419" s="31" t="s">
        <v>38</v>
      </c>
      <c r="F419" s="32">
        <v>19910000</v>
      </c>
      <c r="G419" s="30" t="s">
        <v>61</v>
      </c>
      <c r="H419" s="33">
        <v>14223766</v>
      </c>
      <c r="I419" s="33" t="s">
        <v>891</v>
      </c>
      <c r="J419" s="34">
        <v>1</v>
      </c>
      <c r="K419" s="34">
        <v>1712</v>
      </c>
      <c r="L419" s="35">
        <v>45471</v>
      </c>
      <c r="M419" s="36">
        <f t="shared" si="42"/>
        <v>19910000</v>
      </c>
      <c r="N419" s="35">
        <v>45477</v>
      </c>
      <c r="O419" s="31" t="s">
        <v>40</v>
      </c>
      <c r="P419" s="37" t="s">
        <v>906</v>
      </c>
      <c r="Q419" s="31">
        <v>1684</v>
      </c>
      <c r="R419" s="30">
        <v>220106</v>
      </c>
      <c r="S419" s="38">
        <f t="shared" si="43"/>
        <v>19910000</v>
      </c>
      <c r="T419" s="35">
        <v>45477</v>
      </c>
      <c r="U419" s="33" t="s">
        <v>907</v>
      </c>
      <c r="V419" s="35">
        <v>45477</v>
      </c>
      <c r="W419" s="41">
        <v>45657</v>
      </c>
      <c r="X419" s="35"/>
      <c r="Y419" s="30"/>
      <c r="Z419" s="373">
        <f t="shared" si="39"/>
        <v>3318333.3333333335</v>
      </c>
      <c r="AA419" s="258"/>
      <c r="AB419" s="40"/>
      <c r="AC419" s="30"/>
      <c r="AD419" s="378"/>
      <c r="AE419" s="30"/>
      <c r="AF419" s="384" t="s">
        <v>908</v>
      </c>
      <c r="AG419" s="384">
        <v>3193913362</v>
      </c>
      <c r="AH419" s="385" t="s">
        <v>909</v>
      </c>
      <c r="AI419" s="19"/>
    </row>
    <row r="420" spans="1:35">
      <c r="A420" s="30">
        <v>418</v>
      </c>
      <c r="B420" s="30" t="s">
        <v>254</v>
      </c>
      <c r="C420" s="30" t="s">
        <v>314</v>
      </c>
      <c r="D420" s="30" t="s">
        <v>853</v>
      </c>
      <c r="E420" s="31" t="s">
        <v>38</v>
      </c>
      <c r="F420" s="32">
        <v>26574000</v>
      </c>
      <c r="G420" s="30" t="s">
        <v>910</v>
      </c>
      <c r="H420" s="33">
        <v>1110486231</v>
      </c>
      <c r="I420" s="33"/>
      <c r="J420" s="34">
        <v>0</v>
      </c>
      <c r="K420" s="34">
        <v>1706</v>
      </c>
      <c r="L420" s="35">
        <v>45468</v>
      </c>
      <c r="M420" s="36">
        <f t="shared" si="42"/>
        <v>26574000</v>
      </c>
      <c r="N420" s="35">
        <v>45478</v>
      </c>
      <c r="O420" s="31" t="s">
        <v>40</v>
      </c>
      <c r="P420" s="37">
        <v>45481</v>
      </c>
      <c r="Q420" s="31">
        <v>1691</v>
      </c>
      <c r="R420" s="30">
        <v>220401</v>
      </c>
      <c r="S420" s="38">
        <f t="shared" si="43"/>
        <v>26574000</v>
      </c>
      <c r="T420" s="35">
        <v>45482</v>
      </c>
      <c r="U420" s="33" t="s">
        <v>911</v>
      </c>
      <c r="V420" s="35">
        <v>45483</v>
      </c>
      <c r="W420" s="41">
        <v>45657</v>
      </c>
      <c r="X420" s="35"/>
      <c r="Y420" s="30"/>
      <c r="Z420" s="373">
        <f>+F420/6</f>
        <v>4429000</v>
      </c>
      <c r="AA420" s="258"/>
      <c r="AB420" s="40"/>
      <c r="AC420" s="30"/>
      <c r="AD420" s="378"/>
      <c r="AE420" s="30"/>
      <c r="AF420" s="384"/>
      <c r="AG420" s="384"/>
      <c r="AH420" s="384"/>
      <c r="AI420" s="19"/>
    </row>
    <row r="421" spans="1:35">
      <c r="A421" s="30">
        <v>419</v>
      </c>
      <c r="B421" s="30" t="s">
        <v>254</v>
      </c>
      <c r="C421" s="30" t="s">
        <v>1706</v>
      </c>
      <c r="D421" s="30" t="s">
        <v>729</v>
      </c>
      <c r="E421" s="31" t="s">
        <v>38</v>
      </c>
      <c r="F421" s="32">
        <v>30000000</v>
      </c>
      <c r="G421" s="30" t="s">
        <v>364</v>
      </c>
      <c r="H421" s="33">
        <v>28799762</v>
      </c>
      <c r="I421" s="33"/>
      <c r="J421" s="34">
        <v>5</v>
      </c>
      <c r="K421" s="34">
        <v>1713</v>
      </c>
      <c r="L421" s="35">
        <v>45471</v>
      </c>
      <c r="M421" s="36">
        <f t="shared" si="42"/>
        <v>30000000</v>
      </c>
      <c r="N421" s="35">
        <v>45478</v>
      </c>
      <c r="O421" s="31" t="s">
        <v>40</v>
      </c>
      <c r="P421" s="37">
        <v>45478</v>
      </c>
      <c r="Q421" s="31">
        <v>1689</v>
      </c>
      <c r="R421" s="30">
        <v>220401</v>
      </c>
      <c r="S421" s="38">
        <f t="shared" si="43"/>
        <v>30000000</v>
      </c>
      <c r="T421" s="35">
        <v>45478</v>
      </c>
      <c r="U421" s="33" t="s">
        <v>912</v>
      </c>
      <c r="V421" s="35">
        <v>45478</v>
      </c>
      <c r="W421" s="41">
        <v>45657</v>
      </c>
      <c r="X421" s="35"/>
      <c r="Y421" s="30"/>
      <c r="Z421" s="373">
        <f>+F421/6</f>
        <v>5000000</v>
      </c>
      <c r="AA421" s="258"/>
      <c r="AB421" s="40"/>
      <c r="AC421" s="30"/>
      <c r="AD421" s="378"/>
      <c r="AE421" s="30"/>
      <c r="AF421" s="384"/>
      <c r="AG421" s="384"/>
      <c r="AH421" s="384"/>
      <c r="AI421" s="19"/>
    </row>
    <row r="422" spans="1:35">
      <c r="A422" s="30">
        <v>420</v>
      </c>
      <c r="B422" s="30" t="s">
        <v>654</v>
      </c>
      <c r="C422" s="30" t="s">
        <v>314</v>
      </c>
      <c r="D422" s="30" t="s">
        <v>913</v>
      </c>
      <c r="E422" s="31" t="s">
        <v>38</v>
      </c>
      <c r="F422" s="32">
        <v>27000000</v>
      </c>
      <c r="G422" s="30" t="s">
        <v>914</v>
      </c>
      <c r="H422" s="33">
        <v>65759924</v>
      </c>
      <c r="I422" s="33"/>
      <c r="J422" s="34">
        <v>5</v>
      </c>
      <c r="K422" s="34">
        <v>1688</v>
      </c>
      <c r="L422" s="35">
        <v>45468</v>
      </c>
      <c r="M422" s="36">
        <f t="shared" si="42"/>
        <v>27000000</v>
      </c>
      <c r="N422" s="35">
        <v>45478</v>
      </c>
      <c r="O422" s="31" t="s">
        <v>40</v>
      </c>
      <c r="P422" s="37">
        <v>45478</v>
      </c>
      <c r="Q422" s="31">
        <v>1690</v>
      </c>
      <c r="R422" s="30">
        <v>220301</v>
      </c>
      <c r="S422" s="38">
        <v>27000000</v>
      </c>
      <c r="T422" s="35">
        <v>45482</v>
      </c>
      <c r="U422" s="33" t="s">
        <v>915</v>
      </c>
      <c r="V422" s="35">
        <v>45484</v>
      </c>
      <c r="W422" s="41">
        <v>45657</v>
      </c>
      <c r="X422" s="35"/>
      <c r="Y422" s="30"/>
      <c r="Z422" s="373">
        <f>+F422/6</f>
        <v>4500000</v>
      </c>
      <c r="AA422" s="258"/>
      <c r="AB422" s="40"/>
      <c r="AC422" s="30"/>
      <c r="AD422" s="378"/>
      <c r="AE422" s="30"/>
      <c r="AF422" s="384"/>
      <c r="AG422" s="384"/>
      <c r="AH422" s="384"/>
      <c r="AI422" s="19"/>
    </row>
    <row r="423" spans="1:35">
      <c r="A423" s="30">
        <v>421</v>
      </c>
      <c r="B423" s="30" t="s">
        <v>35</v>
      </c>
      <c r="C423" s="30" t="s">
        <v>36</v>
      </c>
      <c r="D423" s="59" t="s">
        <v>89</v>
      </c>
      <c r="E423" s="31" t="s">
        <v>38</v>
      </c>
      <c r="F423" s="32">
        <v>11220134</v>
      </c>
      <c r="G423" s="59" t="s">
        <v>615</v>
      </c>
      <c r="H423" s="33">
        <v>1193563069</v>
      </c>
      <c r="I423" s="33"/>
      <c r="J423" s="34">
        <v>5</v>
      </c>
      <c r="K423" s="34">
        <v>1705</v>
      </c>
      <c r="L423" s="35">
        <v>45469</v>
      </c>
      <c r="M423" s="36">
        <f t="shared" si="42"/>
        <v>11220134</v>
      </c>
      <c r="N423" s="35">
        <v>45481</v>
      </c>
      <c r="O423" s="31" t="s">
        <v>40</v>
      </c>
      <c r="P423" s="37">
        <v>45481</v>
      </c>
      <c r="Q423" s="31">
        <v>1692</v>
      </c>
      <c r="R423" s="30">
        <v>21030202</v>
      </c>
      <c r="S423" s="38">
        <f t="shared" ref="S423:S469" si="44">M423</f>
        <v>11220134</v>
      </c>
      <c r="T423" s="35">
        <v>45481</v>
      </c>
      <c r="U423" s="33">
        <v>100034657</v>
      </c>
      <c r="V423" s="35">
        <v>45482</v>
      </c>
      <c r="W423" s="41">
        <v>45657</v>
      </c>
      <c r="X423" s="35"/>
      <c r="Y423" s="30"/>
      <c r="Z423" s="373">
        <f>+F423/5.8</f>
        <v>1934505.8620689656</v>
      </c>
      <c r="AA423" s="258"/>
      <c r="AB423" s="40"/>
      <c r="AC423" s="30"/>
      <c r="AD423" s="378"/>
      <c r="AE423" s="30"/>
      <c r="AF423" s="384"/>
      <c r="AG423" s="384"/>
      <c r="AH423" s="384"/>
      <c r="AI423" s="19"/>
    </row>
    <row r="424" spans="1:35">
      <c r="A424" s="43">
        <v>422</v>
      </c>
      <c r="B424" s="43" t="s">
        <v>35</v>
      </c>
      <c r="C424" s="43" t="s">
        <v>70</v>
      </c>
      <c r="D424" s="43" t="s">
        <v>916</v>
      </c>
      <c r="E424" s="44" t="s">
        <v>38</v>
      </c>
      <c r="F424" s="45">
        <v>28259916</v>
      </c>
      <c r="G424" s="43" t="s">
        <v>837</v>
      </c>
      <c r="H424" s="46">
        <v>800250023</v>
      </c>
      <c r="I424" s="46"/>
      <c r="J424" s="47">
        <v>3</v>
      </c>
      <c r="K424" s="47">
        <v>1744</v>
      </c>
      <c r="L424" s="48">
        <v>45471</v>
      </c>
      <c r="M424" s="49">
        <f t="shared" si="42"/>
        <v>28259916</v>
      </c>
      <c r="N424" s="48">
        <v>45482</v>
      </c>
      <c r="O424" s="44" t="s">
        <v>40</v>
      </c>
      <c r="P424" s="50">
        <v>45482</v>
      </c>
      <c r="Q424" s="44">
        <v>1694</v>
      </c>
      <c r="R424" s="43">
        <v>220105</v>
      </c>
      <c r="S424" s="51">
        <f t="shared" si="44"/>
        <v>28259916</v>
      </c>
      <c r="T424" s="48">
        <v>45482</v>
      </c>
      <c r="U424" s="46">
        <v>100034702</v>
      </c>
      <c r="V424" s="48">
        <v>45483</v>
      </c>
      <c r="W424" s="247">
        <v>45503</v>
      </c>
      <c r="X424" s="48"/>
      <c r="Y424" s="43"/>
      <c r="Z424" s="373">
        <f>+F424/6</f>
        <v>4709986</v>
      </c>
      <c r="AA424" s="335"/>
      <c r="AB424" s="53"/>
      <c r="AC424" s="43"/>
      <c r="AD424" s="381"/>
      <c r="AE424" s="30"/>
      <c r="AF424" s="384"/>
      <c r="AG424" s="384"/>
      <c r="AH424" s="384"/>
      <c r="AI424" s="19"/>
    </row>
    <row r="425" spans="1:35">
      <c r="A425" s="30">
        <v>423</v>
      </c>
      <c r="B425" s="30" t="s">
        <v>254</v>
      </c>
      <c r="C425" s="30" t="s">
        <v>791</v>
      </c>
      <c r="D425" s="59" t="s">
        <v>900</v>
      </c>
      <c r="E425" s="31" t="s">
        <v>38</v>
      </c>
      <c r="F425" s="32">
        <v>22800000</v>
      </c>
      <c r="G425" s="30" t="s">
        <v>477</v>
      </c>
      <c r="H425" s="33">
        <v>1110548516</v>
      </c>
      <c r="I425" s="33"/>
      <c r="J425" s="34">
        <v>1</v>
      </c>
      <c r="K425" s="34">
        <v>1722</v>
      </c>
      <c r="L425" s="35">
        <v>45501</v>
      </c>
      <c r="M425" s="36">
        <f t="shared" si="42"/>
        <v>22800000</v>
      </c>
      <c r="N425" s="35">
        <v>45482</v>
      </c>
      <c r="O425" s="31" t="s">
        <v>40</v>
      </c>
      <c r="P425" s="37">
        <v>45484</v>
      </c>
      <c r="Q425" s="31">
        <v>1700</v>
      </c>
      <c r="R425" s="30">
        <v>220401</v>
      </c>
      <c r="S425" s="38">
        <f t="shared" si="44"/>
        <v>22800000</v>
      </c>
      <c r="T425" s="35">
        <v>45484</v>
      </c>
      <c r="U425" s="33" t="s">
        <v>917</v>
      </c>
      <c r="V425" s="35">
        <v>45484</v>
      </c>
      <c r="W425" s="41">
        <v>45657</v>
      </c>
      <c r="X425" s="35"/>
      <c r="Y425" s="30"/>
      <c r="Z425" s="373">
        <f>+F425/6</f>
        <v>3800000</v>
      </c>
      <c r="AA425" s="258"/>
      <c r="AB425" s="40"/>
      <c r="AC425" s="30"/>
      <c r="AD425" s="378"/>
      <c r="AE425" s="30"/>
      <c r="AF425" s="384"/>
      <c r="AG425" s="384"/>
      <c r="AH425" s="384"/>
      <c r="AI425" s="19"/>
    </row>
    <row r="426" spans="1:35">
      <c r="A426" s="43">
        <v>424</v>
      </c>
      <c r="B426" s="43" t="s">
        <v>254</v>
      </c>
      <c r="C426" s="43" t="s">
        <v>48</v>
      </c>
      <c r="D426" s="43" t="s">
        <v>918</v>
      </c>
      <c r="E426" s="44" t="s">
        <v>38</v>
      </c>
      <c r="F426" s="45">
        <v>58320000</v>
      </c>
      <c r="G426" s="43" t="s">
        <v>919</v>
      </c>
      <c r="H426" s="63">
        <v>901430318</v>
      </c>
      <c r="I426" s="63"/>
      <c r="J426" s="47">
        <v>1</v>
      </c>
      <c r="K426" s="47">
        <v>1691</v>
      </c>
      <c r="L426" s="48">
        <v>45468</v>
      </c>
      <c r="M426" s="49">
        <f t="shared" si="42"/>
        <v>58320000</v>
      </c>
      <c r="N426" s="48">
        <v>45482</v>
      </c>
      <c r="O426" s="44" t="s">
        <v>40</v>
      </c>
      <c r="P426" s="50">
        <v>45482</v>
      </c>
      <c r="Q426" s="44">
        <v>1695</v>
      </c>
      <c r="R426" s="43">
        <v>220401</v>
      </c>
      <c r="S426" s="51">
        <f t="shared" si="44"/>
        <v>58320000</v>
      </c>
      <c r="T426" s="48">
        <v>45483</v>
      </c>
      <c r="U426" s="46" t="s">
        <v>920</v>
      </c>
      <c r="V426" s="48">
        <v>45484</v>
      </c>
      <c r="W426" s="247">
        <v>45657</v>
      </c>
      <c r="X426" s="48">
        <v>45412</v>
      </c>
      <c r="Y426" s="43" t="s">
        <v>41</v>
      </c>
      <c r="Z426" s="373">
        <f>+F426/6</f>
        <v>9720000</v>
      </c>
      <c r="AA426" s="335"/>
      <c r="AB426" s="53"/>
      <c r="AC426" s="43"/>
      <c r="AD426" s="381"/>
      <c r="AE426" s="30"/>
      <c r="AF426" s="384"/>
      <c r="AG426" s="384"/>
      <c r="AH426" s="384"/>
      <c r="AI426" s="19"/>
    </row>
    <row r="427" spans="1:35">
      <c r="A427" s="43">
        <v>425</v>
      </c>
      <c r="B427" s="43" t="s">
        <v>254</v>
      </c>
      <c r="C427" s="43" t="s">
        <v>488</v>
      </c>
      <c r="D427" s="60" t="s">
        <v>921</v>
      </c>
      <c r="E427" s="44" t="s">
        <v>38</v>
      </c>
      <c r="F427" s="45">
        <v>14214000</v>
      </c>
      <c r="G427" s="43" t="s">
        <v>481</v>
      </c>
      <c r="H427" s="46">
        <v>1109386295</v>
      </c>
      <c r="I427" s="46"/>
      <c r="J427" s="47">
        <v>9</v>
      </c>
      <c r="K427" s="47">
        <v>1715</v>
      </c>
      <c r="L427" s="48">
        <v>45471</v>
      </c>
      <c r="M427" s="49">
        <f t="shared" si="42"/>
        <v>14214000</v>
      </c>
      <c r="N427" s="48">
        <v>45483</v>
      </c>
      <c r="O427" s="44" t="s">
        <v>40</v>
      </c>
      <c r="P427" s="50">
        <v>45483</v>
      </c>
      <c r="Q427" s="44">
        <v>1697</v>
      </c>
      <c r="R427" s="43">
        <v>220402</v>
      </c>
      <c r="S427" s="51">
        <f t="shared" si="44"/>
        <v>14214000</v>
      </c>
      <c r="T427" s="48">
        <v>45483</v>
      </c>
      <c r="U427" s="46" t="s">
        <v>922</v>
      </c>
      <c r="V427" s="48">
        <v>45483</v>
      </c>
      <c r="W427" s="247">
        <v>45657</v>
      </c>
      <c r="X427" s="48"/>
      <c r="Y427" s="43"/>
      <c r="Z427" s="373">
        <f>+F427/6</f>
        <v>2369000</v>
      </c>
      <c r="AA427" s="335"/>
      <c r="AB427" s="53"/>
      <c r="AC427" s="43"/>
      <c r="AD427" s="381"/>
      <c r="AE427" s="30"/>
      <c r="AF427" s="384"/>
      <c r="AG427" s="384"/>
      <c r="AH427" s="384"/>
      <c r="AI427" s="19"/>
    </row>
    <row r="428" spans="1:35">
      <c r="A428" s="30">
        <v>426</v>
      </c>
      <c r="B428" s="30" t="s">
        <v>35</v>
      </c>
      <c r="C428" s="30" t="s">
        <v>59</v>
      </c>
      <c r="D428" s="30" t="s">
        <v>923</v>
      </c>
      <c r="E428" s="31" t="s">
        <v>38</v>
      </c>
      <c r="F428" s="32">
        <v>17000000</v>
      </c>
      <c r="G428" s="30" t="s">
        <v>712</v>
      </c>
      <c r="H428" s="33">
        <v>809012539</v>
      </c>
      <c r="I428" s="33"/>
      <c r="J428" s="34">
        <v>4</v>
      </c>
      <c r="K428" s="34">
        <v>1724</v>
      </c>
      <c r="L428" s="35">
        <v>45471</v>
      </c>
      <c r="M428" s="36">
        <f t="shared" si="42"/>
        <v>17000000</v>
      </c>
      <c r="N428" s="35">
        <v>45483</v>
      </c>
      <c r="O428" s="31" t="s">
        <v>40</v>
      </c>
      <c r="P428" s="37">
        <v>45484</v>
      </c>
      <c r="Q428" s="31">
        <v>1701</v>
      </c>
      <c r="R428" s="30">
        <v>2102020209</v>
      </c>
      <c r="S428" s="38">
        <f t="shared" si="44"/>
        <v>17000000</v>
      </c>
      <c r="T428" s="35">
        <v>45484</v>
      </c>
      <c r="U428" s="33">
        <v>100034760</v>
      </c>
      <c r="V428" s="35">
        <v>45489</v>
      </c>
      <c r="W428" s="41">
        <v>45535</v>
      </c>
      <c r="X428" s="35"/>
      <c r="Y428" s="30"/>
      <c r="Z428" s="373">
        <f>+F428/6</f>
        <v>2833333.3333333335</v>
      </c>
      <c r="AA428" s="258"/>
      <c r="AB428" s="40"/>
      <c r="AC428" s="30"/>
      <c r="AD428" s="378"/>
      <c r="AE428" s="30"/>
      <c r="AF428" s="384"/>
      <c r="AG428" s="384"/>
      <c r="AH428" s="384"/>
      <c r="AI428" s="19"/>
    </row>
    <row r="429" spans="1:35">
      <c r="A429" s="30">
        <v>427</v>
      </c>
      <c r="B429" s="30" t="s">
        <v>254</v>
      </c>
      <c r="C429" s="30" t="s">
        <v>251</v>
      </c>
      <c r="D429" s="30" t="s">
        <v>924</v>
      </c>
      <c r="E429" s="31" t="s">
        <v>38</v>
      </c>
      <c r="F429" s="32">
        <v>19142550</v>
      </c>
      <c r="G429" s="30" t="s">
        <v>373</v>
      </c>
      <c r="H429" s="33">
        <v>93060622</v>
      </c>
      <c r="I429" s="33"/>
      <c r="J429" s="34">
        <v>6</v>
      </c>
      <c r="K429" s="34">
        <v>1701</v>
      </c>
      <c r="L429" s="35">
        <v>45501</v>
      </c>
      <c r="M429" s="36">
        <f t="shared" si="42"/>
        <v>19142550</v>
      </c>
      <c r="N429" s="35">
        <v>45483</v>
      </c>
      <c r="O429" s="31" t="s">
        <v>40</v>
      </c>
      <c r="P429" s="37">
        <v>45483</v>
      </c>
      <c r="Q429" s="31">
        <v>1698</v>
      </c>
      <c r="R429" s="30">
        <v>220401</v>
      </c>
      <c r="S429" s="38">
        <f t="shared" si="44"/>
        <v>19142550</v>
      </c>
      <c r="T429" s="35">
        <v>45483</v>
      </c>
      <c r="U429" s="33" t="s">
        <v>925</v>
      </c>
      <c r="V429" s="35">
        <v>45483</v>
      </c>
      <c r="W429" s="41">
        <v>45657</v>
      </c>
      <c r="X429" s="35"/>
      <c r="Y429" s="30"/>
      <c r="Z429" s="373">
        <f>+F408/6</f>
        <v>2369000</v>
      </c>
      <c r="AA429" s="258"/>
      <c r="AB429" s="40"/>
      <c r="AC429" s="30"/>
      <c r="AD429" s="378"/>
      <c r="AE429" s="30"/>
      <c r="AF429" s="384"/>
      <c r="AG429" s="384"/>
      <c r="AH429" s="384"/>
      <c r="AI429" s="19"/>
    </row>
    <row r="430" spans="1:35">
      <c r="A430" s="43">
        <v>428</v>
      </c>
      <c r="B430" s="43" t="s">
        <v>35</v>
      </c>
      <c r="C430" s="43" t="s">
        <v>251</v>
      </c>
      <c r="D430" s="43" t="s">
        <v>926</v>
      </c>
      <c r="E430" s="44" t="s">
        <v>38</v>
      </c>
      <c r="F430" s="45">
        <v>19467800</v>
      </c>
      <c r="G430" s="43" t="s">
        <v>927</v>
      </c>
      <c r="H430" s="46">
        <v>14295124</v>
      </c>
      <c r="I430" s="46"/>
      <c r="J430" s="47">
        <v>1</v>
      </c>
      <c r="K430" s="47">
        <v>1702</v>
      </c>
      <c r="L430" s="48">
        <v>45468</v>
      </c>
      <c r="M430" s="49">
        <f t="shared" si="42"/>
        <v>19467800</v>
      </c>
      <c r="N430" s="48">
        <v>45483</v>
      </c>
      <c r="O430" s="44" t="s">
        <v>40</v>
      </c>
      <c r="P430" s="50">
        <v>45483</v>
      </c>
      <c r="Q430" s="44">
        <v>1699</v>
      </c>
      <c r="R430" s="43">
        <v>21030202</v>
      </c>
      <c r="S430" s="51">
        <f t="shared" si="44"/>
        <v>19467800</v>
      </c>
      <c r="T430" s="48">
        <v>45483</v>
      </c>
      <c r="U430" s="46" t="s">
        <v>928</v>
      </c>
      <c r="V430" s="48">
        <v>45485</v>
      </c>
      <c r="W430" s="247">
        <v>45657</v>
      </c>
      <c r="X430" s="48"/>
      <c r="Y430" s="43"/>
      <c r="Z430" s="373">
        <f>+F430/6</f>
        <v>3244633.3333333335</v>
      </c>
      <c r="AA430" s="335"/>
      <c r="AB430" s="53"/>
      <c r="AC430" s="43"/>
      <c r="AD430" s="381"/>
      <c r="AE430" s="30"/>
      <c r="AF430" s="384"/>
      <c r="AG430" s="384"/>
      <c r="AH430" s="384"/>
      <c r="AI430" s="19"/>
    </row>
    <row r="431" spans="1:35">
      <c r="A431" s="30">
        <v>429</v>
      </c>
      <c r="B431" s="30" t="s">
        <v>254</v>
      </c>
      <c r="C431" s="30" t="s">
        <v>284</v>
      </c>
      <c r="D431" s="30" t="s">
        <v>929</v>
      </c>
      <c r="E431" s="31" t="s">
        <v>38</v>
      </c>
      <c r="F431" s="32">
        <v>26500000</v>
      </c>
      <c r="G431" s="30" t="s">
        <v>930</v>
      </c>
      <c r="H431" s="33">
        <v>84047569</v>
      </c>
      <c r="I431" s="33"/>
      <c r="J431" s="34">
        <v>7</v>
      </c>
      <c r="K431" s="34">
        <v>1745</v>
      </c>
      <c r="L431" s="35">
        <v>45471</v>
      </c>
      <c r="M431" s="36">
        <f t="shared" si="42"/>
        <v>26500000</v>
      </c>
      <c r="N431" s="35">
        <v>45483</v>
      </c>
      <c r="O431" s="31" t="s">
        <v>40</v>
      </c>
      <c r="P431" s="37">
        <v>45484</v>
      </c>
      <c r="Q431" s="31">
        <v>1702</v>
      </c>
      <c r="R431" s="30">
        <v>220401</v>
      </c>
      <c r="S431" s="38">
        <f t="shared" si="44"/>
        <v>26500000</v>
      </c>
      <c r="T431" s="35">
        <v>45484</v>
      </c>
      <c r="U431" s="33">
        <v>100034757</v>
      </c>
      <c r="V431" s="35">
        <v>45484</v>
      </c>
      <c r="W431" s="31" t="s">
        <v>79</v>
      </c>
      <c r="X431" s="35"/>
      <c r="Y431" s="30"/>
      <c r="Z431" s="373">
        <f>+F431/5</f>
        <v>5300000</v>
      </c>
      <c r="AA431" s="258"/>
      <c r="AB431" s="40"/>
      <c r="AC431" s="30"/>
      <c r="AD431" s="378"/>
      <c r="AE431" s="30"/>
      <c r="AF431" s="384"/>
      <c r="AG431" s="384"/>
      <c r="AH431" s="384"/>
      <c r="AI431" s="19"/>
    </row>
    <row r="432" spans="1:35">
      <c r="A432" s="30">
        <v>430</v>
      </c>
      <c r="B432" s="30" t="s">
        <v>654</v>
      </c>
      <c r="C432" s="30" t="s">
        <v>210</v>
      </c>
      <c r="D432" s="30" t="s">
        <v>932</v>
      </c>
      <c r="E432" s="31" t="s">
        <v>38</v>
      </c>
      <c r="F432" s="32">
        <v>16800000</v>
      </c>
      <c r="G432" s="30" t="s">
        <v>933</v>
      </c>
      <c r="H432" s="33">
        <v>65771165</v>
      </c>
      <c r="I432" s="33"/>
      <c r="J432" s="34">
        <v>0</v>
      </c>
      <c r="K432" s="34">
        <v>1727</v>
      </c>
      <c r="L432" s="35">
        <v>45471</v>
      </c>
      <c r="M432" s="36">
        <f t="shared" si="42"/>
        <v>16800000</v>
      </c>
      <c r="N432" s="35">
        <v>45483</v>
      </c>
      <c r="O432" s="31" t="s">
        <v>40</v>
      </c>
      <c r="P432" s="37">
        <v>45485</v>
      </c>
      <c r="Q432" s="31">
        <v>1708</v>
      </c>
      <c r="R432" s="30">
        <v>220302</v>
      </c>
      <c r="S432" s="38">
        <f t="shared" si="44"/>
        <v>16800000</v>
      </c>
      <c r="T432" s="35">
        <v>45490</v>
      </c>
      <c r="U432" s="33" t="s">
        <v>934</v>
      </c>
      <c r="V432" s="35">
        <v>45491</v>
      </c>
      <c r="W432" s="41">
        <v>45657</v>
      </c>
      <c r="X432" s="35"/>
      <c r="Y432" s="30"/>
      <c r="Z432" s="373">
        <f>+F432/6</f>
        <v>2800000</v>
      </c>
      <c r="AA432" s="258"/>
      <c r="AB432" s="40"/>
      <c r="AC432" s="30"/>
      <c r="AD432" s="378"/>
      <c r="AE432" s="30"/>
      <c r="AF432" s="384"/>
      <c r="AG432" s="384"/>
      <c r="AH432" s="384"/>
      <c r="AI432" s="19"/>
    </row>
    <row r="433" spans="1:35">
      <c r="A433" s="30">
        <v>431</v>
      </c>
      <c r="B433" s="30" t="s">
        <v>254</v>
      </c>
      <c r="C433" s="30" t="s">
        <v>48</v>
      </c>
      <c r="D433" s="30" t="s">
        <v>935</v>
      </c>
      <c r="E433" s="31" t="s">
        <v>38</v>
      </c>
      <c r="F433" s="32">
        <v>35000000</v>
      </c>
      <c r="G433" s="30" t="s">
        <v>919</v>
      </c>
      <c r="H433" s="33">
        <v>901430318</v>
      </c>
      <c r="I433" s="33"/>
      <c r="J433" s="34">
        <v>1</v>
      </c>
      <c r="K433" s="34">
        <v>1746</v>
      </c>
      <c r="L433" s="35">
        <v>45471</v>
      </c>
      <c r="M433" s="36">
        <f t="shared" si="42"/>
        <v>35000000</v>
      </c>
      <c r="N433" s="35">
        <v>45484</v>
      </c>
      <c r="O433" s="31" t="s">
        <v>40</v>
      </c>
      <c r="P433" s="37">
        <v>45484</v>
      </c>
      <c r="Q433" s="31">
        <v>1703</v>
      </c>
      <c r="R433" s="30">
        <v>220401</v>
      </c>
      <c r="S433" s="38">
        <f t="shared" si="44"/>
        <v>35000000</v>
      </c>
      <c r="T433" s="35">
        <v>45484</v>
      </c>
      <c r="U433" s="33" t="s">
        <v>936</v>
      </c>
      <c r="V433" s="35">
        <v>45485</v>
      </c>
      <c r="W433" s="41">
        <v>45657</v>
      </c>
      <c r="X433" s="35">
        <v>45412</v>
      </c>
      <c r="Y433" s="30" t="s">
        <v>41</v>
      </c>
      <c r="Z433" s="373">
        <v>9720000</v>
      </c>
      <c r="AA433" s="258"/>
      <c r="AB433" s="40"/>
      <c r="AC433" s="30"/>
      <c r="AD433" s="378"/>
      <c r="AE433" s="30"/>
      <c r="AF433" s="384"/>
      <c r="AG433" s="384"/>
      <c r="AH433" s="384"/>
      <c r="AI433" s="19"/>
    </row>
    <row r="434" spans="1:35">
      <c r="A434" s="30">
        <v>432</v>
      </c>
      <c r="B434" s="30" t="s">
        <v>654</v>
      </c>
      <c r="C434" s="30" t="s">
        <v>210</v>
      </c>
      <c r="D434" s="30" t="s">
        <v>932</v>
      </c>
      <c r="E434" s="31" t="s">
        <v>38</v>
      </c>
      <c r="F434" s="32">
        <v>16800000</v>
      </c>
      <c r="G434" s="30" t="s">
        <v>937</v>
      </c>
      <c r="H434" s="33">
        <v>28538686</v>
      </c>
      <c r="I434" s="33"/>
      <c r="J434" s="34">
        <v>4</v>
      </c>
      <c r="K434" s="34">
        <v>1731</v>
      </c>
      <c r="L434" s="35">
        <v>45471</v>
      </c>
      <c r="M434" s="36">
        <f t="shared" si="42"/>
        <v>16800000</v>
      </c>
      <c r="N434" s="35">
        <v>45484</v>
      </c>
      <c r="O434" s="31" t="s">
        <v>40</v>
      </c>
      <c r="P434" s="37">
        <v>45484</v>
      </c>
      <c r="Q434" s="31">
        <v>1704</v>
      </c>
      <c r="R434" s="30">
        <v>220302</v>
      </c>
      <c r="S434" s="38">
        <f t="shared" si="44"/>
        <v>16800000</v>
      </c>
      <c r="T434" s="35">
        <v>45484</v>
      </c>
      <c r="U434" s="33" t="s">
        <v>938</v>
      </c>
      <c r="V434" s="35">
        <v>45489</v>
      </c>
      <c r="W434" s="41">
        <v>45657</v>
      </c>
      <c r="X434" s="35"/>
      <c r="Y434" s="30"/>
      <c r="Z434" s="373">
        <f>+F434/6</f>
        <v>2800000</v>
      </c>
      <c r="AA434" s="258"/>
      <c r="AB434" s="40"/>
      <c r="AC434" s="30"/>
      <c r="AD434" s="378"/>
      <c r="AE434" s="30"/>
      <c r="AF434" s="384"/>
      <c r="AG434" s="384"/>
      <c r="AH434" s="384"/>
      <c r="AI434" s="19"/>
    </row>
    <row r="435" spans="1:35">
      <c r="A435" s="30">
        <v>433</v>
      </c>
      <c r="B435" s="30" t="s">
        <v>654</v>
      </c>
      <c r="C435" s="30" t="s">
        <v>210</v>
      </c>
      <c r="D435" s="30" t="s">
        <v>932</v>
      </c>
      <c r="E435" s="31" t="s">
        <v>38</v>
      </c>
      <c r="F435" s="32">
        <v>16800000</v>
      </c>
      <c r="G435" s="30" t="s">
        <v>939</v>
      </c>
      <c r="H435" s="33">
        <v>39752816</v>
      </c>
      <c r="I435" s="33"/>
      <c r="J435" s="34">
        <v>1</v>
      </c>
      <c r="K435" s="34">
        <v>1729</v>
      </c>
      <c r="L435" s="35">
        <v>45471</v>
      </c>
      <c r="M435" s="36">
        <f t="shared" si="42"/>
        <v>16800000</v>
      </c>
      <c r="N435" s="35">
        <v>45484</v>
      </c>
      <c r="O435" s="31" t="s">
        <v>40</v>
      </c>
      <c r="P435" s="37">
        <v>45484</v>
      </c>
      <c r="Q435" s="31">
        <v>1705</v>
      </c>
      <c r="R435" s="30">
        <v>220302</v>
      </c>
      <c r="S435" s="38">
        <f t="shared" si="44"/>
        <v>16800000</v>
      </c>
      <c r="T435" s="35">
        <v>45484</v>
      </c>
      <c r="U435" s="33" t="s">
        <v>940</v>
      </c>
      <c r="V435" s="35">
        <v>45489</v>
      </c>
      <c r="W435" s="41">
        <v>45657</v>
      </c>
      <c r="X435" s="35"/>
      <c r="Y435" s="30"/>
      <c r="Z435" s="373">
        <f t="shared" ref="Z435:Z440" si="45">+F435/6</f>
        <v>2800000</v>
      </c>
      <c r="AA435" s="258"/>
      <c r="AB435" s="40"/>
      <c r="AC435" s="30"/>
      <c r="AD435" s="378"/>
      <c r="AE435" s="30"/>
      <c r="AF435" s="384"/>
      <c r="AG435" s="384"/>
      <c r="AH435" s="384"/>
      <c r="AI435" s="19"/>
    </row>
    <row r="436" spans="1:35">
      <c r="A436" s="30">
        <v>434</v>
      </c>
      <c r="B436" s="30" t="s">
        <v>654</v>
      </c>
      <c r="C436" s="30" t="s">
        <v>210</v>
      </c>
      <c r="D436" s="30" t="s">
        <v>932</v>
      </c>
      <c r="E436" s="31" t="s">
        <v>38</v>
      </c>
      <c r="F436" s="32">
        <v>16800000</v>
      </c>
      <c r="G436" s="30" t="s">
        <v>941</v>
      </c>
      <c r="H436" s="33">
        <v>1110453156</v>
      </c>
      <c r="I436" s="33"/>
      <c r="J436" s="34">
        <v>4</v>
      </c>
      <c r="K436" s="34">
        <v>1737</v>
      </c>
      <c r="L436" s="35">
        <v>45471</v>
      </c>
      <c r="M436" s="36">
        <f t="shared" si="42"/>
        <v>16800000</v>
      </c>
      <c r="N436" s="35">
        <v>45484</v>
      </c>
      <c r="O436" s="31" t="s">
        <v>40</v>
      </c>
      <c r="P436" s="37">
        <v>45485</v>
      </c>
      <c r="Q436" s="31">
        <v>1709</v>
      </c>
      <c r="R436" s="30">
        <v>220302</v>
      </c>
      <c r="S436" s="38">
        <f t="shared" si="44"/>
        <v>16800000</v>
      </c>
      <c r="T436" s="35">
        <v>45485</v>
      </c>
      <c r="U436" s="33" t="s">
        <v>942</v>
      </c>
      <c r="V436" s="35">
        <v>45485</v>
      </c>
      <c r="W436" s="41">
        <v>45657</v>
      </c>
      <c r="X436" s="35"/>
      <c r="Y436" s="30"/>
      <c r="Z436" s="373">
        <f t="shared" si="45"/>
        <v>2800000</v>
      </c>
      <c r="AA436" s="258"/>
      <c r="AB436" s="40"/>
      <c r="AC436" s="30"/>
      <c r="AD436" s="378"/>
      <c r="AE436" s="30"/>
      <c r="AF436" s="384"/>
      <c r="AG436" s="384"/>
      <c r="AH436" s="384"/>
      <c r="AI436" s="19"/>
    </row>
    <row r="437" spans="1:35">
      <c r="A437" s="30">
        <v>435</v>
      </c>
      <c r="B437" s="30" t="s">
        <v>654</v>
      </c>
      <c r="C437" s="30" t="s">
        <v>210</v>
      </c>
      <c r="D437" s="30" t="s">
        <v>932</v>
      </c>
      <c r="E437" s="31" t="s">
        <v>38</v>
      </c>
      <c r="F437" s="32">
        <v>16800000</v>
      </c>
      <c r="G437" s="30" t="s">
        <v>943</v>
      </c>
      <c r="H437" s="33">
        <v>1109003942</v>
      </c>
      <c r="I437" s="33"/>
      <c r="J437" s="34">
        <v>3</v>
      </c>
      <c r="K437" s="34">
        <v>1725</v>
      </c>
      <c r="L437" s="35">
        <v>45471</v>
      </c>
      <c r="M437" s="36">
        <f t="shared" si="42"/>
        <v>16800000</v>
      </c>
      <c r="N437" s="35">
        <v>45484</v>
      </c>
      <c r="O437" s="31" t="s">
        <v>40</v>
      </c>
      <c r="P437" s="37">
        <v>45485</v>
      </c>
      <c r="Q437" s="31">
        <v>1710</v>
      </c>
      <c r="R437" s="30">
        <v>220302</v>
      </c>
      <c r="S437" s="38">
        <f t="shared" si="44"/>
        <v>16800000</v>
      </c>
      <c r="T437" s="35" t="s">
        <v>944</v>
      </c>
      <c r="U437" s="33" t="s">
        <v>945</v>
      </c>
      <c r="V437" s="35">
        <v>45485</v>
      </c>
      <c r="W437" s="41">
        <v>45657</v>
      </c>
      <c r="X437" s="35"/>
      <c r="Y437" s="30"/>
      <c r="Z437" s="373">
        <f t="shared" si="45"/>
        <v>2800000</v>
      </c>
      <c r="AA437" s="258"/>
      <c r="AB437" s="40"/>
      <c r="AC437" s="30"/>
      <c r="AD437" s="378"/>
      <c r="AE437" s="30"/>
      <c r="AF437" s="384"/>
      <c r="AG437" s="384"/>
      <c r="AH437" s="384"/>
      <c r="AI437" s="19"/>
    </row>
    <row r="438" spans="1:35">
      <c r="A438" s="30">
        <v>436</v>
      </c>
      <c r="B438" s="30" t="s">
        <v>654</v>
      </c>
      <c r="C438" s="30" t="s">
        <v>210</v>
      </c>
      <c r="D438" s="30" t="s">
        <v>932</v>
      </c>
      <c r="E438" s="31" t="s">
        <v>38</v>
      </c>
      <c r="F438" s="32">
        <v>16800000</v>
      </c>
      <c r="G438" s="30" t="s">
        <v>946</v>
      </c>
      <c r="H438" s="33">
        <v>1005826834</v>
      </c>
      <c r="I438" s="33"/>
      <c r="J438" s="34">
        <v>0</v>
      </c>
      <c r="K438" s="34">
        <v>1723</v>
      </c>
      <c r="L438" s="35">
        <v>45471</v>
      </c>
      <c r="M438" s="36">
        <f t="shared" si="42"/>
        <v>16800000</v>
      </c>
      <c r="N438" s="35">
        <v>45484</v>
      </c>
      <c r="O438" s="31" t="s">
        <v>40</v>
      </c>
      <c r="P438" s="37">
        <v>45489</v>
      </c>
      <c r="Q438" s="31">
        <v>1721</v>
      </c>
      <c r="R438" s="30">
        <v>220302</v>
      </c>
      <c r="S438" s="38">
        <f t="shared" si="44"/>
        <v>16800000</v>
      </c>
      <c r="T438" s="35">
        <v>45489</v>
      </c>
      <c r="U438" s="33" t="s">
        <v>947</v>
      </c>
      <c r="V438" s="35">
        <v>45489</v>
      </c>
      <c r="W438" s="41">
        <v>45657</v>
      </c>
      <c r="X438" s="35"/>
      <c r="Y438" s="30"/>
      <c r="Z438" s="373">
        <f t="shared" si="45"/>
        <v>2800000</v>
      </c>
      <c r="AA438" s="258"/>
      <c r="AB438" s="40"/>
      <c r="AC438" s="30"/>
      <c r="AD438" s="378"/>
      <c r="AE438" s="30"/>
      <c r="AF438" s="384"/>
      <c r="AG438" s="384"/>
      <c r="AH438" s="384"/>
      <c r="AI438" s="19"/>
    </row>
    <row r="439" spans="1:35">
      <c r="A439" s="30">
        <v>437</v>
      </c>
      <c r="B439" s="30" t="s">
        <v>654</v>
      </c>
      <c r="C439" s="30" t="s">
        <v>210</v>
      </c>
      <c r="D439" s="30" t="s">
        <v>932</v>
      </c>
      <c r="E439" s="31" t="s">
        <v>38</v>
      </c>
      <c r="F439" s="32">
        <v>16800000</v>
      </c>
      <c r="G439" s="30" t="s">
        <v>889</v>
      </c>
      <c r="H439" s="33">
        <v>65588998</v>
      </c>
      <c r="I439" s="33"/>
      <c r="J439" s="34">
        <v>5</v>
      </c>
      <c r="K439" s="34">
        <v>1733</v>
      </c>
      <c r="L439" s="35">
        <v>45471</v>
      </c>
      <c r="M439" s="36">
        <f t="shared" si="42"/>
        <v>16800000</v>
      </c>
      <c r="N439" s="35">
        <v>45484</v>
      </c>
      <c r="O439" s="31" t="s">
        <v>40</v>
      </c>
      <c r="P439" s="37">
        <v>45484</v>
      </c>
      <c r="Q439" s="31">
        <v>1706</v>
      </c>
      <c r="R439" s="30">
        <v>220302</v>
      </c>
      <c r="S439" s="38">
        <f t="shared" si="44"/>
        <v>16800000</v>
      </c>
      <c r="T439" s="35">
        <v>45484</v>
      </c>
      <c r="U439" s="33">
        <v>100034768</v>
      </c>
      <c r="V439" s="35">
        <v>45485</v>
      </c>
      <c r="W439" s="41">
        <v>45657</v>
      </c>
      <c r="X439" s="35"/>
      <c r="Y439" s="30"/>
      <c r="Z439" s="373">
        <f t="shared" si="45"/>
        <v>2800000</v>
      </c>
      <c r="AA439" s="30"/>
      <c r="AB439" s="40"/>
      <c r="AC439" s="30"/>
      <c r="AD439" s="378"/>
      <c r="AE439" s="30"/>
      <c r="AF439" s="384"/>
      <c r="AG439" s="384"/>
      <c r="AH439" s="384"/>
      <c r="AI439" s="19"/>
    </row>
    <row r="440" spans="1:35">
      <c r="A440" s="30">
        <v>438</v>
      </c>
      <c r="B440" s="30" t="s">
        <v>654</v>
      </c>
      <c r="C440" s="30" t="s">
        <v>210</v>
      </c>
      <c r="D440" s="30" t="s">
        <v>932</v>
      </c>
      <c r="E440" s="31" t="s">
        <v>38</v>
      </c>
      <c r="F440" s="32">
        <v>16800000</v>
      </c>
      <c r="G440" s="30" t="s">
        <v>948</v>
      </c>
      <c r="H440" s="33">
        <v>38361634</v>
      </c>
      <c r="I440" s="33"/>
      <c r="J440" s="34">
        <v>6</v>
      </c>
      <c r="K440" s="34">
        <v>1728</v>
      </c>
      <c r="L440" s="35">
        <v>45471</v>
      </c>
      <c r="M440" s="36">
        <f t="shared" si="42"/>
        <v>16800000</v>
      </c>
      <c r="N440" s="35">
        <v>45484</v>
      </c>
      <c r="O440" s="31" t="s">
        <v>40</v>
      </c>
      <c r="P440" s="37">
        <v>45484</v>
      </c>
      <c r="Q440" s="31">
        <v>1707</v>
      </c>
      <c r="R440" s="30">
        <v>220302</v>
      </c>
      <c r="S440" s="38">
        <f t="shared" si="44"/>
        <v>16800000</v>
      </c>
      <c r="T440" s="35">
        <v>45484</v>
      </c>
      <c r="U440" s="33">
        <v>100034777</v>
      </c>
      <c r="V440" s="35">
        <v>45485</v>
      </c>
      <c r="W440" s="41">
        <v>45657</v>
      </c>
      <c r="X440" s="35"/>
      <c r="Y440" s="30"/>
      <c r="Z440" s="373">
        <f t="shared" si="45"/>
        <v>2800000</v>
      </c>
      <c r="AA440" s="30"/>
      <c r="AB440" s="40"/>
      <c r="AC440" s="30"/>
      <c r="AD440" s="378"/>
      <c r="AE440" s="30"/>
      <c r="AF440" s="384"/>
      <c r="AG440" s="384"/>
      <c r="AH440" s="384"/>
      <c r="AI440" s="19"/>
    </row>
    <row r="441" spans="1:35">
      <c r="A441" s="30">
        <v>439</v>
      </c>
      <c r="B441" s="30" t="s">
        <v>654</v>
      </c>
      <c r="C441" s="30" t="s">
        <v>336</v>
      </c>
      <c r="D441" s="59" t="s">
        <v>949</v>
      </c>
      <c r="E441" s="31" t="s">
        <v>38</v>
      </c>
      <c r="F441" s="32">
        <v>27000000</v>
      </c>
      <c r="G441" s="30" t="s">
        <v>950</v>
      </c>
      <c r="H441" s="33">
        <v>5828395</v>
      </c>
      <c r="I441" s="33"/>
      <c r="J441" s="34">
        <v>7</v>
      </c>
      <c r="K441" s="34">
        <v>1739</v>
      </c>
      <c r="L441" s="35">
        <v>45471</v>
      </c>
      <c r="M441" s="36">
        <f t="shared" si="42"/>
        <v>27000000</v>
      </c>
      <c r="N441" s="35">
        <v>45484</v>
      </c>
      <c r="O441" s="31" t="s">
        <v>40</v>
      </c>
      <c r="P441" s="37">
        <v>45485</v>
      </c>
      <c r="Q441" s="31">
        <v>1711</v>
      </c>
      <c r="R441" s="30">
        <v>220301</v>
      </c>
      <c r="S441" s="38">
        <f t="shared" si="44"/>
        <v>27000000</v>
      </c>
      <c r="T441" s="35">
        <v>45484</v>
      </c>
      <c r="U441" s="33" t="s">
        <v>951</v>
      </c>
      <c r="V441" s="35">
        <v>45485</v>
      </c>
      <c r="W441" s="41">
        <v>45657</v>
      </c>
      <c r="X441" s="35"/>
      <c r="Y441" s="30"/>
      <c r="Z441" s="373">
        <f>+F441/5.7</f>
        <v>4736842.1052631577</v>
      </c>
      <c r="AA441" s="30"/>
      <c r="AB441" s="40"/>
      <c r="AC441" s="30"/>
      <c r="AD441" s="378"/>
      <c r="AE441" s="30"/>
      <c r="AF441" s="384"/>
      <c r="AG441" s="384"/>
      <c r="AH441" s="384"/>
      <c r="AI441" s="19"/>
    </row>
    <row r="442" spans="1:35">
      <c r="A442" s="30">
        <v>440</v>
      </c>
      <c r="B442" s="30" t="s">
        <v>654</v>
      </c>
      <c r="C442" s="30" t="s">
        <v>336</v>
      </c>
      <c r="D442" s="59" t="s">
        <v>949</v>
      </c>
      <c r="E442" s="31" t="s">
        <v>38</v>
      </c>
      <c r="F442" s="32">
        <v>27000000</v>
      </c>
      <c r="G442" s="30" t="s">
        <v>952</v>
      </c>
      <c r="H442" s="33">
        <v>65767602</v>
      </c>
      <c r="I442" s="33"/>
      <c r="J442" s="34">
        <v>2</v>
      </c>
      <c r="K442" s="34">
        <v>1741</v>
      </c>
      <c r="L442" s="35">
        <v>45471</v>
      </c>
      <c r="M442" s="36">
        <f t="shared" si="42"/>
        <v>27000000</v>
      </c>
      <c r="N442" s="35">
        <v>45484</v>
      </c>
      <c r="O442" s="31" t="s">
        <v>40</v>
      </c>
      <c r="P442" s="37">
        <v>45477</v>
      </c>
      <c r="Q442" s="31">
        <v>1680</v>
      </c>
      <c r="R442" s="30">
        <v>220301</v>
      </c>
      <c r="S442" s="38">
        <f t="shared" si="44"/>
        <v>27000000</v>
      </c>
      <c r="T442" s="35">
        <v>45484</v>
      </c>
      <c r="U442" s="33" t="s">
        <v>953</v>
      </c>
      <c r="V442" s="35">
        <v>45485</v>
      </c>
      <c r="W442" s="41">
        <v>45657</v>
      </c>
      <c r="X442" s="35"/>
      <c r="Y442" s="30"/>
      <c r="Z442" s="373">
        <f>+F442/5.7</f>
        <v>4736842.1052631577</v>
      </c>
      <c r="AA442" s="30"/>
      <c r="AB442" s="40"/>
      <c r="AC442" s="30"/>
      <c r="AD442" s="378"/>
      <c r="AE442" s="30"/>
      <c r="AF442" s="384"/>
      <c r="AG442" s="384"/>
      <c r="AH442" s="384"/>
      <c r="AI442" s="19"/>
    </row>
    <row r="443" spans="1:35">
      <c r="A443" s="30">
        <v>441</v>
      </c>
      <c r="B443" s="30" t="s">
        <v>35</v>
      </c>
      <c r="C443" s="30" t="s">
        <v>251</v>
      </c>
      <c r="D443" s="59" t="s">
        <v>618</v>
      </c>
      <c r="E443" s="31" t="s">
        <v>38</v>
      </c>
      <c r="F443" s="32">
        <v>30000000</v>
      </c>
      <c r="G443" s="30" t="s">
        <v>619</v>
      </c>
      <c r="H443" s="33">
        <v>52332938</v>
      </c>
      <c r="I443" s="33"/>
      <c r="J443" s="34">
        <v>7</v>
      </c>
      <c r="K443" s="34">
        <v>1720</v>
      </c>
      <c r="L443" s="35">
        <v>45471</v>
      </c>
      <c r="M443" s="36">
        <f t="shared" si="42"/>
        <v>30000000</v>
      </c>
      <c r="N443" s="35">
        <v>45484</v>
      </c>
      <c r="O443" s="31" t="s">
        <v>40</v>
      </c>
      <c r="P443" s="37">
        <v>45485</v>
      </c>
      <c r="Q443" s="31">
        <v>1716</v>
      </c>
      <c r="R443" s="30">
        <v>2102020211</v>
      </c>
      <c r="S443" s="38">
        <f t="shared" si="44"/>
        <v>30000000</v>
      </c>
      <c r="T443" s="35">
        <v>45485</v>
      </c>
      <c r="U443" s="33">
        <v>100034801</v>
      </c>
      <c r="V443" s="35">
        <v>45489</v>
      </c>
      <c r="W443" s="41">
        <v>45657</v>
      </c>
      <c r="X443" s="35"/>
      <c r="Y443" s="30"/>
      <c r="Z443" s="373">
        <f>+F443/5.7</f>
        <v>5263157.8947368423</v>
      </c>
      <c r="AA443" s="30"/>
      <c r="AB443" s="40"/>
      <c r="AC443" s="30"/>
      <c r="AD443" s="378"/>
      <c r="AE443" s="30"/>
      <c r="AF443" s="384"/>
      <c r="AG443" s="384"/>
      <c r="AH443" s="384"/>
      <c r="AI443" s="19"/>
    </row>
    <row r="444" spans="1:35">
      <c r="A444" s="30">
        <v>442</v>
      </c>
      <c r="B444" s="30" t="s">
        <v>654</v>
      </c>
      <c r="C444" s="298" t="s">
        <v>336</v>
      </c>
      <c r="D444" s="59" t="s">
        <v>954</v>
      </c>
      <c r="E444" s="31" t="s">
        <v>38</v>
      </c>
      <c r="F444" s="32">
        <v>156700000</v>
      </c>
      <c r="G444" s="294" t="s">
        <v>712</v>
      </c>
      <c r="H444" s="33">
        <v>809012539</v>
      </c>
      <c r="I444" s="33"/>
      <c r="J444" s="34">
        <v>4</v>
      </c>
      <c r="K444" s="34">
        <v>1743</v>
      </c>
      <c r="L444" s="35">
        <v>45471</v>
      </c>
      <c r="M444" s="49">
        <f t="shared" si="42"/>
        <v>156700000</v>
      </c>
      <c r="N444" s="35">
        <v>45484</v>
      </c>
      <c r="O444" s="31" t="s">
        <v>40</v>
      </c>
      <c r="P444" s="37">
        <v>45485</v>
      </c>
      <c r="Q444" s="31">
        <v>1713</v>
      </c>
      <c r="R444" s="30">
        <v>220305</v>
      </c>
      <c r="S444" s="51">
        <f t="shared" si="44"/>
        <v>156700000</v>
      </c>
      <c r="T444" s="35">
        <v>45484</v>
      </c>
      <c r="U444" s="33">
        <v>100034782</v>
      </c>
      <c r="V444" s="35"/>
      <c r="W444" s="41">
        <v>45656</v>
      </c>
      <c r="X444" s="35"/>
      <c r="Y444" s="30"/>
      <c r="Z444" s="373">
        <f t="shared" ref="Z444" si="46">+F444/5.1</f>
        <v>30725490.196078435</v>
      </c>
      <c r="AA444" s="258"/>
      <c r="AB444" s="40"/>
      <c r="AC444" s="30"/>
      <c r="AD444" s="378"/>
      <c r="AE444" s="30"/>
      <c r="AF444" s="384"/>
      <c r="AG444" s="384"/>
      <c r="AH444" s="384"/>
      <c r="AI444" s="19"/>
    </row>
    <row r="445" spans="1:35">
      <c r="A445" s="30">
        <v>443</v>
      </c>
      <c r="B445" s="30" t="s">
        <v>654</v>
      </c>
      <c r="C445" s="30" t="s">
        <v>210</v>
      </c>
      <c r="D445" s="30" t="s">
        <v>932</v>
      </c>
      <c r="E445" s="31" t="s">
        <v>38</v>
      </c>
      <c r="F445" s="32">
        <v>16800000</v>
      </c>
      <c r="G445" s="30" t="s">
        <v>955</v>
      </c>
      <c r="H445" s="33">
        <v>65760365</v>
      </c>
      <c r="I445" s="33"/>
      <c r="J445" s="34">
        <v>1</v>
      </c>
      <c r="K445" s="34">
        <v>1718</v>
      </c>
      <c r="L445" s="35">
        <v>45471</v>
      </c>
      <c r="M445" s="36">
        <f t="shared" si="42"/>
        <v>16800000</v>
      </c>
      <c r="N445" s="35">
        <v>45485</v>
      </c>
      <c r="O445" s="31" t="s">
        <v>40</v>
      </c>
      <c r="P445" s="37">
        <v>45489</v>
      </c>
      <c r="Q445" s="31">
        <v>1720</v>
      </c>
      <c r="R445" s="30">
        <v>220302</v>
      </c>
      <c r="S445" s="38">
        <f t="shared" si="44"/>
        <v>16800000</v>
      </c>
      <c r="T445" s="35">
        <v>45485</v>
      </c>
      <c r="U445" s="33" t="s">
        <v>956</v>
      </c>
      <c r="V445" s="35">
        <v>45490</v>
      </c>
      <c r="W445" s="41">
        <v>45657</v>
      </c>
      <c r="X445" s="35"/>
      <c r="Y445" s="30"/>
      <c r="Z445" s="373">
        <f t="shared" ref="Z445" si="47">+F445/6</f>
        <v>2800000</v>
      </c>
      <c r="AA445" s="30"/>
      <c r="AB445" s="40"/>
      <c r="AC445" s="30"/>
      <c r="AD445" s="378"/>
      <c r="AE445" s="30"/>
      <c r="AF445" s="384"/>
      <c r="AG445" s="384"/>
      <c r="AH445" s="384"/>
      <c r="AI445" s="19"/>
    </row>
    <row r="446" spans="1:35">
      <c r="A446" s="30">
        <v>444</v>
      </c>
      <c r="B446" s="30" t="s">
        <v>654</v>
      </c>
      <c r="C446" s="30" t="s">
        <v>336</v>
      </c>
      <c r="D446" s="59" t="s">
        <v>949</v>
      </c>
      <c r="E446" s="31" t="s">
        <v>38</v>
      </c>
      <c r="F446" s="32">
        <v>27000000</v>
      </c>
      <c r="G446" s="30" t="s">
        <v>957</v>
      </c>
      <c r="H446" s="33">
        <v>1110464811</v>
      </c>
      <c r="I446" s="33"/>
      <c r="J446" s="34">
        <v>8</v>
      </c>
      <c r="K446" s="34">
        <v>1740</v>
      </c>
      <c r="L446" s="35">
        <v>45471</v>
      </c>
      <c r="M446" s="36">
        <f t="shared" si="42"/>
        <v>27000000</v>
      </c>
      <c r="N446" s="35">
        <v>45485</v>
      </c>
      <c r="O446" s="31" t="s">
        <v>40</v>
      </c>
      <c r="P446" s="37">
        <v>45485</v>
      </c>
      <c r="Q446" s="31">
        <v>1719</v>
      </c>
      <c r="R446" s="30">
        <v>220301</v>
      </c>
      <c r="S446" s="38">
        <f t="shared" si="44"/>
        <v>27000000</v>
      </c>
      <c r="T446" s="35">
        <v>45485</v>
      </c>
      <c r="U446" s="33" t="s">
        <v>958</v>
      </c>
      <c r="V446" s="35">
        <v>45485</v>
      </c>
      <c r="W446" s="41">
        <v>45657</v>
      </c>
      <c r="X446" s="35"/>
      <c r="Y446" s="30"/>
      <c r="Z446" s="373">
        <f>+F446/5.7</f>
        <v>4736842.1052631577</v>
      </c>
      <c r="AA446" s="30"/>
      <c r="AB446" s="40"/>
      <c r="AC446" s="30"/>
      <c r="AD446" s="378"/>
      <c r="AE446" s="30"/>
      <c r="AF446" s="384"/>
      <c r="AG446" s="384"/>
      <c r="AH446" s="384"/>
      <c r="AI446" s="19"/>
    </row>
    <row r="447" spans="1:35">
      <c r="A447" s="30">
        <v>445</v>
      </c>
      <c r="B447" s="30" t="s">
        <v>654</v>
      </c>
      <c r="C447" s="30" t="s">
        <v>336</v>
      </c>
      <c r="D447" s="59" t="s">
        <v>949</v>
      </c>
      <c r="E447" s="31" t="s">
        <v>38</v>
      </c>
      <c r="F447" s="32">
        <v>27000000</v>
      </c>
      <c r="G447" s="30" t="s">
        <v>959</v>
      </c>
      <c r="H447" s="33">
        <v>1110458705</v>
      </c>
      <c r="I447" s="33"/>
      <c r="J447" s="34">
        <v>0</v>
      </c>
      <c r="K447" s="34">
        <v>1736</v>
      </c>
      <c r="L447" s="35">
        <v>45471</v>
      </c>
      <c r="M447" s="36">
        <f t="shared" si="42"/>
        <v>27000000</v>
      </c>
      <c r="N447" s="35">
        <v>45485</v>
      </c>
      <c r="O447" s="31" t="s">
        <v>296</v>
      </c>
      <c r="P447" s="37">
        <v>45485</v>
      </c>
      <c r="Q447" s="31">
        <v>1717</v>
      </c>
      <c r="R447" s="30">
        <v>220301</v>
      </c>
      <c r="S447" s="38">
        <f t="shared" si="44"/>
        <v>27000000</v>
      </c>
      <c r="T447" s="35">
        <v>45485</v>
      </c>
      <c r="U447" s="33" t="s">
        <v>960</v>
      </c>
      <c r="V447" s="35">
        <v>45485</v>
      </c>
      <c r="W447" s="41">
        <v>45657</v>
      </c>
      <c r="X447" s="35"/>
      <c r="Y447" s="30"/>
      <c r="Z447" s="373">
        <f>+F447/5.7</f>
        <v>4736842.1052631577</v>
      </c>
      <c r="AA447" s="30"/>
      <c r="AB447" s="40"/>
      <c r="AC447" s="30"/>
      <c r="AD447" s="378"/>
      <c r="AE447" s="30"/>
      <c r="AF447" s="384"/>
      <c r="AG447" s="384"/>
      <c r="AH447" s="384"/>
      <c r="AI447" s="19"/>
    </row>
    <row r="448" spans="1:35">
      <c r="A448" s="30">
        <v>446</v>
      </c>
      <c r="B448" s="30" t="s">
        <v>654</v>
      </c>
      <c r="C448" s="30" t="s">
        <v>336</v>
      </c>
      <c r="D448" s="59" t="s">
        <v>949</v>
      </c>
      <c r="E448" s="31" t="s">
        <v>38</v>
      </c>
      <c r="F448" s="32">
        <v>27000000</v>
      </c>
      <c r="G448" s="30" t="s">
        <v>961</v>
      </c>
      <c r="H448" s="33">
        <v>65780347</v>
      </c>
      <c r="I448" s="33"/>
      <c r="J448" s="34">
        <v>2</v>
      </c>
      <c r="K448" s="34">
        <v>1742</v>
      </c>
      <c r="L448" s="35">
        <v>45471</v>
      </c>
      <c r="M448" s="36">
        <f t="shared" si="42"/>
        <v>27000000</v>
      </c>
      <c r="N448" s="35">
        <v>45485</v>
      </c>
      <c r="O448" s="31" t="s">
        <v>40</v>
      </c>
      <c r="P448" s="37">
        <v>45485</v>
      </c>
      <c r="Q448" s="31">
        <v>1718</v>
      </c>
      <c r="R448" s="30">
        <v>220301</v>
      </c>
      <c r="S448" s="38">
        <f t="shared" si="44"/>
        <v>27000000</v>
      </c>
      <c r="T448" s="35">
        <v>45485</v>
      </c>
      <c r="U448" s="33" t="s">
        <v>962</v>
      </c>
      <c r="V448" s="35">
        <v>45485</v>
      </c>
      <c r="W448" s="41">
        <v>45657</v>
      </c>
      <c r="X448" s="35"/>
      <c r="Y448" s="30"/>
      <c r="Z448" s="373">
        <f>+F448/5.7</f>
        <v>4736842.1052631577</v>
      </c>
      <c r="AA448" s="30"/>
      <c r="AB448" s="40"/>
      <c r="AC448" s="30"/>
      <c r="AD448" s="378"/>
      <c r="AE448" s="30"/>
      <c r="AF448" s="384"/>
      <c r="AG448" s="384"/>
      <c r="AH448" s="384"/>
      <c r="AI448" s="19"/>
    </row>
    <row r="449" spans="1:35">
      <c r="A449" s="30">
        <v>447</v>
      </c>
      <c r="B449" s="30" t="s">
        <v>254</v>
      </c>
      <c r="C449" s="30" t="s">
        <v>336</v>
      </c>
      <c r="D449" s="57" t="s">
        <v>963</v>
      </c>
      <c r="E449" s="31" t="s">
        <v>38</v>
      </c>
      <c r="F449" s="32">
        <v>36000000</v>
      </c>
      <c r="G449" s="30" t="s">
        <v>338</v>
      </c>
      <c r="H449" s="33">
        <v>1110536440</v>
      </c>
      <c r="I449" s="33"/>
      <c r="J449" s="34">
        <v>9</v>
      </c>
      <c r="K449" s="34">
        <v>1750</v>
      </c>
      <c r="L449" s="35">
        <v>46573</v>
      </c>
      <c r="M449" s="36">
        <f t="shared" si="42"/>
        <v>36000000</v>
      </c>
      <c r="N449" s="35">
        <v>45490</v>
      </c>
      <c r="O449" s="31" t="s">
        <v>40</v>
      </c>
      <c r="P449" s="37">
        <v>45490</v>
      </c>
      <c r="Q449" s="31">
        <v>1726</v>
      </c>
      <c r="R449" s="30">
        <v>220401</v>
      </c>
      <c r="S449" s="51">
        <f t="shared" si="44"/>
        <v>36000000</v>
      </c>
      <c r="T449" s="35">
        <v>45490</v>
      </c>
      <c r="U449" s="33" t="s">
        <v>964</v>
      </c>
      <c r="V449" s="35">
        <v>45491</v>
      </c>
      <c r="W449" s="41">
        <v>45657</v>
      </c>
      <c r="X449" s="35"/>
      <c r="Y449" s="30"/>
      <c r="Z449" s="373">
        <v>6000000</v>
      </c>
      <c r="AA449" s="258"/>
      <c r="AB449" s="40"/>
      <c r="AC449" s="30"/>
      <c r="AD449" s="378"/>
      <c r="AE449" s="30"/>
      <c r="AF449" s="384"/>
      <c r="AG449" s="384"/>
      <c r="AH449" s="384"/>
      <c r="AI449" s="19"/>
    </row>
    <row r="450" spans="1:35">
      <c r="A450" s="30">
        <v>448</v>
      </c>
      <c r="B450" s="30" t="s">
        <v>35</v>
      </c>
      <c r="C450" s="30" t="s">
        <v>42</v>
      </c>
      <c r="D450" s="30" t="s">
        <v>965</v>
      </c>
      <c r="E450" s="31" t="s">
        <v>38</v>
      </c>
      <c r="F450" s="32">
        <v>25750000</v>
      </c>
      <c r="G450" s="30" t="s">
        <v>966</v>
      </c>
      <c r="H450" s="33">
        <v>1110505317</v>
      </c>
      <c r="I450" s="33"/>
      <c r="J450" s="34">
        <v>8</v>
      </c>
      <c r="K450" s="34">
        <v>1749</v>
      </c>
      <c r="L450" s="35">
        <v>45478</v>
      </c>
      <c r="M450" s="36">
        <f t="shared" si="42"/>
        <v>25750000</v>
      </c>
      <c r="N450" s="35">
        <v>45490</v>
      </c>
      <c r="O450" s="31" t="s">
        <v>40</v>
      </c>
      <c r="P450" s="37">
        <v>45491</v>
      </c>
      <c r="Q450" s="31">
        <v>1732</v>
      </c>
      <c r="R450" s="30">
        <v>2101010301</v>
      </c>
      <c r="S450" s="38">
        <f t="shared" si="44"/>
        <v>25750000</v>
      </c>
      <c r="T450" s="35">
        <v>45491</v>
      </c>
      <c r="U450" s="33" t="s">
        <v>967</v>
      </c>
      <c r="V450" s="35">
        <v>45492</v>
      </c>
      <c r="W450" s="31" t="s">
        <v>79</v>
      </c>
      <c r="X450" s="35"/>
      <c r="Y450" s="30"/>
      <c r="Z450" s="373">
        <v>5150000</v>
      </c>
      <c r="AA450" s="258"/>
      <c r="AB450" s="40"/>
      <c r="AC450" s="30"/>
      <c r="AD450" s="378"/>
      <c r="AE450" s="30"/>
      <c r="AF450" s="384"/>
      <c r="AG450" s="384"/>
      <c r="AH450" s="384"/>
      <c r="AI450" s="19"/>
    </row>
    <row r="451" spans="1:35">
      <c r="A451" s="30">
        <v>449</v>
      </c>
      <c r="B451" s="30" t="s">
        <v>654</v>
      </c>
      <c r="C451" s="30" t="s">
        <v>336</v>
      </c>
      <c r="D451" s="59" t="s">
        <v>949</v>
      </c>
      <c r="E451" s="31" t="s">
        <v>38</v>
      </c>
      <c r="F451" s="32">
        <v>27000000</v>
      </c>
      <c r="G451" s="30" t="s">
        <v>969</v>
      </c>
      <c r="H451" s="33">
        <v>93436944</v>
      </c>
      <c r="I451" s="33"/>
      <c r="J451" s="34">
        <v>2</v>
      </c>
      <c r="K451" s="34">
        <v>1738</v>
      </c>
      <c r="L451" s="35">
        <v>45471</v>
      </c>
      <c r="M451" s="36">
        <f t="shared" si="42"/>
        <v>27000000</v>
      </c>
      <c r="N451" s="35">
        <v>45490</v>
      </c>
      <c r="O451" s="31" t="s">
        <v>40</v>
      </c>
      <c r="P451" s="37">
        <v>45490</v>
      </c>
      <c r="Q451" s="31">
        <v>1727</v>
      </c>
      <c r="R451" s="30">
        <v>220301</v>
      </c>
      <c r="S451" s="38">
        <f t="shared" si="44"/>
        <v>27000000</v>
      </c>
      <c r="T451" s="35">
        <v>45490</v>
      </c>
      <c r="U451" s="33" t="s">
        <v>970</v>
      </c>
      <c r="V451" s="35">
        <v>45492</v>
      </c>
      <c r="W451" s="41">
        <v>45657</v>
      </c>
      <c r="X451" s="35"/>
      <c r="Y451" s="30"/>
      <c r="Z451" s="373">
        <f>+F451/5.7</f>
        <v>4736842.1052631577</v>
      </c>
      <c r="AA451" s="30"/>
      <c r="AB451" s="40"/>
      <c r="AC451" s="30"/>
      <c r="AD451" s="378"/>
      <c r="AE451" s="30"/>
      <c r="AF451" s="384"/>
      <c r="AG451" s="384"/>
      <c r="AH451" s="384"/>
      <c r="AI451" s="19"/>
    </row>
    <row r="452" spans="1:35">
      <c r="A452" s="30">
        <v>450</v>
      </c>
      <c r="B452" s="30" t="s">
        <v>654</v>
      </c>
      <c r="C452" s="30" t="s">
        <v>210</v>
      </c>
      <c r="D452" s="30" t="s">
        <v>932</v>
      </c>
      <c r="E452" s="31" t="s">
        <v>38</v>
      </c>
      <c r="F452" s="32">
        <v>16800000</v>
      </c>
      <c r="G452" s="30" t="s">
        <v>971</v>
      </c>
      <c r="H452" s="33">
        <v>55165364</v>
      </c>
      <c r="I452" s="33"/>
      <c r="J452" s="34">
        <v>4</v>
      </c>
      <c r="K452" s="34">
        <v>1732</v>
      </c>
      <c r="L452" s="35">
        <v>45471</v>
      </c>
      <c r="M452" s="36">
        <f t="shared" si="42"/>
        <v>16800000</v>
      </c>
      <c r="N452" s="35">
        <v>45490</v>
      </c>
      <c r="O452" s="31" t="s">
        <v>40</v>
      </c>
      <c r="P452" s="37">
        <v>45490</v>
      </c>
      <c r="Q452" s="31">
        <v>1728</v>
      </c>
      <c r="R452" s="30">
        <v>220302</v>
      </c>
      <c r="S452" s="38">
        <f t="shared" si="44"/>
        <v>16800000</v>
      </c>
      <c r="T452" s="35">
        <v>45492</v>
      </c>
      <c r="U452" s="33" t="s">
        <v>972</v>
      </c>
      <c r="V452" s="35">
        <v>45495</v>
      </c>
      <c r="W452" s="41">
        <v>45657</v>
      </c>
      <c r="X452" s="35"/>
      <c r="Y452" s="30"/>
      <c r="Z452" s="373">
        <f t="shared" ref="Z452:Z455" si="48">+F452/6</f>
        <v>2800000</v>
      </c>
      <c r="AA452" s="30"/>
      <c r="AB452" s="40"/>
      <c r="AC452" s="30"/>
      <c r="AD452" s="378"/>
      <c r="AE452" s="30"/>
      <c r="AF452" s="384"/>
      <c r="AG452" s="384"/>
      <c r="AH452" s="384"/>
      <c r="AI452" s="19"/>
    </row>
    <row r="453" spans="1:35">
      <c r="A453" s="30">
        <v>451</v>
      </c>
      <c r="B453" s="30" t="s">
        <v>654</v>
      </c>
      <c r="C453" s="30" t="s">
        <v>210</v>
      </c>
      <c r="D453" s="30" t="s">
        <v>932</v>
      </c>
      <c r="E453" s="31" t="s">
        <v>38</v>
      </c>
      <c r="F453" s="32">
        <v>16800000</v>
      </c>
      <c r="G453" s="30" t="s">
        <v>973</v>
      </c>
      <c r="H453" s="33">
        <v>65736609</v>
      </c>
      <c r="I453" s="33"/>
      <c r="J453" s="34">
        <v>0</v>
      </c>
      <c r="K453" s="34">
        <v>1734</v>
      </c>
      <c r="L453" s="35">
        <v>45471</v>
      </c>
      <c r="M453" s="36">
        <f t="shared" si="42"/>
        <v>16800000</v>
      </c>
      <c r="N453" s="35">
        <v>45490</v>
      </c>
      <c r="O453" s="31" t="s">
        <v>40</v>
      </c>
      <c r="P453" s="37">
        <v>45490</v>
      </c>
      <c r="Q453" s="31">
        <v>1729</v>
      </c>
      <c r="R453" s="30">
        <v>220302</v>
      </c>
      <c r="S453" s="38">
        <f t="shared" si="44"/>
        <v>16800000</v>
      </c>
      <c r="T453" s="35">
        <v>45490</v>
      </c>
      <c r="U453" s="33" t="s">
        <v>974</v>
      </c>
      <c r="V453" s="35">
        <v>45491</v>
      </c>
      <c r="W453" s="41">
        <v>45657</v>
      </c>
      <c r="X453" s="35"/>
      <c r="Y453" s="30"/>
      <c r="Z453" s="373">
        <f t="shared" si="48"/>
        <v>2800000</v>
      </c>
      <c r="AA453" s="30"/>
      <c r="AB453" s="40"/>
      <c r="AC453" s="30"/>
      <c r="AD453" s="378"/>
      <c r="AE453" s="30"/>
      <c r="AF453" s="384"/>
      <c r="AG453" s="384"/>
      <c r="AH453" s="384"/>
      <c r="AI453" s="19"/>
    </row>
    <row r="454" spans="1:35">
      <c r="A454" s="30">
        <v>452</v>
      </c>
      <c r="B454" s="30" t="s">
        <v>654</v>
      </c>
      <c r="C454" s="30" t="s">
        <v>210</v>
      </c>
      <c r="D454" s="30" t="s">
        <v>932</v>
      </c>
      <c r="E454" s="31" t="s">
        <v>38</v>
      </c>
      <c r="F454" s="32">
        <v>16800000</v>
      </c>
      <c r="G454" s="30" t="s">
        <v>975</v>
      </c>
      <c r="H454" s="33">
        <v>24714386</v>
      </c>
      <c r="I454" s="33"/>
      <c r="J454" s="34">
        <v>1</v>
      </c>
      <c r="K454" s="34">
        <v>1726</v>
      </c>
      <c r="L454" s="35">
        <v>45471</v>
      </c>
      <c r="M454" s="36">
        <f t="shared" si="42"/>
        <v>16800000</v>
      </c>
      <c r="N454" s="35">
        <v>45490</v>
      </c>
      <c r="O454" s="31" t="s">
        <v>40</v>
      </c>
      <c r="P454" s="37">
        <v>45491</v>
      </c>
      <c r="Q454" s="31">
        <v>1733</v>
      </c>
      <c r="R454" s="30">
        <v>220302</v>
      </c>
      <c r="S454" s="38">
        <f t="shared" si="44"/>
        <v>16800000</v>
      </c>
      <c r="T454" s="35">
        <v>45490</v>
      </c>
      <c r="U454" s="33" t="s">
        <v>976</v>
      </c>
      <c r="V454" s="35" t="s">
        <v>977</v>
      </c>
      <c r="W454" s="41">
        <v>45657</v>
      </c>
      <c r="X454" s="35"/>
      <c r="Y454" s="30"/>
      <c r="Z454" s="373">
        <f t="shared" si="48"/>
        <v>2800000</v>
      </c>
      <c r="AA454" s="30"/>
      <c r="AB454" s="40"/>
      <c r="AC454" s="30"/>
      <c r="AD454" s="378"/>
      <c r="AE454" s="30"/>
      <c r="AF454" s="384"/>
      <c r="AG454" s="384"/>
      <c r="AH454" s="384"/>
      <c r="AI454" s="19"/>
    </row>
    <row r="455" spans="1:35">
      <c r="A455" s="30">
        <v>453</v>
      </c>
      <c r="B455" s="30" t="s">
        <v>654</v>
      </c>
      <c r="C455" s="30" t="s">
        <v>210</v>
      </c>
      <c r="D455" s="30" t="s">
        <v>932</v>
      </c>
      <c r="E455" s="31" t="s">
        <v>38</v>
      </c>
      <c r="F455" s="32">
        <v>16800000</v>
      </c>
      <c r="G455" s="30" t="s">
        <v>978</v>
      </c>
      <c r="H455" s="33">
        <v>65808813</v>
      </c>
      <c r="I455" s="33"/>
      <c r="J455" s="34">
        <v>7</v>
      </c>
      <c r="K455" s="34">
        <v>1730</v>
      </c>
      <c r="L455" s="35">
        <v>45471</v>
      </c>
      <c r="M455" s="36">
        <f t="shared" si="42"/>
        <v>16800000</v>
      </c>
      <c r="N455" s="35">
        <v>45490</v>
      </c>
      <c r="O455" s="31" t="s">
        <v>40</v>
      </c>
      <c r="P455" s="37">
        <v>45490</v>
      </c>
      <c r="Q455" s="31">
        <v>1730</v>
      </c>
      <c r="R455" s="30">
        <v>220302</v>
      </c>
      <c r="S455" s="38">
        <f t="shared" si="44"/>
        <v>16800000</v>
      </c>
      <c r="T455" s="35">
        <v>45490</v>
      </c>
      <c r="U455" s="33" t="s">
        <v>979</v>
      </c>
      <c r="V455" s="35">
        <v>45491</v>
      </c>
      <c r="W455" s="41">
        <v>45657</v>
      </c>
      <c r="X455" s="35"/>
      <c r="Y455" s="30"/>
      <c r="Z455" s="373">
        <f t="shared" si="48"/>
        <v>2800000</v>
      </c>
      <c r="AA455" s="30"/>
      <c r="AB455" s="40"/>
      <c r="AC455" s="30"/>
      <c r="AD455" s="378"/>
      <c r="AE455" s="30"/>
      <c r="AF455" s="384"/>
      <c r="AG455" s="384"/>
      <c r="AH455" s="384"/>
      <c r="AI455" s="19"/>
    </row>
    <row r="456" spans="1:35">
      <c r="A456" s="30">
        <v>454</v>
      </c>
      <c r="B456" s="30" t="s">
        <v>654</v>
      </c>
      <c r="C456" s="30" t="s">
        <v>336</v>
      </c>
      <c r="D456" s="59" t="s">
        <v>980</v>
      </c>
      <c r="E456" s="31" t="s">
        <v>38</v>
      </c>
      <c r="F456" s="32">
        <v>13200000</v>
      </c>
      <c r="G456" s="30" t="s">
        <v>981</v>
      </c>
      <c r="H456" s="33">
        <v>11310254</v>
      </c>
      <c r="I456" s="33"/>
      <c r="J456" s="34">
        <v>4</v>
      </c>
      <c r="K456" s="34">
        <v>1763</v>
      </c>
      <c r="L456" s="35">
        <v>45478</v>
      </c>
      <c r="M456" s="36">
        <f t="shared" si="42"/>
        <v>13200000</v>
      </c>
      <c r="N456" s="35">
        <v>45490</v>
      </c>
      <c r="O456" s="31" t="s">
        <v>40</v>
      </c>
      <c r="P456" s="37">
        <v>45491</v>
      </c>
      <c r="Q456" s="31">
        <v>1734</v>
      </c>
      <c r="R456" s="30">
        <v>220302</v>
      </c>
      <c r="S456" s="38">
        <f t="shared" si="44"/>
        <v>13200000</v>
      </c>
      <c r="T456" s="35">
        <v>45490</v>
      </c>
      <c r="U456" s="33">
        <v>1000349132</v>
      </c>
      <c r="V456" s="35">
        <v>45491</v>
      </c>
      <c r="W456" s="41">
        <v>45657</v>
      </c>
      <c r="X456" s="35"/>
      <c r="Y456" s="30"/>
      <c r="Z456" s="373">
        <f>+F456/5.7</f>
        <v>2315789.4736842103</v>
      </c>
      <c r="AA456" s="30"/>
      <c r="AB456" s="40"/>
      <c r="AC456" s="30"/>
      <c r="AD456" s="378"/>
      <c r="AE456" s="30"/>
      <c r="AF456" s="384"/>
      <c r="AG456" s="384">
        <v>3023022026</v>
      </c>
      <c r="AH456" s="384" t="s">
        <v>982</v>
      </c>
      <c r="AI456" s="19"/>
    </row>
    <row r="457" spans="1:35">
      <c r="A457" s="30">
        <v>455</v>
      </c>
      <c r="B457" s="30" t="s">
        <v>35</v>
      </c>
      <c r="C457" s="30" t="s">
        <v>36</v>
      </c>
      <c r="D457" s="59" t="s">
        <v>89</v>
      </c>
      <c r="E457" s="31" t="s">
        <v>38</v>
      </c>
      <c r="F457" s="32">
        <v>11220134</v>
      </c>
      <c r="G457" s="59" t="s">
        <v>614</v>
      </c>
      <c r="H457" s="33">
        <v>1005714392</v>
      </c>
      <c r="I457" s="33"/>
      <c r="J457" s="34">
        <v>6</v>
      </c>
      <c r="K457" s="34">
        <v>1704</v>
      </c>
      <c r="L457" s="35">
        <v>45468</v>
      </c>
      <c r="M457" s="36">
        <f t="shared" si="42"/>
        <v>11220134</v>
      </c>
      <c r="N457" s="35">
        <v>45492</v>
      </c>
      <c r="O457" s="31" t="s">
        <v>40</v>
      </c>
      <c r="P457" s="37">
        <v>45492</v>
      </c>
      <c r="Q457" s="31">
        <v>1740</v>
      </c>
      <c r="R457" s="30">
        <v>21030202</v>
      </c>
      <c r="S457" s="38">
        <f t="shared" si="44"/>
        <v>11220134</v>
      </c>
      <c r="T457" s="35">
        <v>45492</v>
      </c>
      <c r="U457" s="33">
        <v>100034997</v>
      </c>
      <c r="V457" s="35">
        <v>45492</v>
      </c>
      <c r="W457" s="41">
        <v>45657</v>
      </c>
      <c r="X457" s="35"/>
      <c r="Y457" s="30"/>
      <c r="Z457" s="373">
        <f>+F457/3</f>
        <v>3740044.6666666665</v>
      </c>
      <c r="AA457" s="258"/>
      <c r="AB457" s="40"/>
      <c r="AC457" s="30"/>
      <c r="AD457" s="378"/>
      <c r="AE457" s="30"/>
      <c r="AF457" s="384"/>
      <c r="AG457" s="384"/>
      <c r="AH457" s="384"/>
      <c r="AI457" s="19"/>
    </row>
    <row r="458" spans="1:35">
      <c r="A458" s="30">
        <v>456</v>
      </c>
      <c r="B458" s="30" t="s">
        <v>654</v>
      </c>
      <c r="C458" s="30" t="s">
        <v>336</v>
      </c>
      <c r="D458" s="59" t="s">
        <v>983</v>
      </c>
      <c r="E458" s="31" t="s">
        <v>38</v>
      </c>
      <c r="F458" s="32">
        <v>27000000</v>
      </c>
      <c r="G458" s="30" t="s">
        <v>984</v>
      </c>
      <c r="H458" s="33">
        <v>28539753</v>
      </c>
      <c r="I458" s="33"/>
      <c r="J458" s="34">
        <v>4</v>
      </c>
      <c r="K458" s="34">
        <v>1772</v>
      </c>
      <c r="L458" s="35">
        <v>45478</v>
      </c>
      <c r="M458" s="36">
        <f t="shared" si="42"/>
        <v>27000000</v>
      </c>
      <c r="N458" s="35">
        <v>45492</v>
      </c>
      <c r="O458" s="31" t="s">
        <v>40</v>
      </c>
      <c r="P458" s="37">
        <v>45492</v>
      </c>
      <c r="Q458" s="31">
        <v>1741</v>
      </c>
      <c r="R458" s="30">
        <v>220301</v>
      </c>
      <c r="S458" s="38">
        <f t="shared" si="44"/>
        <v>27000000</v>
      </c>
      <c r="T458" s="35">
        <v>45492</v>
      </c>
      <c r="U458" s="33" t="s">
        <v>985</v>
      </c>
      <c r="V458" s="72" t="s">
        <v>986</v>
      </c>
      <c r="W458" s="41">
        <v>45657</v>
      </c>
      <c r="X458" s="35"/>
      <c r="Y458" s="30"/>
      <c r="Z458" s="373">
        <f>+F458/5.7</f>
        <v>4736842.1052631577</v>
      </c>
      <c r="AA458" s="30"/>
      <c r="AB458" s="40"/>
      <c r="AC458" s="30"/>
      <c r="AD458" s="378"/>
      <c r="AE458" s="30"/>
      <c r="AF458" s="384"/>
      <c r="AG458" s="384"/>
      <c r="AH458" s="384"/>
      <c r="AI458" s="19"/>
    </row>
    <row r="459" spans="1:35">
      <c r="A459" s="30">
        <v>457</v>
      </c>
      <c r="B459" s="30" t="s">
        <v>654</v>
      </c>
      <c r="C459" s="30" t="s">
        <v>210</v>
      </c>
      <c r="D459" s="30" t="s">
        <v>932</v>
      </c>
      <c r="E459" s="31" t="s">
        <v>38</v>
      </c>
      <c r="F459" s="32">
        <v>16800000</v>
      </c>
      <c r="G459" s="30" t="s">
        <v>987</v>
      </c>
      <c r="H459" s="33">
        <v>1106738002</v>
      </c>
      <c r="I459" s="33"/>
      <c r="J459" s="34">
        <v>9</v>
      </c>
      <c r="K459" s="34">
        <v>1767</v>
      </c>
      <c r="L459" s="35">
        <v>45478</v>
      </c>
      <c r="M459" s="36">
        <f t="shared" si="42"/>
        <v>16800000</v>
      </c>
      <c r="N459" s="35">
        <v>45492</v>
      </c>
      <c r="O459" s="31" t="s">
        <v>40</v>
      </c>
      <c r="P459" s="37">
        <v>45492</v>
      </c>
      <c r="Q459" s="31">
        <v>1742</v>
      </c>
      <c r="R459" s="30">
        <v>220302</v>
      </c>
      <c r="S459" s="38">
        <f t="shared" si="44"/>
        <v>16800000</v>
      </c>
      <c r="T459" s="35">
        <v>45492</v>
      </c>
      <c r="U459" s="33" t="s">
        <v>988</v>
      </c>
      <c r="V459" s="35">
        <v>45495</v>
      </c>
      <c r="W459" s="41">
        <v>45657</v>
      </c>
      <c r="X459" s="35"/>
      <c r="Y459" s="30"/>
      <c r="Z459" s="373">
        <f t="shared" ref="Z459" si="49">+F459/6</f>
        <v>2800000</v>
      </c>
      <c r="AA459" s="30"/>
      <c r="AB459" s="40"/>
      <c r="AC459" s="30"/>
      <c r="AD459" s="378"/>
      <c r="AE459" s="30"/>
      <c r="AF459" s="384"/>
      <c r="AG459" s="384"/>
      <c r="AH459" s="384"/>
      <c r="AI459" s="19"/>
    </row>
    <row r="460" spans="1:35">
      <c r="A460" s="43">
        <v>458</v>
      </c>
      <c r="B460" s="43" t="s">
        <v>254</v>
      </c>
      <c r="C460" s="43" t="s">
        <v>488</v>
      </c>
      <c r="D460" s="60" t="s">
        <v>921</v>
      </c>
      <c r="E460" s="44" t="s">
        <v>38</v>
      </c>
      <c r="F460" s="45">
        <v>14214000</v>
      </c>
      <c r="G460" s="43" t="s">
        <v>989</v>
      </c>
      <c r="H460" s="46">
        <v>1110530798</v>
      </c>
      <c r="I460" s="46"/>
      <c r="J460" s="47">
        <v>2</v>
      </c>
      <c r="K460" s="47">
        <v>1759</v>
      </c>
      <c r="L460" s="48">
        <v>45478</v>
      </c>
      <c r="M460" s="49">
        <f t="shared" si="42"/>
        <v>14214000</v>
      </c>
      <c r="N460" s="48">
        <v>45492</v>
      </c>
      <c r="O460" s="44" t="s">
        <v>40</v>
      </c>
      <c r="P460" s="50">
        <v>45492</v>
      </c>
      <c r="Q460" s="44">
        <v>1743</v>
      </c>
      <c r="R460" s="43">
        <v>220402</v>
      </c>
      <c r="S460" s="51">
        <f t="shared" si="44"/>
        <v>14214000</v>
      </c>
      <c r="T460" s="48">
        <v>45484</v>
      </c>
      <c r="U460" s="46" t="s">
        <v>990</v>
      </c>
      <c r="V460" s="48">
        <v>45495</v>
      </c>
      <c r="W460" s="247">
        <v>45657</v>
      </c>
      <c r="X460" s="48"/>
      <c r="Y460" s="43"/>
      <c r="Z460" s="373">
        <f>+F460/6</f>
        <v>2369000</v>
      </c>
      <c r="AA460" s="335"/>
      <c r="AB460" s="53"/>
      <c r="AC460" s="43"/>
      <c r="AD460" s="381"/>
      <c r="AE460" s="30"/>
      <c r="AF460" s="384"/>
      <c r="AG460" s="384"/>
      <c r="AH460" s="384"/>
      <c r="AI460" s="19"/>
    </row>
    <row r="461" spans="1:35">
      <c r="A461" s="30">
        <v>459</v>
      </c>
      <c r="B461" s="30" t="s">
        <v>254</v>
      </c>
      <c r="C461" s="30" t="s">
        <v>262</v>
      </c>
      <c r="D461" s="59" t="s">
        <v>859</v>
      </c>
      <c r="E461" s="31" t="s">
        <v>38</v>
      </c>
      <c r="F461" s="32">
        <v>15450000</v>
      </c>
      <c r="G461" s="30" t="s">
        <v>991</v>
      </c>
      <c r="H461" s="33">
        <v>65632947</v>
      </c>
      <c r="I461" s="33"/>
      <c r="J461" s="34">
        <v>8</v>
      </c>
      <c r="K461" s="34">
        <v>1758</v>
      </c>
      <c r="L461" s="35">
        <v>45478</v>
      </c>
      <c r="M461" s="49">
        <f t="shared" si="42"/>
        <v>15450000</v>
      </c>
      <c r="N461" s="35">
        <v>45492</v>
      </c>
      <c r="O461" s="31" t="s">
        <v>40</v>
      </c>
      <c r="P461" s="37">
        <v>45495</v>
      </c>
      <c r="Q461" s="31">
        <v>1749</v>
      </c>
      <c r="R461" s="30">
        <v>220402</v>
      </c>
      <c r="S461" s="51">
        <f t="shared" si="44"/>
        <v>15450000</v>
      </c>
      <c r="T461" s="35">
        <v>45495</v>
      </c>
      <c r="U461" s="33" t="s">
        <v>992</v>
      </c>
      <c r="V461" s="35">
        <v>45495</v>
      </c>
      <c r="W461" s="41">
        <v>45657</v>
      </c>
      <c r="X461" s="35"/>
      <c r="Y461" s="30"/>
      <c r="Z461" s="373">
        <f t="shared" ref="Z461" si="50">+F461/6</f>
        <v>2575000</v>
      </c>
      <c r="AA461" s="258"/>
      <c r="AB461" s="40"/>
      <c r="AC461" s="30"/>
      <c r="AD461" s="378"/>
      <c r="AE461" s="30"/>
      <c r="AF461" s="384"/>
      <c r="AG461" s="384"/>
      <c r="AH461" s="384"/>
      <c r="AI461" s="19"/>
    </row>
    <row r="462" spans="1:35">
      <c r="A462" s="30">
        <v>460</v>
      </c>
      <c r="B462" s="30" t="s">
        <v>654</v>
      </c>
      <c r="C462" s="30" t="s">
        <v>336</v>
      </c>
      <c r="D462" s="59" t="s">
        <v>980</v>
      </c>
      <c r="E462" s="31" t="s">
        <v>38</v>
      </c>
      <c r="F462" s="32">
        <v>13200000</v>
      </c>
      <c r="G462" s="30" t="s">
        <v>993</v>
      </c>
      <c r="H462" s="33">
        <v>93407522</v>
      </c>
      <c r="I462" s="33"/>
      <c r="J462" s="34">
        <v>1</v>
      </c>
      <c r="K462" s="34">
        <v>1764</v>
      </c>
      <c r="L462" s="35">
        <v>45478</v>
      </c>
      <c r="M462" s="36">
        <f t="shared" si="42"/>
        <v>13200000</v>
      </c>
      <c r="N462" s="35">
        <v>45492</v>
      </c>
      <c r="O462" s="31" t="s">
        <v>40</v>
      </c>
      <c r="P462" s="37">
        <v>45492</v>
      </c>
      <c r="Q462" s="31">
        <v>1744</v>
      </c>
      <c r="R462" s="30">
        <v>220302</v>
      </c>
      <c r="S462" s="38">
        <f t="shared" si="44"/>
        <v>13200000</v>
      </c>
      <c r="T462" s="35">
        <v>45492</v>
      </c>
      <c r="U462" s="33" t="s">
        <v>994</v>
      </c>
      <c r="V462" s="35">
        <v>45497</v>
      </c>
      <c r="W462" s="41">
        <v>45657</v>
      </c>
      <c r="X462" s="35"/>
      <c r="Y462" s="30"/>
      <c r="Z462" s="373">
        <f>+F462/5.7</f>
        <v>2315789.4736842103</v>
      </c>
      <c r="AA462" s="30"/>
      <c r="AB462" s="40"/>
      <c r="AC462" s="30"/>
      <c r="AD462" s="378"/>
      <c r="AE462" s="30"/>
      <c r="AF462" s="384"/>
      <c r="AG462" s="384"/>
      <c r="AH462" s="384"/>
      <c r="AI462" s="19"/>
    </row>
    <row r="463" spans="1:35">
      <c r="A463" s="30">
        <v>461</v>
      </c>
      <c r="B463" s="30" t="s">
        <v>254</v>
      </c>
      <c r="C463" s="30" t="s">
        <v>210</v>
      </c>
      <c r="D463" s="59" t="s">
        <v>870</v>
      </c>
      <c r="E463" s="31" t="s">
        <v>38</v>
      </c>
      <c r="F463" s="32">
        <v>13503300</v>
      </c>
      <c r="G463" s="30" t="s">
        <v>995</v>
      </c>
      <c r="H463" s="33">
        <v>28559419</v>
      </c>
      <c r="I463" s="33"/>
      <c r="J463" s="34">
        <v>4</v>
      </c>
      <c r="K463" s="34">
        <v>1752</v>
      </c>
      <c r="L463" s="35">
        <v>45419</v>
      </c>
      <c r="M463" s="36">
        <f t="shared" si="42"/>
        <v>13503300</v>
      </c>
      <c r="N463" s="35">
        <v>45492</v>
      </c>
      <c r="O463" s="31" t="s">
        <v>40</v>
      </c>
      <c r="P463" s="37">
        <v>45492</v>
      </c>
      <c r="Q463" s="31">
        <v>1745</v>
      </c>
      <c r="R463" s="30">
        <v>220402</v>
      </c>
      <c r="S463" s="38">
        <f t="shared" si="44"/>
        <v>13503300</v>
      </c>
      <c r="T463" s="35">
        <v>45492</v>
      </c>
      <c r="U463" s="33" t="s">
        <v>996</v>
      </c>
      <c r="V463" s="35">
        <v>45495</v>
      </c>
      <c r="W463" s="41">
        <v>45657</v>
      </c>
      <c r="X463" s="35"/>
      <c r="Y463" s="30"/>
      <c r="Z463" s="373">
        <f t="shared" ref="Z463" si="51">+F463/6</f>
        <v>2250550</v>
      </c>
      <c r="AA463" s="258"/>
      <c r="AB463" s="40"/>
      <c r="AC463" s="30"/>
      <c r="AD463" s="378"/>
      <c r="AE463" s="30"/>
      <c r="AF463" s="384"/>
      <c r="AG463" s="384"/>
      <c r="AH463" s="384"/>
      <c r="AI463" s="19"/>
    </row>
    <row r="464" spans="1:35">
      <c r="A464" s="43">
        <v>462</v>
      </c>
      <c r="B464" s="43" t="s">
        <v>254</v>
      </c>
      <c r="C464" s="43" t="s">
        <v>97</v>
      </c>
      <c r="D464" s="43" t="s">
        <v>612</v>
      </c>
      <c r="E464" s="44" t="s">
        <v>38</v>
      </c>
      <c r="F464" s="45">
        <v>24220000</v>
      </c>
      <c r="G464" s="43" t="s">
        <v>228</v>
      </c>
      <c r="H464" s="46">
        <v>28816294</v>
      </c>
      <c r="I464" s="46"/>
      <c r="J464" s="47">
        <v>3</v>
      </c>
      <c r="K464" s="47">
        <v>1389</v>
      </c>
      <c r="L464" s="48">
        <v>45383</v>
      </c>
      <c r="M464" s="49">
        <f t="shared" si="42"/>
        <v>24220000</v>
      </c>
      <c r="N464" s="48">
        <v>45496</v>
      </c>
      <c r="O464" s="44" t="s">
        <v>40</v>
      </c>
      <c r="P464" s="50">
        <v>45497</v>
      </c>
      <c r="Q464" s="44">
        <v>1758</v>
      </c>
      <c r="R464" s="43">
        <v>220401</v>
      </c>
      <c r="S464" s="51">
        <f t="shared" si="44"/>
        <v>24220000</v>
      </c>
      <c r="T464" s="48">
        <v>45496</v>
      </c>
      <c r="U464" s="46" t="s">
        <v>997</v>
      </c>
      <c r="V464" s="48">
        <v>45497</v>
      </c>
      <c r="W464" s="247">
        <v>45657</v>
      </c>
      <c r="X464" s="48"/>
      <c r="Y464" s="43"/>
      <c r="Z464" s="375">
        <v>4200000</v>
      </c>
      <c r="AA464" s="335"/>
      <c r="AB464" s="53"/>
      <c r="AC464" s="43"/>
      <c r="AD464" s="381"/>
      <c r="AE464" s="30"/>
      <c r="AF464" s="384"/>
      <c r="AG464" s="384"/>
      <c r="AH464" s="384"/>
      <c r="AI464" s="19"/>
    </row>
    <row r="465" spans="1:35">
      <c r="A465" s="30">
        <v>463</v>
      </c>
      <c r="B465" s="30" t="s">
        <v>254</v>
      </c>
      <c r="C465" s="30" t="s">
        <v>791</v>
      </c>
      <c r="D465" s="30" t="s">
        <v>998</v>
      </c>
      <c r="E465" s="31" t="s">
        <v>38</v>
      </c>
      <c r="F465" s="32">
        <v>24220000</v>
      </c>
      <c r="G465" s="30" t="s">
        <v>999</v>
      </c>
      <c r="H465" s="33">
        <v>1110557216</v>
      </c>
      <c r="I465" s="33"/>
      <c r="J465" s="34">
        <v>5</v>
      </c>
      <c r="K465" s="34">
        <v>1765</v>
      </c>
      <c r="L465" s="35">
        <v>45478</v>
      </c>
      <c r="M465" s="36">
        <f t="shared" si="42"/>
        <v>24220000</v>
      </c>
      <c r="N465" s="35">
        <v>45496</v>
      </c>
      <c r="O465" s="31" t="s">
        <v>40</v>
      </c>
      <c r="P465" s="37">
        <v>45497</v>
      </c>
      <c r="Q465" s="31">
        <v>1759</v>
      </c>
      <c r="R465" s="30">
        <v>220401</v>
      </c>
      <c r="S465" s="38">
        <f t="shared" si="44"/>
        <v>24220000</v>
      </c>
      <c r="T465" s="35">
        <v>45497</v>
      </c>
      <c r="U465" s="33" t="s">
        <v>1000</v>
      </c>
      <c r="V465" s="35">
        <v>45502</v>
      </c>
      <c r="W465" s="41">
        <v>45657</v>
      </c>
      <c r="X465" s="35"/>
      <c r="Y465" s="30"/>
      <c r="Z465" s="373">
        <v>7300000</v>
      </c>
      <c r="AA465" s="30"/>
      <c r="AB465" s="40"/>
      <c r="AC465" s="30"/>
      <c r="AD465" s="378"/>
      <c r="AE465" s="30"/>
      <c r="AF465" s="384"/>
      <c r="AG465" s="384"/>
      <c r="AH465" s="384"/>
      <c r="AI465" s="19"/>
    </row>
    <row r="466" spans="1:35">
      <c r="A466" s="295">
        <v>464</v>
      </c>
      <c r="B466" s="295" t="s">
        <v>654</v>
      </c>
      <c r="C466" s="295" t="s">
        <v>210</v>
      </c>
      <c r="D466" s="295" t="s">
        <v>932</v>
      </c>
      <c r="E466" s="301" t="s">
        <v>38</v>
      </c>
      <c r="F466" s="306">
        <v>16800000</v>
      </c>
      <c r="G466" s="295" t="s">
        <v>1001</v>
      </c>
      <c r="H466" s="304">
        <v>39528406</v>
      </c>
      <c r="I466" s="304"/>
      <c r="J466" s="307">
        <v>6</v>
      </c>
      <c r="K466" s="307">
        <v>1766</v>
      </c>
      <c r="L466" s="296">
        <v>45478</v>
      </c>
      <c r="M466" s="300">
        <f t="shared" si="42"/>
        <v>16800000</v>
      </c>
      <c r="N466" s="296">
        <v>45496</v>
      </c>
      <c r="O466" s="301" t="s">
        <v>40</v>
      </c>
      <c r="P466" s="302">
        <v>45496</v>
      </c>
      <c r="Q466" s="301">
        <v>1750</v>
      </c>
      <c r="R466" s="295">
        <v>220302</v>
      </c>
      <c r="S466" s="303">
        <f t="shared" si="44"/>
        <v>16800000</v>
      </c>
      <c r="T466" s="296">
        <v>45496</v>
      </c>
      <c r="U466" s="304" t="s">
        <v>1002</v>
      </c>
      <c r="V466" s="296">
        <v>45497</v>
      </c>
      <c r="W466" s="305">
        <v>45657</v>
      </c>
      <c r="X466" s="296"/>
      <c r="Y466" s="295"/>
      <c r="Z466" s="376">
        <f>+F466/5</f>
        <v>3360000</v>
      </c>
      <c r="AA466" s="295"/>
      <c r="AB466" s="297"/>
      <c r="AC466" s="295"/>
      <c r="AD466" s="382"/>
      <c r="AE466" s="30"/>
      <c r="AF466" s="384"/>
      <c r="AG466" s="384"/>
      <c r="AH466" s="384"/>
      <c r="AI466" s="19"/>
    </row>
    <row r="467" spans="1:35">
      <c r="A467" s="30">
        <v>465</v>
      </c>
      <c r="B467" s="30" t="s">
        <v>254</v>
      </c>
      <c r="C467" s="30" t="s">
        <v>210</v>
      </c>
      <c r="D467" s="59" t="s">
        <v>870</v>
      </c>
      <c r="E467" s="31" t="s">
        <v>38</v>
      </c>
      <c r="F467" s="32">
        <v>13503300</v>
      </c>
      <c r="G467" s="30" t="s">
        <v>1003</v>
      </c>
      <c r="H467" s="33">
        <v>28542954</v>
      </c>
      <c r="I467" s="33"/>
      <c r="J467" s="34">
        <v>9</v>
      </c>
      <c r="K467" s="34">
        <v>1754</v>
      </c>
      <c r="L467" s="35">
        <v>45478</v>
      </c>
      <c r="M467" s="36">
        <f t="shared" si="42"/>
        <v>13503300</v>
      </c>
      <c r="N467" s="35">
        <v>45496</v>
      </c>
      <c r="O467" s="31" t="s">
        <v>40</v>
      </c>
      <c r="P467" s="37">
        <v>45496</v>
      </c>
      <c r="Q467" s="31">
        <v>1751</v>
      </c>
      <c r="R467" s="30">
        <v>220402</v>
      </c>
      <c r="S467" s="38">
        <f t="shared" si="44"/>
        <v>13503300</v>
      </c>
      <c r="T467" s="35">
        <v>45496</v>
      </c>
      <c r="U467" s="33" t="s">
        <v>1004</v>
      </c>
      <c r="V467" s="35">
        <v>45498</v>
      </c>
      <c r="W467" s="41">
        <v>45657</v>
      </c>
      <c r="X467" s="35"/>
      <c r="Y467" s="30"/>
      <c r="Z467" s="373">
        <v>2369000</v>
      </c>
      <c r="AA467" s="258"/>
      <c r="AB467" s="40"/>
      <c r="AC467" s="30"/>
      <c r="AD467" s="378"/>
      <c r="AE467" s="30"/>
      <c r="AF467" s="384"/>
      <c r="AG467" s="384"/>
      <c r="AH467" s="384"/>
      <c r="AI467" s="19"/>
    </row>
    <row r="468" spans="1:35">
      <c r="A468" s="30">
        <v>466</v>
      </c>
      <c r="B468" s="30" t="s">
        <v>654</v>
      </c>
      <c r="C468" s="30" t="s">
        <v>210</v>
      </c>
      <c r="D468" s="30" t="s">
        <v>1005</v>
      </c>
      <c r="E468" s="31" t="s">
        <v>38</v>
      </c>
      <c r="F468" s="32">
        <v>16800000</v>
      </c>
      <c r="G468" s="295" t="s">
        <v>1006</v>
      </c>
      <c r="H468" s="33">
        <v>1109381782</v>
      </c>
      <c r="I468" s="33"/>
      <c r="J468" s="34">
        <v>1</v>
      </c>
      <c r="K468" s="34">
        <v>1786</v>
      </c>
      <c r="L468" s="35">
        <v>45489</v>
      </c>
      <c r="M468" s="36">
        <f t="shared" si="42"/>
        <v>16800000</v>
      </c>
      <c r="N468" s="35">
        <v>45496</v>
      </c>
      <c r="O468" s="31" t="s">
        <v>40</v>
      </c>
      <c r="P468" s="37">
        <v>45496</v>
      </c>
      <c r="Q468" s="31">
        <v>1752</v>
      </c>
      <c r="R468" s="30">
        <v>220302</v>
      </c>
      <c r="S468" s="38">
        <f t="shared" si="44"/>
        <v>16800000</v>
      </c>
      <c r="T468" s="35">
        <v>45496</v>
      </c>
      <c r="U468" s="33" t="s">
        <v>1007</v>
      </c>
      <c r="V468" s="35">
        <v>45497</v>
      </c>
      <c r="W468" s="41">
        <v>45657</v>
      </c>
      <c r="X468" s="35"/>
      <c r="Y468" s="30"/>
      <c r="Z468" s="373">
        <f>+F468/5</f>
        <v>3360000</v>
      </c>
      <c r="AA468" s="30"/>
      <c r="AB468" s="40"/>
      <c r="AC468" s="30"/>
      <c r="AD468" s="378"/>
      <c r="AE468" s="30"/>
      <c r="AF468" s="384"/>
      <c r="AG468" s="384"/>
      <c r="AH468" s="384"/>
      <c r="AI468" s="19"/>
    </row>
    <row r="469" spans="1:35">
      <c r="A469" s="43">
        <v>467</v>
      </c>
      <c r="B469" s="43" t="s">
        <v>654</v>
      </c>
      <c r="C469" s="43" t="s">
        <v>210</v>
      </c>
      <c r="D469" s="43" t="s">
        <v>1005</v>
      </c>
      <c r="E469" s="44" t="s">
        <v>38</v>
      </c>
      <c r="F469" s="45">
        <v>16800000</v>
      </c>
      <c r="G469" s="309" t="s">
        <v>1008</v>
      </c>
      <c r="H469" s="46">
        <v>52778905</v>
      </c>
      <c r="I469" s="46"/>
      <c r="J469" s="47">
        <v>9</v>
      </c>
      <c r="K469" s="47">
        <v>1781</v>
      </c>
      <c r="L469" s="48">
        <v>45489</v>
      </c>
      <c r="M469" s="49">
        <f t="shared" si="42"/>
        <v>16800000</v>
      </c>
      <c r="N469" s="48">
        <v>45496</v>
      </c>
      <c r="O469" s="44" t="s">
        <v>40</v>
      </c>
      <c r="P469" s="50" t="s">
        <v>1009</v>
      </c>
      <c r="Q469" s="44">
        <v>1753</v>
      </c>
      <c r="R469" s="43">
        <v>220302</v>
      </c>
      <c r="S469" s="51">
        <f t="shared" si="44"/>
        <v>16800000</v>
      </c>
      <c r="T469" s="48">
        <v>45496</v>
      </c>
      <c r="U469" s="46" t="s">
        <v>1010</v>
      </c>
      <c r="V469" s="48">
        <v>45497</v>
      </c>
      <c r="W469" s="247">
        <v>45657</v>
      </c>
      <c r="X469" s="48"/>
      <c r="Y469" s="43"/>
      <c r="Z469" s="375">
        <f>+F469/5</f>
        <v>3360000</v>
      </c>
      <c r="AA469" s="43"/>
      <c r="AB469" s="53"/>
      <c r="AC469" s="43"/>
      <c r="AD469" s="381"/>
      <c r="AE469" s="30"/>
      <c r="AF469" s="384"/>
      <c r="AG469" s="384"/>
      <c r="AH469" s="384"/>
      <c r="AI469" s="19"/>
    </row>
    <row r="470" spans="1:35">
      <c r="A470" s="30">
        <v>468</v>
      </c>
      <c r="B470" s="30" t="s">
        <v>254</v>
      </c>
      <c r="C470" s="30" t="s">
        <v>36</v>
      </c>
      <c r="D470" s="59" t="s">
        <v>1011</v>
      </c>
      <c r="E470" s="31" t="s">
        <v>38</v>
      </c>
      <c r="F470" s="32">
        <v>88782330</v>
      </c>
      <c r="G470" s="30" t="s">
        <v>1012</v>
      </c>
      <c r="H470" s="33">
        <v>93386132</v>
      </c>
      <c r="I470" s="33"/>
      <c r="J470" s="34">
        <v>9</v>
      </c>
      <c r="K470" s="34">
        <v>1760</v>
      </c>
      <c r="L470" s="35">
        <v>45478</v>
      </c>
      <c r="M470" s="36">
        <v>88782330</v>
      </c>
      <c r="N470" s="35">
        <v>45496</v>
      </c>
      <c r="O470" s="31" t="s">
        <v>40</v>
      </c>
      <c r="P470" s="37">
        <v>45496</v>
      </c>
      <c r="Q470" s="31">
        <v>1754</v>
      </c>
      <c r="R470" s="30">
        <v>230209</v>
      </c>
      <c r="S470" s="38">
        <v>88782330</v>
      </c>
      <c r="T470" s="35">
        <v>45496</v>
      </c>
      <c r="U470" s="33" t="s">
        <v>1013</v>
      </c>
      <c r="V470" s="35">
        <v>45499</v>
      </c>
      <c r="W470" s="31" t="s">
        <v>121</v>
      </c>
      <c r="X470" s="35"/>
      <c r="Y470" s="30"/>
      <c r="Z470" s="373">
        <v>88782330</v>
      </c>
      <c r="AA470" s="30"/>
      <c r="AB470" s="40"/>
      <c r="AC470" s="30"/>
      <c r="AD470" s="378"/>
      <c r="AE470" s="30"/>
      <c r="AF470" s="384"/>
      <c r="AG470" s="384"/>
      <c r="AH470" s="384"/>
      <c r="AI470" s="19"/>
    </row>
    <row r="471" spans="1:35">
      <c r="A471" s="43">
        <v>469</v>
      </c>
      <c r="B471" s="43" t="s">
        <v>254</v>
      </c>
      <c r="C471" s="43" t="s">
        <v>36</v>
      </c>
      <c r="D471" s="67" t="s">
        <v>1014</v>
      </c>
      <c r="E471" s="44" t="s">
        <v>38</v>
      </c>
      <c r="F471" s="45">
        <v>237657890</v>
      </c>
      <c r="G471" s="43" t="s">
        <v>1012</v>
      </c>
      <c r="H471" s="46">
        <v>93386132</v>
      </c>
      <c r="I471" s="46"/>
      <c r="J471" s="47">
        <v>9</v>
      </c>
      <c r="K471" s="47">
        <v>1762</v>
      </c>
      <c r="L471" s="48">
        <v>45478</v>
      </c>
      <c r="M471" s="49">
        <v>237657890</v>
      </c>
      <c r="N471" s="48">
        <v>45496</v>
      </c>
      <c r="O471" s="44" t="s">
        <v>40</v>
      </c>
      <c r="P471" s="50">
        <v>45496</v>
      </c>
      <c r="Q471" s="44">
        <v>1755</v>
      </c>
      <c r="R471" s="43">
        <v>230209</v>
      </c>
      <c r="S471" s="51">
        <v>237657890</v>
      </c>
      <c r="T471" s="48">
        <v>45496</v>
      </c>
      <c r="U471" s="46" t="s">
        <v>1015</v>
      </c>
      <c r="V471" s="48">
        <v>45499</v>
      </c>
      <c r="W471" s="44" t="s">
        <v>121</v>
      </c>
      <c r="X471" s="48"/>
      <c r="Y471" s="43"/>
      <c r="Z471" s="375">
        <v>237657890</v>
      </c>
      <c r="AA471" s="43"/>
      <c r="AB471" s="53"/>
      <c r="AC471" s="43"/>
      <c r="AD471" s="381"/>
      <c r="AE471" s="30"/>
      <c r="AF471" s="384"/>
      <c r="AG471" s="384"/>
      <c r="AH471" s="384"/>
      <c r="AI471" s="19"/>
    </row>
    <row r="472" spans="1:35">
      <c r="A472" s="30">
        <v>470</v>
      </c>
      <c r="B472" s="30" t="s">
        <v>654</v>
      </c>
      <c r="C472" s="30" t="s">
        <v>336</v>
      </c>
      <c r="D472" s="59" t="s">
        <v>980</v>
      </c>
      <c r="E472" s="31" t="s">
        <v>38</v>
      </c>
      <c r="F472" s="32">
        <v>13200000</v>
      </c>
      <c r="G472" s="30" t="s">
        <v>1016</v>
      </c>
      <c r="H472" s="33">
        <v>1110597523</v>
      </c>
      <c r="I472" s="33"/>
      <c r="J472" s="34">
        <v>2</v>
      </c>
      <c r="K472" s="34">
        <v>1769</v>
      </c>
      <c r="L472" s="35">
        <v>45478</v>
      </c>
      <c r="M472" s="36">
        <f t="shared" ref="M472:M475" si="52">F472</f>
        <v>13200000</v>
      </c>
      <c r="N472" s="35">
        <v>45496</v>
      </c>
      <c r="O472" s="31" t="s">
        <v>40</v>
      </c>
      <c r="P472" s="37">
        <v>45496</v>
      </c>
      <c r="Q472" s="31">
        <v>1756</v>
      </c>
      <c r="R472" s="30">
        <v>220302</v>
      </c>
      <c r="S472" s="38">
        <f t="shared" ref="S472:S475" si="53">M472</f>
        <v>13200000</v>
      </c>
      <c r="T472" s="35">
        <v>45496</v>
      </c>
      <c r="U472" s="33" t="s">
        <v>1017</v>
      </c>
      <c r="V472" s="35">
        <v>45497</v>
      </c>
      <c r="W472" s="41">
        <v>45657</v>
      </c>
      <c r="X472" s="35"/>
      <c r="Y472" s="30"/>
      <c r="Z472" s="373">
        <f>+F472/5</f>
        <v>2640000</v>
      </c>
      <c r="AA472" s="30"/>
      <c r="AB472" s="40"/>
      <c r="AC472" s="30"/>
      <c r="AD472" s="378"/>
      <c r="AE472" s="30"/>
      <c r="AF472" s="384"/>
      <c r="AG472" s="384"/>
      <c r="AH472" s="384"/>
      <c r="AI472" s="19"/>
    </row>
    <row r="473" spans="1:35">
      <c r="A473" s="30">
        <v>471</v>
      </c>
      <c r="B473" s="30" t="s">
        <v>654</v>
      </c>
      <c r="C473" s="30" t="s">
        <v>336</v>
      </c>
      <c r="D473" s="59" t="s">
        <v>983</v>
      </c>
      <c r="E473" s="31" t="s">
        <v>38</v>
      </c>
      <c r="F473" s="32">
        <v>27000000</v>
      </c>
      <c r="G473" s="30" t="s">
        <v>1018</v>
      </c>
      <c r="H473" s="33">
        <v>1022393219</v>
      </c>
      <c r="I473" s="33"/>
      <c r="J473" s="34">
        <v>2</v>
      </c>
      <c r="K473" s="34">
        <v>1770</v>
      </c>
      <c r="L473" s="35">
        <v>45478</v>
      </c>
      <c r="M473" s="36">
        <f t="shared" si="52"/>
        <v>27000000</v>
      </c>
      <c r="N473" s="35">
        <v>45496</v>
      </c>
      <c r="O473" s="31" t="s">
        <v>40</v>
      </c>
      <c r="P473" s="37">
        <v>45496</v>
      </c>
      <c r="Q473" s="31">
        <v>1757</v>
      </c>
      <c r="R473" s="30">
        <v>220301</v>
      </c>
      <c r="S473" s="38">
        <f t="shared" si="53"/>
        <v>27000000</v>
      </c>
      <c r="T473" s="35">
        <v>46591</v>
      </c>
      <c r="U473" s="33" t="s">
        <v>1019</v>
      </c>
      <c r="V473" s="35">
        <v>45497</v>
      </c>
      <c r="W473" s="41">
        <v>45657</v>
      </c>
      <c r="X473" s="35"/>
      <c r="Y473" s="30"/>
      <c r="Z473" s="373">
        <f>+F473/5</f>
        <v>5400000</v>
      </c>
      <c r="AA473" s="30"/>
      <c r="AB473" s="40"/>
      <c r="AC473" s="30"/>
      <c r="AD473" s="378"/>
      <c r="AE473" s="30"/>
      <c r="AF473" s="384"/>
      <c r="AG473" s="384"/>
      <c r="AH473" s="384"/>
      <c r="AI473" s="19"/>
    </row>
    <row r="474" spans="1:35">
      <c r="A474" s="30">
        <v>472</v>
      </c>
      <c r="B474" s="30" t="s">
        <v>654</v>
      </c>
      <c r="C474" s="30" t="s">
        <v>336</v>
      </c>
      <c r="D474" s="59" t="s">
        <v>983</v>
      </c>
      <c r="E474" s="31" t="s">
        <v>38</v>
      </c>
      <c r="F474" s="32">
        <v>27000000</v>
      </c>
      <c r="G474" s="30" t="s">
        <v>1020</v>
      </c>
      <c r="H474" s="33">
        <v>1110479271</v>
      </c>
      <c r="I474" s="33"/>
      <c r="J474" s="34">
        <v>6</v>
      </c>
      <c r="K474" s="34">
        <v>1771</v>
      </c>
      <c r="L474" s="35">
        <v>45478</v>
      </c>
      <c r="M474" s="36">
        <f t="shared" si="52"/>
        <v>27000000</v>
      </c>
      <c r="N474" s="35">
        <v>45496</v>
      </c>
      <c r="O474" s="31" t="s">
        <v>40</v>
      </c>
      <c r="P474" s="37">
        <v>45497</v>
      </c>
      <c r="Q474" s="31">
        <v>1760</v>
      </c>
      <c r="R474" s="30">
        <v>220301</v>
      </c>
      <c r="S474" s="38">
        <f t="shared" si="53"/>
        <v>27000000</v>
      </c>
      <c r="T474" s="35">
        <v>45496</v>
      </c>
      <c r="U474" s="33">
        <v>100035051</v>
      </c>
      <c r="V474" s="35">
        <v>45497</v>
      </c>
      <c r="W474" s="41">
        <v>45657</v>
      </c>
      <c r="X474" s="35"/>
      <c r="Y474" s="30"/>
      <c r="Z474" s="373">
        <f>+F474/5</f>
        <v>5400000</v>
      </c>
      <c r="AA474" s="30"/>
      <c r="AB474" s="40"/>
      <c r="AC474" s="30"/>
      <c r="AD474" s="378"/>
      <c r="AE474" s="30"/>
      <c r="AF474" s="384"/>
      <c r="AG474" s="384"/>
      <c r="AH474" s="384"/>
      <c r="AI474" s="19"/>
    </row>
    <row r="475" spans="1:35">
      <c r="A475" s="30">
        <v>473</v>
      </c>
      <c r="B475" s="30" t="s">
        <v>254</v>
      </c>
      <c r="C475" s="30" t="s">
        <v>262</v>
      </c>
      <c r="D475" s="30" t="s">
        <v>1021</v>
      </c>
      <c r="E475" s="31" t="s">
        <v>38</v>
      </c>
      <c r="F475" s="32">
        <v>22666666</v>
      </c>
      <c r="G475" s="30" t="s">
        <v>559</v>
      </c>
      <c r="H475" s="33">
        <v>65717924</v>
      </c>
      <c r="I475" s="33"/>
      <c r="J475" s="34">
        <v>5</v>
      </c>
      <c r="K475" s="34">
        <v>1778</v>
      </c>
      <c r="L475" s="35">
        <v>45489</v>
      </c>
      <c r="M475" s="36">
        <f t="shared" si="52"/>
        <v>22666666</v>
      </c>
      <c r="N475" s="35">
        <v>45497</v>
      </c>
      <c r="O475" s="31" t="s">
        <v>40</v>
      </c>
      <c r="P475" s="37">
        <v>45504</v>
      </c>
      <c r="Q475" s="31">
        <v>1792</v>
      </c>
      <c r="R475" s="30">
        <v>220401</v>
      </c>
      <c r="S475" s="38">
        <f t="shared" si="53"/>
        <v>22666666</v>
      </c>
      <c r="T475" s="35">
        <v>45503</v>
      </c>
      <c r="U475" s="33" t="s">
        <v>1022</v>
      </c>
      <c r="V475" s="35">
        <v>45504</v>
      </c>
      <c r="W475" s="41">
        <v>45657</v>
      </c>
      <c r="X475" s="35"/>
      <c r="Y475" s="30"/>
      <c r="Z475" s="373">
        <v>4000000</v>
      </c>
      <c r="AA475" s="258"/>
      <c r="AB475" s="40"/>
      <c r="AC475" s="30"/>
      <c r="AD475" s="378"/>
      <c r="AE475" s="30"/>
      <c r="AF475" s="384"/>
      <c r="AG475" s="384"/>
      <c r="AH475" s="384"/>
      <c r="AI475" s="19"/>
    </row>
    <row r="476" spans="1:35">
      <c r="A476" s="30">
        <v>474</v>
      </c>
      <c r="B476" s="30" t="s">
        <v>654</v>
      </c>
      <c r="C476" s="30" t="s">
        <v>336</v>
      </c>
      <c r="D476" s="30" t="s">
        <v>1023</v>
      </c>
      <c r="E476" s="31" t="s">
        <v>38</v>
      </c>
      <c r="F476" s="32">
        <v>18000000</v>
      </c>
      <c r="G476" s="30" t="s">
        <v>1024</v>
      </c>
      <c r="H476" s="33">
        <v>1110567557</v>
      </c>
      <c r="I476" s="33"/>
      <c r="J476" s="34">
        <v>4</v>
      </c>
      <c r="K476" s="34">
        <v>1780</v>
      </c>
      <c r="L476" s="35">
        <v>45489</v>
      </c>
      <c r="M476" s="36">
        <v>18000000</v>
      </c>
      <c r="N476" s="35">
        <v>45497</v>
      </c>
      <c r="O476" s="31" t="s">
        <v>40</v>
      </c>
      <c r="P476" s="37">
        <v>45497</v>
      </c>
      <c r="Q476" s="31">
        <v>1761</v>
      </c>
      <c r="R476" s="30">
        <v>220301</v>
      </c>
      <c r="S476" s="38">
        <v>18000000</v>
      </c>
      <c r="T476" s="35">
        <v>45497</v>
      </c>
      <c r="U476" s="33" t="s">
        <v>1025</v>
      </c>
      <c r="V476" s="35">
        <v>45497</v>
      </c>
      <c r="W476" s="31" t="s">
        <v>46</v>
      </c>
      <c r="X476" s="35"/>
      <c r="Y476" s="30"/>
      <c r="Z476" s="373">
        <f>+S476/4</f>
        <v>4500000</v>
      </c>
      <c r="AA476" s="30"/>
      <c r="AB476" s="40"/>
      <c r="AC476" s="30"/>
      <c r="AD476" s="378"/>
      <c r="AE476" s="295"/>
      <c r="AF476" s="386"/>
      <c r="AG476" s="386"/>
      <c r="AH476" s="386"/>
      <c r="AI476" s="19"/>
    </row>
    <row r="477" spans="1:35">
      <c r="A477" s="30">
        <v>475</v>
      </c>
      <c r="B477" s="30" t="s">
        <v>35</v>
      </c>
      <c r="C477" s="30" t="s">
        <v>70</v>
      </c>
      <c r="D477" s="30" t="s">
        <v>182</v>
      </c>
      <c r="E477" s="31" t="s">
        <v>38</v>
      </c>
      <c r="F477" s="32">
        <v>175000000</v>
      </c>
      <c r="G477" s="30" t="s">
        <v>837</v>
      </c>
      <c r="H477" s="33">
        <v>800250023</v>
      </c>
      <c r="I477" s="33"/>
      <c r="J477" s="34">
        <v>3</v>
      </c>
      <c r="K477" s="34">
        <v>1804</v>
      </c>
      <c r="L477" s="35">
        <v>45492</v>
      </c>
      <c r="M477" s="36">
        <v>175000000</v>
      </c>
      <c r="N477" s="35">
        <v>45497</v>
      </c>
      <c r="O477" s="31" t="s">
        <v>40</v>
      </c>
      <c r="P477" s="37">
        <v>45498</v>
      </c>
      <c r="Q477" s="31">
        <v>1764</v>
      </c>
      <c r="R477" s="30">
        <v>220105</v>
      </c>
      <c r="S477" s="38">
        <v>175000000</v>
      </c>
      <c r="T477" s="35">
        <v>45498</v>
      </c>
      <c r="U477" s="33">
        <v>100035119</v>
      </c>
      <c r="V477" s="35">
        <v>45498</v>
      </c>
      <c r="W477" s="31" t="s">
        <v>52</v>
      </c>
      <c r="X477" s="35"/>
      <c r="Y477" s="30"/>
      <c r="Z477" s="373">
        <f>+S477/2</f>
        <v>87500000</v>
      </c>
      <c r="AA477" s="30"/>
      <c r="AB477" s="40"/>
      <c r="AC477" s="30"/>
      <c r="AD477" s="378"/>
      <c r="AE477" s="30"/>
      <c r="AF477" s="384"/>
      <c r="AG477" s="384"/>
      <c r="AH477" s="384"/>
      <c r="AI477" s="19"/>
    </row>
    <row r="478" spans="1:35">
      <c r="A478" s="30">
        <v>476</v>
      </c>
      <c r="B478" s="30" t="s">
        <v>254</v>
      </c>
      <c r="C478" s="30" t="s">
        <v>262</v>
      </c>
      <c r="D478" s="59" t="s">
        <v>1026</v>
      </c>
      <c r="E478" s="31" t="s">
        <v>38</v>
      </c>
      <c r="F478" s="32">
        <v>13029500</v>
      </c>
      <c r="G478" s="30" t="s">
        <v>449</v>
      </c>
      <c r="H478" s="33">
        <v>1110448973</v>
      </c>
      <c r="I478" s="33"/>
      <c r="J478" s="34">
        <v>5</v>
      </c>
      <c r="K478" s="34">
        <v>1795</v>
      </c>
      <c r="L478" s="35">
        <v>45489</v>
      </c>
      <c r="M478" s="36">
        <f t="shared" ref="M478:M498" si="54">F478</f>
        <v>13029500</v>
      </c>
      <c r="N478" s="35">
        <v>45498</v>
      </c>
      <c r="O478" s="31" t="s">
        <v>40</v>
      </c>
      <c r="P478" s="37">
        <v>45499</v>
      </c>
      <c r="Q478" s="31">
        <v>1766</v>
      </c>
      <c r="R478" s="30">
        <v>220402</v>
      </c>
      <c r="S478" s="38">
        <f t="shared" ref="S478:S498" si="55">M478</f>
        <v>13029500</v>
      </c>
      <c r="T478" s="35">
        <v>45498</v>
      </c>
      <c r="U478" s="33" t="s">
        <v>1027</v>
      </c>
      <c r="V478" s="35">
        <v>45499</v>
      </c>
      <c r="W478" s="41">
        <v>45650</v>
      </c>
      <c r="X478" s="35"/>
      <c r="Y478" s="30"/>
      <c r="Z478" s="373">
        <f t="shared" ref="Z478:Z480" si="56">+F478/3</f>
        <v>4343166.666666667</v>
      </c>
      <c r="AA478" s="258"/>
      <c r="AB478" s="40"/>
      <c r="AC478" s="30"/>
      <c r="AD478" s="378"/>
      <c r="AE478" s="30"/>
      <c r="AF478" s="384"/>
      <c r="AG478" s="384"/>
      <c r="AH478" s="384"/>
      <c r="AI478" s="19"/>
    </row>
    <row r="479" spans="1:35">
      <c r="A479" s="30">
        <v>477</v>
      </c>
      <c r="B479" s="30" t="s">
        <v>254</v>
      </c>
      <c r="C479" s="30" t="s">
        <v>262</v>
      </c>
      <c r="D479" s="59" t="s">
        <v>1026</v>
      </c>
      <c r="E479" s="31" t="s">
        <v>38</v>
      </c>
      <c r="F479" s="32">
        <v>13029500</v>
      </c>
      <c r="G479" s="30" t="s">
        <v>1028</v>
      </c>
      <c r="H479" s="33">
        <v>65556129</v>
      </c>
      <c r="I479" s="33"/>
      <c r="J479" s="34">
        <v>4</v>
      </c>
      <c r="K479" s="34">
        <v>1794</v>
      </c>
      <c r="L479" s="35">
        <v>45489</v>
      </c>
      <c r="M479" s="36">
        <f t="shared" si="54"/>
        <v>13029500</v>
      </c>
      <c r="N479" s="35">
        <v>45498</v>
      </c>
      <c r="O479" s="31" t="s">
        <v>40</v>
      </c>
      <c r="P479" s="37">
        <v>45499</v>
      </c>
      <c r="Q479" s="31">
        <v>1765</v>
      </c>
      <c r="R479" s="30">
        <v>220402</v>
      </c>
      <c r="S479" s="38">
        <f t="shared" si="55"/>
        <v>13029500</v>
      </c>
      <c r="T479" s="35">
        <v>45498</v>
      </c>
      <c r="U479" s="33" t="s">
        <v>1029</v>
      </c>
      <c r="V479" s="35">
        <v>45499</v>
      </c>
      <c r="W479" s="41">
        <v>45650</v>
      </c>
      <c r="X479" s="35"/>
      <c r="Y479" s="30"/>
      <c r="Z479" s="373">
        <f t="shared" si="56"/>
        <v>4343166.666666667</v>
      </c>
      <c r="AA479" s="258"/>
      <c r="AB479" s="40"/>
      <c r="AC479" s="30"/>
      <c r="AD479" s="378"/>
      <c r="AE479" s="30"/>
      <c r="AF479" s="384"/>
      <c r="AG479" s="384"/>
      <c r="AH479" s="384"/>
      <c r="AI479" s="19"/>
    </row>
    <row r="480" spans="1:35">
      <c r="A480" s="30">
        <v>478</v>
      </c>
      <c r="B480" s="30" t="s">
        <v>254</v>
      </c>
      <c r="C480" s="30" t="s">
        <v>262</v>
      </c>
      <c r="D480" s="59" t="s">
        <v>1030</v>
      </c>
      <c r="E480" s="31" t="s">
        <v>38</v>
      </c>
      <c r="F480" s="32">
        <v>15450000</v>
      </c>
      <c r="G480" s="30" t="s">
        <v>1031</v>
      </c>
      <c r="H480" s="33">
        <v>1105685977</v>
      </c>
      <c r="I480" s="33"/>
      <c r="J480" s="34">
        <v>1</v>
      </c>
      <c r="K480" s="34">
        <v>1756</v>
      </c>
      <c r="L480" s="35">
        <v>45478</v>
      </c>
      <c r="M480" s="36">
        <f t="shared" si="54"/>
        <v>15450000</v>
      </c>
      <c r="N480" s="35">
        <v>45498</v>
      </c>
      <c r="O480" s="31" t="s">
        <v>40</v>
      </c>
      <c r="P480" s="37">
        <v>45504</v>
      </c>
      <c r="Q480" s="31">
        <v>1789</v>
      </c>
      <c r="R480" s="30">
        <v>220402</v>
      </c>
      <c r="S480" s="38">
        <f t="shared" si="55"/>
        <v>15450000</v>
      </c>
      <c r="T480" s="35">
        <v>45505</v>
      </c>
      <c r="U480" s="33">
        <v>100035342</v>
      </c>
      <c r="V480" s="35">
        <v>45506</v>
      </c>
      <c r="W480" s="41">
        <v>45650</v>
      </c>
      <c r="X480" s="35"/>
      <c r="Y480" s="30"/>
      <c r="Z480" s="373">
        <f t="shared" si="56"/>
        <v>5150000</v>
      </c>
      <c r="AA480" s="258"/>
      <c r="AB480" s="40"/>
      <c r="AC480" s="30"/>
      <c r="AD480" s="378"/>
      <c r="AE480" s="30"/>
      <c r="AF480" s="384"/>
      <c r="AG480" s="384"/>
      <c r="AH480" s="384"/>
      <c r="AI480" s="19"/>
    </row>
    <row r="481" spans="1:35">
      <c r="A481" s="30">
        <v>479</v>
      </c>
      <c r="B481" s="30" t="s">
        <v>654</v>
      </c>
      <c r="C481" s="30" t="s">
        <v>210</v>
      </c>
      <c r="D481" s="30" t="s">
        <v>932</v>
      </c>
      <c r="E481" s="31" t="s">
        <v>38</v>
      </c>
      <c r="F481" s="32">
        <v>16800000</v>
      </c>
      <c r="G481" s="30" t="s">
        <v>1032</v>
      </c>
      <c r="H481" s="33">
        <v>1110596185</v>
      </c>
      <c r="I481" s="33"/>
      <c r="J481" s="34">
        <v>1</v>
      </c>
      <c r="K481" s="34">
        <v>1789</v>
      </c>
      <c r="L481" s="35">
        <v>45489</v>
      </c>
      <c r="M481" s="36">
        <f t="shared" si="54"/>
        <v>16800000</v>
      </c>
      <c r="N481" s="35">
        <v>45498</v>
      </c>
      <c r="O481" s="31" t="s">
        <v>40</v>
      </c>
      <c r="P481" s="37">
        <v>45499</v>
      </c>
      <c r="Q481" s="31">
        <v>1767</v>
      </c>
      <c r="R481" s="30">
        <v>220302</v>
      </c>
      <c r="S481" s="38">
        <f t="shared" si="55"/>
        <v>16800000</v>
      </c>
      <c r="T481" s="35">
        <v>45499</v>
      </c>
      <c r="U481" s="33" t="s">
        <v>1033</v>
      </c>
      <c r="V481" s="35">
        <v>45504</v>
      </c>
      <c r="W481" s="41">
        <v>45657</v>
      </c>
      <c r="X481" s="35"/>
      <c r="Y481" s="30"/>
      <c r="Z481" s="373">
        <f t="shared" ref="Z481:Z487" si="57">+F481/5</f>
        <v>3360000</v>
      </c>
      <c r="AA481" s="30"/>
      <c r="AB481" s="40"/>
      <c r="AC481" s="30"/>
      <c r="AD481" s="378"/>
      <c r="AE481" s="30"/>
      <c r="AF481" s="384" t="s">
        <v>1034</v>
      </c>
      <c r="AG481" s="384">
        <v>3185924689</v>
      </c>
      <c r="AH481" s="384"/>
      <c r="AI481" s="19"/>
    </row>
    <row r="482" spans="1:35">
      <c r="A482" s="30">
        <v>480</v>
      </c>
      <c r="B482" s="30" t="s">
        <v>654</v>
      </c>
      <c r="C482" s="30" t="s">
        <v>210</v>
      </c>
      <c r="D482" s="30" t="s">
        <v>932</v>
      </c>
      <c r="E482" s="31" t="s">
        <v>38</v>
      </c>
      <c r="F482" s="32">
        <v>16800000</v>
      </c>
      <c r="G482" s="30" t="s">
        <v>1035</v>
      </c>
      <c r="H482" s="33">
        <v>65585878</v>
      </c>
      <c r="I482" s="33" t="s">
        <v>1036</v>
      </c>
      <c r="J482" s="34">
        <v>6</v>
      </c>
      <c r="K482" s="34">
        <v>1803</v>
      </c>
      <c r="L482" s="35">
        <v>45492</v>
      </c>
      <c r="M482" s="36">
        <f t="shared" si="54"/>
        <v>16800000</v>
      </c>
      <c r="N482" s="35">
        <v>45498</v>
      </c>
      <c r="O482" s="31" t="s">
        <v>40</v>
      </c>
      <c r="P482" s="37">
        <v>45498</v>
      </c>
      <c r="Q482" s="31">
        <v>1763</v>
      </c>
      <c r="R482" s="30">
        <v>220302</v>
      </c>
      <c r="S482" s="38">
        <f t="shared" si="55"/>
        <v>16800000</v>
      </c>
      <c r="T482" s="35">
        <v>45498</v>
      </c>
      <c r="U482" s="33">
        <v>100035129</v>
      </c>
      <c r="V482" s="35">
        <v>45502</v>
      </c>
      <c r="W482" s="41">
        <v>45657</v>
      </c>
      <c r="X482" s="35"/>
      <c r="Y482" s="30"/>
      <c r="Z482" s="373">
        <f t="shared" si="57"/>
        <v>3360000</v>
      </c>
      <c r="AA482" s="30"/>
      <c r="AB482" s="40"/>
      <c r="AC482" s="30"/>
      <c r="AD482" s="378"/>
      <c r="AE482" s="30"/>
      <c r="AF482" s="384" t="s">
        <v>1037</v>
      </c>
      <c r="AG482" s="384">
        <v>3203278591</v>
      </c>
      <c r="AH482" s="385" t="s">
        <v>1038</v>
      </c>
      <c r="AI482" s="19"/>
    </row>
    <row r="483" spans="1:35">
      <c r="A483" s="30">
        <v>481</v>
      </c>
      <c r="B483" s="30" t="s">
        <v>654</v>
      </c>
      <c r="C483" s="30" t="s">
        <v>210</v>
      </c>
      <c r="D483" s="30" t="s">
        <v>932</v>
      </c>
      <c r="E483" s="31" t="s">
        <v>38</v>
      </c>
      <c r="F483" s="32">
        <v>16800000</v>
      </c>
      <c r="G483" s="30" t="s">
        <v>1039</v>
      </c>
      <c r="H483" s="33">
        <v>11220858</v>
      </c>
      <c r="I483" s="33"/>
      <c r="J483" s="34">
        <v>6</v>
      </c>
      <c r="K483" s="34">
        <v>1790</v>
      </c>
      <c r="L483" s="35">
        <v>45489</v>
      </c>
      <c r="M483" s="36">
        <f t="shared" si="54"/>
        <v>16800000</v>
      </c>
      <c r="N483" s="35">
        <v>45498</v>
      </c>
      <c r="O483" s="31" t="s">
        <v>40</v>
      </c>
      <c r="P483" s="37">
        <v>45498</v>
      </c>
      <c r="Q483" s="31">
        <v>1762</v>
      </c>
      <c r="R483" s="30">
        <v>220302</v>
      </c>
      <c r="S483" s="38">
        <f t="shared" si="55"/>
        <v>16800000</v>
      </c>
      <c r="T483" s="35"/>
      <c r="U483" s="33"/>
      <c r="V483" s="35"/>
      <c r="W483" s="41">
        <v>45657</v>
      </c>
      <c r="X483" s="35"/>
      <c r="Y483" s="30"/>
      <c r="Z483" s="373">
        <f t="shared" si="57"/>
        <v>3360000</v>
      </c>
      <c r="AA483" s="30"/>
      <c r="AB483" s="40"/>
      <c r="AC483" s="30"/>
      <c r="AD483" s="378"/>
      <c r="AE483" s="30"/>
      <c r="AF483" s="384"/>
      <c r="AG483" s="384"/>
      <c r="AH483" s="384"/>
      <c r="AI483" s="19"/>
    </row>
    <row r="484" spans="1:35">
      <c r="A484" s="30">
        <v>482</v>
      </c>
      <c r="B484" s="30" t="s">
        <v>654</v>
      </c>
      <c r="C484" s="30" t="s">
        <v>210</v>
      </c>
      <c r="D484" s="30" t="s">
        <v>932</v>
      </c>
      <c r="E484" s="31" t="s">
        <v>38</v>
      </c>
      <c r="F484" s="32">
        <v>16800000</v>
      </c>
      <c r="G484" s="30" t="s">
        <v>1040</v>
      </c>
      <c r="H484" s="33">
        <v>41911397</v>
      </c>
      <c r="I484" s="33"/>
      <c r="J484" s="34">
        <v>7</v>
      </c>
      <c r="K484" s="34">
        <v>1757</v>
      </c>
      <c r="L484" s="35">
        <v>45478</v>
      </c>
      <c r="M484" s="36">
        <f t="shared" si="54"/>
        <v>16800000</v>
      </c>
      <c r="N484" s="35">
        <v>45498</v>
      </c>
      <c r="O484" s="31" t="s">
        <v>40</v>
      </c>
      <c r="P484" s="37">
        <v>45499</v>
      </c>
      <c r="Q484" s="31">
        <v>1768</v>
      </c>
      <c r="R484" s="30">
        <v>220302</v>
      </c>
      <c r="S484" s="38">
        <f t="shared" si="55"/>
        <v>16800000</v>
      </c>
      <c r="T484" s="35">
        <v>45499</v>
      </c>
      <c r="U484" s="33" t="s">
        <v>1041</v>
      </c>
      <c r="V484" s="35">
        <v>45503</v>
      </c>
      <c r="W484" s="41">
        <v>45657</v>
      </c>
      <c r="X484" s="35"/>
      <c r="Y484" s="30"/>
      <c r="Z484" s="373">
        <f t="shared" si="57"/>
        <v>3360000</v>
      </c>
      <c r="AA484" s="30"/>
      <c r="AB484" s="40"/>
      <c r="AC484" s="30"/>
      <c r="AD484" s="378"/>
      <c r="AE484" s="30"/>
      <c r="AF484" s="384" t="s">
        <v>1042</v>
      </c>
      <c r="AG484" s="384">
        <v>3166226132</v>
      </c>
      <c r="AH484" s="384"/>
      <c r="AI484" s="19"/>
    </row>
    <row r="485" spans="1:35">
      <c r="A485" s="30">
        <v>483</v>
      </c>
      <c r="B485" s="30" t="s">
        <v>654</v>
      </c>
      <c r="C485" s="30" t="s">
        <v>210</v>
      </c>
      <c r="D485" s="30" t="s">
        <v>932</v>
      </c>
      <c r="E485" s="31" t="s">
        <v>38</v>
      </c>
      <c r="F485" s="32">
        <v>16800000</v>
      </c>
      <c r="G485" s="30" t="s">
        <v>1043</v>
      </c>
      <c r="H485" s="33">
        <v>1110496346</v>
      </c>
      <c r="I485" s="33" t="s">
        <v>891</v>
      </c>
      <c r="J485" s="34">
        <v>1</v>
      </c>
      <c r="K485" s="34">
        <v>1802</v>
      </c>
      <c r="L485" s="35">
        <v>45492</v>
      </c>
      <c r="M485" s="36">
        <f t="shared" si="54"/>
        <v>16800000</v>
      </c>
      <c r="N485" s="35">
        <v>45498</v>
      </c>
      <c r="O485" s="31" t="s">
        <v>40</v>
      </c>
      <c r="P485" s="37">
        <v>45499</v>
      </c>
      <c r="Q485" s="31">
        <v>1773</v>
      </c>
      <c r="R485" s="30">
        <v>220302</v>
      </c>
      <c r="S485" s="38">
        <f t="shared" si="55"/>
        <v>16800000</v>
      </c>
      <c r="T485" s="35">
        <v>45499</v>
      </c>
      <c r="U485" s="33" t="s">
        <v>1044</v>
      </c>
      <c r="V485" s="35">
        <v>45498</v>
      </c>
      <c r="W485" s="41">
        <v>45657</v>
      </c>
      <c r="X485" s="35"/>
      <c r="Y485" s="30"/>
      <c r="Z485" s="373">
        <f t="shared" si="57"/>
        <v>3360000</v>
      </c>
      <c r="AA485" s="30"/>
      <c r="AB485" s="40"/>
      <c r="AC485" s="30"/>
      <c r="AD485" s="378"/>
      <c r="AE485" s="30"/>
      <c r="AF485" s="384" t="s">
        <v>1045</v>
      </c>
      <c r="AG485" s="384">
        <v>3204552000</v>
      </c>
      <c r="AH485" s="385" t="s">
        <v>1046</v>
      </c>
      <c r="AI485" s="19"/>
    </row>
    <row r="486" spans="1:35">
      <c r="A486" s="30">
        <v>484</v>
      </c>
      <c r="B486" s="30" t="s">
        <v>654</v>
      </c>
      <c r="C486" s="30" t="s">
        <v>210</v>
      </c>
      <c r="D486" s="30" t="s">
        <v>1005</v>
      </c>
      <c r="E486" s="31" t="s">
        <v>38</v>
      </c>
      <c r="F486" s="32">
        <v>16800000</v>
      </c>
      <c r="G486" s="30" t="s">
        <v>1047</v>
      </c>
      <c r="H486" s="33">
        <v>1110060768</v>
      </c>
      <c r="I486" s="33"/>
      <c r="J486" s="34">
        <v>4</v>
      </c>
      <c r="K486" s="34">
        <v>1787</v>
      </c>
      <c r="L486" s="35">
        <v>45489</v>
      </c>
      <c r="M486" s="36">
        <f t="shared" si="54"/>
        <v>16800000</v>
      </c>
      <c r="N486" s="35">
        <v>45498</v>
      </c>
      <c r="O486" s="31" t="s">
        <v>40</v>
      </c>
      <c r="P486" s="37">
        <v>45499</v>
      </c>
      <c r="Q486" s="31">
        <v>1774</v>
      </c>
      <c r="R486" s="30">
        <v>220302</v>
      </c>
      <c r="S486" s="38">
        <f t="shared" si="55"/>
        <v>16800000</v>
      </c>
      <c r="T486" s="35">
        <v>45499</v>
      </c>
      <c r="U486" s="33" t="s">
        <v>1048</v>
      </c>
      <c r="V486" s="35">
        <v>45510</v>
      </c>
      <c r="W486" s="41">
        <v>45657</v>
      </c>
      <c r="X486" s="35"/>
      <c r="Y486" s="30"/>
      <c r="Z486" s="373">
        <f t="shared" si="57"/>
        <v>3360000</v>
      </c>
      <c r="AA486" s="30"/>
      <c r="AB486" s="40"/>
      <c r="AC486" s="30"/>
      <c r="AD486" s="378"/>
      <c r="AE486" s="30"/>
      <c r="AF486" s="384" t="s">
        <v>1049</v>
      </c>
      <c r="AG486" s="384"/>
      <c r="AH486" s="384"/>
      <c r="AI486" s="19"/>
    </row>
    <row r="487" spans="1:35">
      <c r="A487" s="30">
        <v>485</v>
      </c>
      <c r="B487" s="30" t="s">
        <v>654</v>
      </c>
      <c r="C487" s="30" t="s">
        <v>336</v>
      </c>
      <c r="D487" s="59" t="s">
        <v>980</v>
      </c>
      <c r="E487" s="31" t="s">
        <v>38</v>
      </c>
      <c r="F487" s="32">
        <v>13200000</v>
      </c>
      <c r="G487" s="30" t="s">
        <v>1050</v>
      </c>
      <c r="H487" s="33">
        <v>93402956</v>
      </c>
      <c r="I487" s="33"/>
      <c r="J487" s="34">
        <v>1</v>
      </c>
      <c r="K487" s="34">
        <v>1735</v>
      </c>
      <c r="L487" s="35">
        <v>45471</v>
      </c>
      <c r="M487" s="36">
        <f t="shared" si="54"/>
        <v>13200000</v>
      </c>
      <c r="N487" s="35">
        <v>45498</v>
      </c>
      <c r="O487" s="31" t="s">
        <v>40</v>
      </c>
      <c r="P487" s="37">
        <v>45499</v>
      </c>
      <c r="Q487" s="31">
        <v>1775</v>
      </c>
      <c r="R487" s="30">
        <v>220302</v>
      </c>
      <c r="S487" s="38">
        <f t="shared" si="55"/>
        <v>13200000</v>
      </c>
      <c r="T487" s="35">
        <v>45499</v>
      </c>
      <c r="U487" s="33" t="s">
        <v>1051</v>
      </c>
      <c r="V487" s="35">
        <v>45504</v>
      </c>
      <c r="W487" s="41">
        <v>45657</v>
      </c>
      <c r="X487" s="35"/>
      <c r="Y487" s="30"/>
      <c r="Z487" s="373">
        <f t="shared" si="57"/>
        <v>2640000</v>
      </c>
      <c r="AA487" s="30"/>
      <c r="AB487" s="40"/>
      <c r="AC487" s="30"/>
      <c r="AD487" s="378"/>
      <c r="AE487" s="30"/>
      <c r="AF487" s="384"/>
      <c r="AG487" s="384">
        <v>3153130743</v>
      </c>
      <c r="AH487" s="385" t="s">
        <v>1052</v>
      </c>
      <c r="AI487" s="19"/>
    </row>
    <row r="488" spans="1:35">
      <c r="A488" s="30">
        <v>486</v>
      </c>
      <c r="B488" s="30" t="s">
        <v>35</v>
      </c>
      <c r="C488" s="30" t="s">
        <v>262</v>
      </c>
      <c r="D488" s="55" t="s">
        <v>178</v>
      </c>
      <c r="E488" s="31" t="s">
        <v>38</v>
      </c>
      <c r="F488" s="32">
        <v>50000000</v>
      </c>
      <c r="G488" s="30" t="s">
        <v>152</v>
      </c>
      <c r="H488" s="33">
        <v>900415641</v>
      </c>
      <c r="I488" s="33"/>
      <c r="J488" s="34">
        <v>8</v>
      </c>
      <c r="K488" s="34">
        <v>1793</v>
      </c>
      <c r="L488" s="35">
        <v>45489</v>
      </c>
      <c r="M488" s="36">
        <f t="shared" si="54"/>
        <v>50000000</v>
      </c>
      <c r="N488" s="35">
        <v>45498</v>
      </c>
      <c r="O488" s="31" t="s">
        <v>40</v>
      </c>
      <c r="P488" s="37">
        <v>45499</v>
      </c>
      <c r="Q488" s="31">
        <v>1776</v>
      </c>
      <c r="R488" s="30">
        <v>220104</v>
      </c>
      <c r="S488" s="38">
        <f t="shared" si="55"/>
        <v>50000000</v>
      </c>
      <c r="T488" s="35">
        <v>45499</v>
      </c>
      <c r="U488" s="33" t="s">
        <v>1053</v>
      </c>
      <c r="V488" s="35">
        <v>45504</v>
      </c>
      <c r="W488" s="31" t="s">
        <v>645</v>
      </c>
      <c r="X488" s="35"/>
      <c r="Y488" s="30"/>
      <c r="Z488" s="373">
        <f t="shared" ref="Z488" si="58">+F488/2</f>
        <v>25000000</v>
      </c>
      <c r="AA488" s="258"/>
      <c r="AB488" s="40"/>
      <c r="AC488" s="30"/>
      <c r="AD488" s="378"/>
      <c r="AE488" s="30"/>
      <c r="AF488" s="384"/>
      <c r="AG488" s="384"/>
      <c r="AH488" s="384"/>
      <c r="AI488" s="19"/>
    </row>
    <row r="489" spans="1:35">
      <c r="A489" s="43">
        <v>487</v>
      </c>
      <c r="B489" s="43" t="s">
        <v>254</v>
      </c>
      <c r="C489" s="43" t="s">
        <v>262</v>
      </c>
      <c r="D489" s="43" t="s">
        <v>524</v>
      </c>
      <c r="E489" s="44" t="s">
        <v>38</v>
      </c>
      <c r="F489" s="45">
        <v>22933000</v>
      </c>
      <c r="G489" s="43" t="s">
        <v>1054</v>
      </c>
      <c r="H489" s="46">
        <v>28559183</v>
      </c>
      <c r="I489" s="46"/>
      <c r="J489" s="47">
        <v>1</v>
      </c>
      <c r="K489" s="47">
        <v>1753</v>
      </c>
      <c r="L489" s="48">
        <v>45478</v>
      </c>
      <c r="M489" s="49">
        <f t="shared" si="54"/>
        <v>22933000</v>
      </c>
      <c r="N489" s="48">
        <v>45498</v>
      </c>
      <c r="O489" s="44" t="s">
        <v>40</v>
      </c>
      <c r="P489" s="50">
        <v>45499</v>
      </c>
      <c r="Q489" s="44">
        <v>1777</v>
      </c>
      <c r="R489" s="43">
        <v>220401</v>
      </c>
      <c r="S489" s="51">
        <f t="shared" si="55"/>
        <v>22933000</v>
      </c>
      <c r="T489" s="48">
        <v>45499</v>
      </c>
      <c r="U489" s="46" t="s">
        <v>1055</v>
      </c>
      <c r="V489" s="48">
        <v>45499</v>
      </c>
      <c r="W489" s="247">
        <v>45657</v>
      </c>
      <c r="X489" s="48"/>
      <c r="Y489" s="43"/>
      <c r="Z489" s="375">
        <f t="shared" ref="Z489" si="59">+F489/3</f>
        <v>7644333.333333333</v>
      </c>
      <c r="AA489" s="335"/>
      <c r="AB489" s="53"/>
      <c r="AC489" s="43"/>
      <c r="AD489" s="381"/>
      <c r="AE489" s="43"/>
      <c r="AF489" s="387"/>
      <c r="AG489" s="387"/>
      <c r="AH489" s="387"/>
      <c r="AI489" s="19"/>
    </row>
    <row r="490" spans="1:35">
      <c r="A490" s="30">
        <v>488</v>
      </c>
      <c r="B490" s="30" t="s">
        <v>35</v>
      </c>
      <c r="C490" s="30" t="s">
        <v>48</v>
      </c>
      <c r="D490" s="59" t="s">
        <v>709</v>
      </c>
      <c r="E490" s="31" t="s">
        <v>38</v>
      </c>
      <c r="F490" s="32">
        <v>65000000</v>
      </c>
      <c r="G490" s="30" t="s">
        <v>50</v>
      </c>
      <c r="H490" s="33">
        <v>901252497</v>
      </c>
      <c r="I490" s="33" t="s">
        <v>1056</v>
      </c>
      <c r="J490" s="34">
        <v>6</v>
      </c>
      <c r="K490" s="34">
        <v>1817</v>
      </c>
      <c r="L490" s="35">
        <v>45497</v>
      </c>
      <c r="M490" s="36">
        <f t="shared" si="54"/>
        <v>65000000</v>
      </c>
      <c r="N490" s="35">
        <v>45503</v>
      </c>
      <c r="O490" s="31" t="s">
        <v>40</v>
      </c>
      <c r="P490" s="37">
        <v>45499</v>
      </c>
      <c r="Q490" s="31">
        <v>1768</v>
      </c>
      <c r="R490" s="30">
        <v>220202</v>
      </c>
      <c r="S490" s="38">
        <f t="shared" si="55"/>
        <v>65000000</v>
      </c>
      <c r="T490" s="35">
        <v>45503</v>
      </c>
      <c r="U490" s="33" t="s">
        <v>1057</v>
      </c>
      <c r="V490" s="35">
        <v>45503</v>
      </c>
      <c r="W490" s="31" t="s">
        <v>41</v>
      </c>
      <c r="X490" s="35"/>
      <c r="Y490" s="30"/>
      <c r="Z490" s="373">
        <f>+F490/1</f>
        <v>65000000</v>
      </c>
      <c r="AA490" s="258"/>
      <c r="AB490" s="40"/>
      <c r="AC490" s="30"/>
      <c r="AD490" s="40"/>
      <c r="AE490" s="30"/>
      <c r="AF490" s="384" t="s">
        <v>1059</v>
      </c>
      <c r="AG490" s="384">
        <v>3114560450</v>
      </c>
      <c r="AH490" s="385" t="s">
        <v>1060</v>
      </c>
      <c r="AI490" s="19"/>
    </row>
    <row r="491" spans="1:35">
      <c r="A491" s="30">
        <v>489</v>
      </c>
      <c r="B491" s="30" t="s">
        <v>254</v>
      </c>
      <c r="C491" s="30" t="s">
        <v>314</v>
      </c>
      <c r="D491" s="30" t="s">
        <v>1061</v>
      </c>
      <c r="E491" s="31" t="s">
        <v>38</v>
      </c>
      <c r="F491" s="32">
        <v>13933330</v>
      </c>
      <c r="G491" s="30" t="s">
        <v>1062</v>
      </c>
      <c r="H491" s="33">
        <v>1110448186</v>
      </c>
      <c r="I491" s="33" t="s">
        <v>1063</v>
      </c>
      <c r="J491" s="34">
        <v>5</v>
      </c>
      <c r="K491" s="34">
        <v>1788</v>
      </c>
      <c r="L491" s="35">
        <v>45489</v>
      </c>
      <c r="M491" s="36">
        <f t="shared" si="54"/>
        <v>13933330</v>
      </c>
      <c r="N491" s="35">
        <v>45503</v>
      </c>
      <c r="O491" s="31" t="s">
        <v>40</v>
      </c>
      <c r="P491" s="37">
        <v>45505</v>
      </c>
      <c r="Q491" s="31">
        <v>1806</v>
      </c>
      <c r="R491" s="30">
        <v>220402</v>
      </c>
      <c r="S491" s="38">
        <f t="shared" si="55"/>
        <v>13933330</v>
      </c>
      <c r="T491" s="35">
        <v>45510</v>
      </c>
      <c r="U491" s="33">
        <v>100035463</v>
      </c>
      <c r="V491" s="35">
        <v>45510</v>
      </c>
      <c r="W491" s="41">
        <v>45657</v>
      </c>
      <c r="X491" s="35"/>
      <c r="Y491" s="30"/>
      <c r="Z491" s="373">
        <v>2200000</v>
      </c>
      <c r="AA491" s="258"/>
      <c r="AB491" s="40"/>
      <c r="AC491" s="30"/>
      <c r="AD491" s="40"/>
      <c r="AE491" s="30"/>
      <c r="AF491" s="384" t="s">
        <v>1064</v>
      </c>
      <c r="AG491" s="384">
        <v>3228483997</v>
      </c>
      <c r="AH491" s="385" t="s">
        <v>1065</v>
      </c>
      <c r="AI491" s="19"/>
    </row>
    <row r="492" spans="1:35">
      <c r="A492" s="30">
        <v>490</v>
      </c>
      <c r="B492" s="30" t="s">
        <v>35</v>
      </c>
      <c r="C492" s="30" t="s">
        <v>36</v>
      </c>
      <c r="D492" s="59" t="s">
        <v>1066</v>
      </c>
      <c r="E492" s="31" t="s">
        <v>38</v>
      </c>
      <c r="F492" s="32">
        <v>30604460</v>
      </c>
      <c r="G492" s="30" t="s">
        <v>1067</v>
      </c>
      <c r="H492" s="33">
        <v>1128269687</v>
      </c>
      <c r="I492" s="33" t="s">
        <v>1068</v>
      </c>
      <c r="J492" s="34">
        <v>3</v>
      </c>
      <c r="K492" s="34">
        <v>1751</v>
      </c>
      <c r="L492" s="35">
        <v>45478</v>
      </c>
      <c r="M492" s="36">
        <f t="shared" si="54"/>
        <v>30604460</v>
      </c>
      <c r="N492" s="35">
        <v>45503</v>
      </c>
      <c r="O492" s="31" t="s">
        <v>40</v>
      </c>
      <c r="P492" s="37">
        <v>45505</v>
      </c>
      <c r="Q492" s="31">
        <v>1807</v>
      </c>
      <c r="R492" s="30">
        <v>21030202</v>
      </c>
      <c r="S492" s="38">
        <f t="shared" si="55"/>
        <v>30604460</v>
      </c>
      <c r="T492" s="35">
        <v>45504</v>
      </c>
      <c r="U492" s="33" t="s">
        <v>1069</v>
      </c>
      <c r="V492" s="35">
        <v>45520</v>
      </c>
      <c r="W492" s="31" t="s">
        <v>52</v>
      </c>
      <c r="X492" s="35"/>
      <c r="Y492" s="30"/>
      <c r="Z492" s="373">
        <f>+F492/2</f>
        <v>15302230</v>
      </c>
      <c r="AA492" s="30"/>
      <c r="AB492" s="40"/>
      <c r="AC492" s="30"/>
      <c r="AD492" s="40"/>
      <c r="AE492" s="30"/>
      <c r="AF492" s="384" t="s">
        <v>1070</v>
      </c>
      <c r="AG492" s="384">
        <v>3016177677</v>
      </c>
      <c r="AH492" s="385" t="s">
        <v>1071</v>
      </c>
      <c r="AI492" s="19"/>
    </row>
    <row r="493" spans="1:35">
      <c r="A493" s="30">
        <v>491</v>
      </c>
      <c r="B493" s="30" t="s">
        <v>1072</v>
      </c>
      <c r="C493" s="30" t="s">
        <v>157</v>
      </c>
      <c r="D493" s="30" t="s">
        <v>1073</v>
      </c>
      <c r="E493" s="31" t="s">
        <v>38</v>
      </c>
      <c r="F493" s="32">
        <v>21733600</v>
      </c>
      <c r="G493" s="30" t="s">
        <v>1074</v>
      </c>
      <c r="H493" s="33">
        <v>65633853</v>
      </c>
      <c r="I493" s="33" t="s">
        <v>1063</v>
      </c>
      <c r="J493" s="34">
        <v>9</v>
      </c>
      <c r="K493" s="34">
        <v>1812</v>
      </c>
      <c r="L493" s="35">
        <v>45496</v>
      </c>
      <c r="M493" s="36">
        <f t="shared" si="54"/>
        <v>21733600</v>
      </c>
      <c r="N493" s="35">
        <v>45503</v>
      </c>
      <c r="O493" s="31" t="s">
        <v>40</v>
      </c>
      <c r="P493" s="37">
        <v>45504</v>
      </c>
      <c r="Q493" s="31">
        <v>1790</v>
      </c>
      <c r="R493" s="30">
        <v>220501</v>
      </c>
      <c r="S493" s="38">
        <f t="shared" si="55"/>
        <v>21733600</v>
      </c>
      <c r="T493" s="35">
        <v>45504</v>
      </c>
      <c r="U493" s="33" t="s">
        <v>1075</v>
      </c>
      <c r="V493" s="35">
        <v>45505</v>
      </c>
      <c r="W493" s="31" t="s">
        <v>46</v>
      </c>
      <c r="X493" s="35"/>
      <c r="Y493" s="30"/>
      <c r="Z493" s="373">
        <v>5433400</v>
      </c>
      <c r="AA493" s="30"/>
      <c r="AB493" s="40"/>
      <c r="AC493" s="30"/>
      <c r="AD493" s="40"/>
      <c r="AE493" s="30"/>
      <c r="AF493" s="384" t="s">
        <v>1076</v>
      </c>
      <c r="AG493" s="384">
        <v>3143661271</v>
      </c>
      <c r="AH493" s="385" t="s">
        <v>1077</v>
      </c>
      <c r="AI493" s="19"/>
    </row>
    <row r="494" spans="1:35">
      <c r="A494" s="30">
        <v>492</v>
      </c>
      <c r="B494" s="30" t="s">
        <v>1072</v>
      </c>
      <c r="C494" s="30" t="s">
        <v>157</v>
      </c>
      <c r="D494" s="30" t="s">
        <v>1073</v>
      </c>
      <c r="E494" s="31" t="s">
        <v>38</v>
      </c>
      <c r="F494" s="32">
        <v>21733600</v>
      </c>
      <c r="G494" s="30" t="s">
        <v>1078</v>
      </c>
      <c r="H494" s="33">
        <v>11686050</v>
      </c>
      <c r="I494" s="33" t="s">
        <v>1079</v>
      </c>
      <c r="J494" s="34">
        <v>2</v>
      </c>
      <c r="K494" s="34">
        <v>1811</v>
      </c>
      <c r="L494" s="35">
        <v>45496</v>
      </c>
      <c r="M494" s="36">
        <f t="shared" si="54"/>
        <v>21733600</v>
      </c>
      <c r="N494" s="35">
        <v>45503</v>
      </c>
      <c r="O494" s="31" t="s">
        <v>40</v>
      </c>
      <c r="P494" s="37">
        <v>45504</v>
      </c>
      <c r="Q494" s="31">
        <v>1785</v>
      </c>
      <c r="R494" s="30">
        <v>220501</v>
      </c>
      <c r="S494" s="38">
        <f t="shared" si="55"/>
        <v>21733600</v>
      </c>
      <c r="T494" s="35">
        <v>45503</v>
      </c>
      <c r="U494" s="33" t="s">
        <v>1080</v>
      </c>
      <c r="V494" s="35">
        <v>45505</v>
      </c>
      <c r="W494" s="31" t="s">
        <v>46</v>
      </c>
      <c r="X494" s="35"/>
      <c r="Y494" s="30"/>
      <c r="Z494" s="373">
        <v>5433400</v>
      </c>
      <c r="AA494" s="30"/>
      <c r="AB494" s="40"/>
      <c r="AC494" s="30"/>
      <c r="AD494" s="40"/>
      <c r="AE494" s="30"/>
      <c r="AF494" s="384" t="s">
        <v>1081</v>
      </c>
      <c r="AG494" s="384">
        <v>3232228295</v>
      </c>
      <c r="AH494" s="385" t="s">
        <v>1082</v>
      </c>
      <c r="AI494" s="19"/>
    </row>
    <row r="495" spans="1:35">
      <c r="A495" s="30">
        <v>493</v>
      </c>
      <c r="B495" s="30" t="s">
        <v>1072</v>
      </c>
      <c r="C495" s="30" t="s">
        <v>157</v>
      </c>
      <c r="D495" s="30" t="s">
        <v>1073</v>
      </c>
      <c r="E495" s="31" t="s">
        <v>38</v>
      </c>
      <c r="F495" s="32">
        <v>21733600</v>
      </c>
      <c r="G495" s="30" t="s">
        <v>1083</v>
      </c>
      <c r="H495" s="33">
        <v>1110503325</v>
      </c>
      <c r="I495" s="33" t="s">
        <v>1063</v>
      </c>
      <c r="J495" s="34">
        <v>2</v>
      </c>
      <c r="K495" s="34">
        <v>1813</v>
      </c>
      <c r="L495" s="35">
        <v>45496</v>
      </c>
      <c r="M495" s="36">
        <f t="shared" si="54"/>
        <v>21733600</v>
      </c>
      <c r="N495" s="35">
        <v>45503</v>
      </c>
      <c r="O495" s="31" t="s">
        <v>40</v>
      </c>
      <c r="P495" s="37">
        <v>45504</v>
      </c>
      <c r="Q495" s="31">
        <v>1786</v>
      </c>
      <c r="R495" s="30">
        <v>220501</v>
      </c>
      <c r="S495" s="38">
        <f t="shared" si="55"/>
        <v>21733600</v>
      </c>
      <c r="T495" s="35">
        <v>45503</v>
      </c>
      <c r="U495" s="33" t="s">
        <v>1084</v>
      </c>
      <c r="V495" s="35">
        <v>45505</v>
      </c>
      <c r="W495" s="31" t="s">
        <v>46</v>
      </c>
      <c r="X495" s="35"/>
      <c r="Y495" s="30"/>
      <c r="Z495" s="373">
        <v>5433400</v>
      </c>
      <c r="AA495" s="30"/>
      <c r="AB495" s="40"/>
      <c r="AC495" s="30"/>
      <c r="AD495" s="40"/>
      <c r="AE495" s="30"/>
      <c r="AF495" s="384" t="s">
        <v>1085</v>
      </c>
      <c r="AG495" s="384">
        <v>3115589868</v>
      </c>
      <c r="AH495" s="385" t="s">
        <v>1086</v>
      </c>
      <c r="AI495" s="19"/>
    </row>
    <row r="496" spans="1:35">
      <c r="A496" s="30">
        <v>494</v>
      </c>
      <c r="B496" s="30" t="s">
        <v>654</v>
      </c>
      <c r="C496" s="30" t="s">
        <v>336</v>
      </c>
      <c r="D496" s="59" t="s">
        <v>983</v>
      </c>
      <c r="E496" s="31" t="s">
        <v>38</v>
      </c>
      <c r="F496" s="32">
        <v>27000000</v>
      </c>
      <c r="G496" s="30" t="s">
        <v>1087</v>
      </c>
      <c r="H496" s="33">
        <v>1110467233</v>
      </c>
      <c r="I496" s="33" t="s">
        <v>1063</v>
      </c>
      <c r="J496" s="34">
        <v>4</v>
      </c>
      <c r="K496" s="34">
        <v>1808</v>
      </c>
      <c r="L496" s="35">
        <v>45496</v>
      </c>
      <c r="M496" s="36">
        <f t="shared" si="54"/>
        <v>27000000</v>
      </c>
      <c r="N496" s="35">
        <v>45503</v>
      </c>
      <c r="O496" s="31" t="s">
        <v>40</v>
      </c>
      <c r="P496" s="37">
        <v>45510</v>
      </c>
      <c r="Q496" s="31">
        <v>1816</v>
      </c>
      <c r="R496" s="30">
        <v>220301</v>
      </c>
      <c r="S496" s="38">
        <f t="shared" si="55"/>
        <v>27000000</v>
      </c>
      <c r="T496" s="35"/>
      <c r="U496" s="33"/>
      <c r="V496" s="35"/>
      <c r="W496" s="41">
        <v>45657</v>
      </c>
      <c r="X496" s="35"/>
      <c r="Y496" s="30"/>
      <c r="Z496" s="373">
        <f>+F496/5</f>
        <v>5400000</v>
      </c>
      <c r="AA496" s="30"/>
      <c r="AB496" s="40"/>
      <c r="AC496" s="30"/>
      <c r="AD496" s="40"/>
      <c r="AE496" s="30"/>
      <c r="AF496" s="384" t="s">
        <v>1088</v>
      </c>
      <c r="AG496" s="384">
        <v>3143334756</v>
      </c>
      <c r="AH496" s="385" t="s">
        <v>1089</v>
      </c>
      <c r="AI496" s="19"/>
    </row>
    <row r="497" spans="1:35">
      <c r="A497" s="30">
        <v>495</v>
      </c>
      <c r="B497" s="30" t="s">
        <v>1072</v>
      </c>
      <c r="C497" s="30" t="s">
        <v>157</v>
      </c>
      <c r="D497" s="30" t="s">
        <v>1090</v>
      </c>
      <c r="E497" s="31" t="s">
        <v>38</v>
      </c>
      <c r="F497" s="32">
        <v>28269846</v>
      </c>
      <c r="G497" s="30" t="s">
        <v>1091</v>
      </c>
      <c r="H497" s="33">
        <v>28541907</v>
      </c>
      <c r="I497" s="33" t="s">
        <v>1063</v>
      </c>
      <c r="J497" s="34">
        <v>8</v>
      </c>
      <c r="K497" s="34">
        <v>1809</v>
      </c>
      <c r="L497" s="35">
        <v>45496</v>
      </c>
      <c r="M497" s="36">
        <f t="shared" si="54"/>
        <v>28269846</v>
      </c>
      <c r="N497" s="35">
        <v>45503</v>
      </c>
      <c r="O497" s="31" t="s">
        <v>40</v>
      </c>
      <c r="P497" s="37">
        <v>45503</v>
      </c>
      <c r="Q497" s="31">
        <v>1784</v>
      </c>
      <c r="R497" s="30">
        <v>220501</v>
      </c>
      <c r="S497" s="38">
        <f t="shared" si="55"/>
        <v>28269846</v>
      </c>
      <c r="T497" s="35">
        <v>45503</v>
      </c>
      <c r="U497" s="33" t="s">
        <v>1092</v>
      </c>
      <c r="V497" s="35">
        <v>45505</v>
      </c>
      <c r="W497" s="31" t="s">
        <v>1093</v>
      </c>
      <c r="X497" s="35"/>
      <c r="Y497" s="30"/>
      <c r="Z497" s="373">
        <v>5139972</v>
      </c>
      <c r="AA497" s="30"/>
      <c r="AB497" s="40"/>
      <c r="AC497" s="30"/>
      <c r="AD497" s="40"/>
      <c r="AE497" s="30"/>
      <c r="AF497" s="384" t="s">
        <v>1094</v>
      </c>
      <c r="AG497" s="384">
        <v>3144382144</v>
      </c>
      <c r="AH497" s="385" t="s">
        <v>1095</v>
      </c>
      <c r="AI497" s="19"/>
    </row>
    <row r="498" spans="1:35">
      <c r="A498" s="30">
        <v>496</v>
      </c>
      <c r="B498" s="30" t="s">
        <v>1072</v>
      </c>
      <c r="C498" s="30" t="s">
        <v>157</v>
      </c>
      <c r="D498" s="59" t="s">
        <v>1096</v>
      </c>
      <c r="E498" s="31" t="s">
        <v>38</v>
      </c>
      <c r="F498" s="32">
        <v>11132950</v>
      </c>
      <c r="G498" s="30" t="s">
        <v>1097</v>
      </c>
      <c r="H498" s="33">
        <v>65757162</v>
      </c>
      <c r="I498" s="33" t="s">
        <v>1063</v>
      </c>
      <c r="J498" s="34">
        <v>0</v>
      </c>
      <c r="K498" s="34">
        <v>1810</v>
      </c>
      <c r="L498" s="35">
        <v>45496</v>
      </c>
      <c r="M498" s="36">
        <f t="shared" si="54"/>
        <v>11132950</v>
      </c>
      <c r="N498" s="35">
        <v>45503</v>
      </c>
      <c r="O498" s="31" t="s">
        <v>40</v>
      </c>
      <c r="P498" s="37">
        <v>45504</v>
      </c>
      <c r="Q498" s="31">
        <v>1787</v>
      </c>
      <c r="R498" s="30">
        <v>220502</v>
      </c>
      <c r="S498" s="38">
        <f t="shared" si="55"/>
        <v>11132950</v>
      </c>
      <c r="T498" s="35">
        <v>45504</v>
      </c>
      <c r="U498" s="33" t="s">
        <v>1098</v>
      </c>
      <c r="V498" s="35">
        <v>45505</v>
      </c>
      <c r="W498" s="31" t="s">
        <v>79</v>
      </c>
      <c r="X498" s="35"/>
      <c r="Y498" s="30"/>
      <c r="Z498" s="373">
        <v>2226590</v>
      </c>
      <c r="AA498" s="30"/>
      <c r="AB498" s="40"/>
      <c r="AC498" s="30"/>
      <c r="AD498" s="40"/>
      <c r="AE498" s="30"/>
      <c r="AF498" s="384" t="s">
        <v>1099</v>
      </c>
      <c r="AG498" s="384">
        <v>3232228295</v>
      </c>
      <c r="AH498" s="385" t="s">
        <v>1082</v>
      </c>
      <c r="AI498" s="19"/>
    </row>
    <row r="499" spans="1:35">
      <c r="A499" s="30">
        <v>497</v>
      </c>
      <c r="B499" s="30" t="s">
        <v>254</v>
      </c>
      <c r="C499" s="30" t="s">
        <v>59</v>
      </c>
      <c r="D499" s="30" t="s">
        <v>1100</v>
      </c>
      <c r="E499" s="31" t="s">
        <v>38</v>
      </c>
      <c r="F499" s="32">
        <v>34998765</v>
      </c>
      <c r="G499" s="30" t="s">
        <v>1101</v>
      </c>
      <c r="H499" s="33">
        <v>1110061944</v>
      </c>
      <c r="I499" s="33" t="s">
        <v>1102</v>
      </c>
      <c r="J499" s="34">
        <v>9</v>
      </c>
      <c r="K499" s="34">
        <v>1806</v>
      </c>
      <c r="L499" s="35">
        <v>45495</v>
      </c>
      <c r="M499" s="36">
        <v>34998765</v>
      </c>
      <c r="N499" s="35">
        <v>45504</v>
      </c>
      <c r="O499" s="31" t="s">
        <v>40</v>
      </c>
      <c r="P499" s="37">
        <v>45505</v>
      </c>
      <c r="Q499" s="31">
        <v>1808</v>
      </c>
      <c r="R499" s="30">
        <v>220404</v>
      </c>
      <c r="S499" s="38">
        <v>34998765</v>
      </c>
      <c r="T499" s="35">
        <v>45505</v>
      </c>
      <c r="U499" s="33">
        <v>100035339</v>
      </c>
      <c r="V499" s="35">
        <v>45510</v>
      </c>
      <c r="W499" s="31" t="s">
        <v>121</v>
      </c>
      <c r="X499" s="35"/>
      <c r="Y499" s="30"/>
      <c r="Z499" s="373">
        <f>+F499</f>
        <v>34998765</v>
      </c>
      <c r="AA499" s="30"/>
      <c r="AB499" s="40"/>
      <c r="AC499" s="30"/>
      <c r="AD499" s="40"/>
      <c r="AE499" s="30"/>
      <c r="AF499" s="384" t="s">
        <v>1103</v>
      </c>
      <c r="AG499" s="384">
        <v>3234806441</v>
      </c>
      <c r="AH499" s="385" t="s">
        <v>1104</v>
      </c>
      <c r="AI499" s="19"/>
    </row>
    <row r="500" spans="1:35">
      <c r="A500" s="30">
        <v>498</v>
      </c>
      <c r="B500" s="30" t="s">
        <v>35</v>
      </c>
      <c r="C500" s="30" t="s">
        <v>48</v>
      </c>
      <c r="D500" s="55" t="s">
        <v>1105</v>
      </c>
      <c r="E500" s="31" t="s">
        <v>38</v>
      </c>
      <c r="F500" s="32">
        <v>175000000</v>
      </c>
      <c r="G500" s="30" t="s">
        <v>68</v>
      </c>
      <c r="H500" s="33">
        <v>900504144</v>
      </c>
      <c r="I500" s="33" t="s">
        <v>1106</v>
      </c>
      <c r="J500" s="34">
        <v>0</v>
      </c>
      <c r="K500" s="34">
        <v>1818</v>
      </c>
      <c r="L500" s="35">
        <v>45497</v>
      </c>
      <c r="M500" s="36">
        <f t="shared" ref="M500:M512" si="60">F500</f>
        <v>175000000</v>
      </c>
      <c r="N500" s="35">
        <v>45504</v>
      </c>
      <c r="O500" s="31" t="s">
        <v>40</v>
      </c>
      <c r="P500" s="37">
        <v>45504</v>
      </c>
      <c r="Q500" s="31">
        <v>1791</v>
      </c>
      <c r="R500" s="30">
        <v>220101</v>
      </c>
      <c r="S500" s="38">
        <f t="shared" ref="S500:S508" si="61">M500</f>
        <v>175000000</v>
      </c>
      <c r="T500" s="35">
        <v>45504</v>
      </c>
      <c r="U500" s="33" t="s">
        <v>1107</v>
      </c>
      <c r="V500" s="35">
        <v>45504</v>
      </c>
      <c r="W500" s="31" t="s">
        <v>106</v>
      </c>
      <c r="X500" s="35"/>
      <c r="Y500" s="30"/>
      <c r="Z500" s="373">
        <f>+F500/1</f>
        <v>175000000</v>
      </c>
      <c r="AA500" s="258"/>
      <c r="AB500" s="40"/>
      <c r="AC500" s="30"/>
      <c r="AD500" s="40"/>
      <c r="AE500" s="30"/>
      <c r="AF500" s="384" t="s">
        <v>1108</v>
      </c>
      <c r="AG500" s="384">
        <v>3163162117</v>
      </c>
      <c r="AH500" s="385" t="s">
        <v>1109</v>
      </c>
      <c r="AI500" s="19"/>
    </row>
    <row r="501" spans="1:35">
      <c r="A501" s="30">
        <v>499</v>
      </c>
      <c r="B501" s="30" t="s">
        <v>254</v>
      </c>
      <c r="C501" s="30" t="s">
        <v>1110</v>
      </c>
      <c r="D501" s="30" t="s">
        <v>1111</v>
      </c>
      <c r="E501" s="31" t="s">
        <v>38</v>
      </c>
      <c r="F501" s="32">
        <v>14400000</v>
      </c>
      <c r="G501" s="30" t="s">
        <v>1112</v>
      </c>
      <c r="H501" s="33">
        <v>1110472406</v>
      </c>
      <c r="I501" s="33" t="s">
        <v>1063</v>
      </c>
      <c r="J501" s="34">
        <v>1</v>
      </c>
      <c r="K501" s="34">
        <v>1807</v>
      </c>
      <c r="L501" s="35">
        <v>45496</v>
      </c>
      <c r="M501" s="36">
        <f t="shared" si="60"/>
        <v>14400000</v>
      </c>
      <c r="N501" s="35">
        <v>45505</v>
      </c>
      <c r="O501" s="31" t="s">
        <v>40</v>
      </c>
      <c r="P501" s="37">
        <v>45505</v>
      </c>
      <c r="Q501" s="31">
        <v>1809</v>
      </c>
      <c r="R501" s="30">
        <v>220401</v>
      </c>
      <c r="S501" s="38">
        <f t="shared" si="61"/>
        <v>14400000</v>
      </c>
      <c r="T501" s="35">
        <v>45506</v>
      </c>
      <c r="U501" s="33" t="s">
        <v>1113</v>
      </c>
      <c r="V501" s="35">
        <v>45510</v>
      </c>
      <c r="W501" s="41">
        <v>45657</v>
      </c>
      <c r="X501" s="35"/>
      <c r="Y501" s="30"/>
      <c r="Z501" s="373">
        <v>3600000</v>
      </c>
      <c r="AA501" s="30"/>
      <c r="AB501" s="40"/>
      <c r="AC501" s="30"/>
      <c r="AD501" s="40"/>
      <c r="AE501" s="30"/>
      <c r="AF501" s="384" t="s">
        <v>1115</v>
      </c>
      <c r="AG501" s="384">
        <v>3233242759</v>
      </c>
      <c r="AH501" s="385" t="s">
        <v>1116</v>
      </c>
      <c r="AI501" s="19"/>
    </row>
    <row r="502" spans="1:35">
      <c r="A502" s="30">
        <v>500</v>
      </c>
      <c r="B502" s="30" t="s">
        <v>254</v>
      </c>
      <c r="C502" s="30" t="s">
        <v>157</v>
      </c>
      <c r="D502" s="30" t="s">
        <v>1117</v>
      </c>
      <c r="E502" s="31" t="s">
        <v>38</v>
      </c>
      <c r="F502" s="32">
        <v>24500000</v>
      </c>
      <c r="G502" s="30" t="s">
        <v>1118</v>
      </c>
      <c r="H502" s="33">
        <v>52910081</v>
      </c>
      <c r="I502" s="33" t="s">
        <v>1119</v>
      </c>
      <c r="J502" s="34">
        <v>0</v>
      </c>
      <c r="K502" s="34">
        <v>1825</v>
      </c>
      <c r="L502" s="35">
        <v>45497</v>
      </c>
      <c r="M502" s="36">
        <f t="shared" si="60"/>
        <v>24500000</v>
      </c>
      <c r="N502" s="35">
        <v>45505</v>
      </c>
      <c r="O502" s="31" t="s">
        <v>40</v>
      </c>
      <c r="P502" s="37">
        <v>45505</v>
      </c>
      <c r="Q502" s="31">
        <v>1810</v>
      </c>
      <c r="R502" s="30">
        <v>220401</v>
      </c>
      <c r="S502" s="38">
        <f t="shared" si="61"/>
        <v>24500000</v>
      </c>
      <c r="T502" s="35">
        <v>45505</v>
      </c>
      <c r="U502" s="33" t="s">
        <v>1120</v>
      </c>
      <c r="V502" s="35">
        <v>45505</v>
      </c>
      <c r="W502" s="31" t="s">
        <v>79</v>
      </c>
      <c r="X502" s="35"/>
      <c r="Y502" s="30"/>
      <c r="Z502" s="373">
        <v>4900000</v>
      </c>
      <c r="AA502" s="30"/>
      <c r="AB502" s="40"/>
      <c r="AC502" s="30"/>
      <c r="AD502" s="40"/>
      <c r="AE502" s="30"/>
      <c r="AF502" s="384" t="s">
        <v>1121</v>
      </c>
      <c r="AG502" s="384">
        <v>3132281617</v>
      </c>
      <c r="AH502" s="385" t="s">
        <v>1122</v>
      </c>
      <c r="AI502" s="19"/>
    </row>
    <row r="503" spans="1:35">
      <c r="A503" s="30">
        <v>501</v>
      </c>
      <c r="B503" s="30" t="s">
        <v>35</v>
      </c>
      <c r="C503" s="30" t="s">
        <v>92</v>
      </c>
      <c r="D503" s="68" t="s">
        <v>486</v>
      </c>
      <c r="E503" s="31" t="s">
        <v>38</v>
      </c>
      <c r="F503" s="32">
        <v>123404466</v>
      </c>
      <c r="G503" s="30" t="s">
        <v>108</v>
      </c>
      <c r="H503" s="33">
        <v>800185215</v>
      </c>
      <c r="I503" s="33" t="s">
        <v>1056</v>
      </c>
      <c r="J503" s="34">
        <v>2</v>
      </c>
      <c r="K503" s="34">
        <v>1831</v>
      </c>
      <c r="L503" s="35">
        <v>45502</v>
      </c>
      <c r="M503" s="36">
        <f t="shared" si="60"/>
        <v>123404466</v>
      </c>
      <c r="N503" s="35">
        <v>45505</v>
      </c>
      <c r="O503" s="31" t="s">
        <v>40</v>
      </c>
      <c r="P503" s="37" t="s">
        <v>1123</v>
      </c>
      <c r="Q503" s="31">
        <v>1811</v>
      </c>
      <c r="R503" s="30">
        <v>2102020210</v>
      </c>
      <c r="S503" s="38">
        <f t="shared" si="61"/>
        <v>123404466</v>
      </c>
      <c r="T503" s="35"/>
      <c r="U503" s="33"/>
      <c r="V503" s="35">
        <v>45505</v>
      </c>
      <c r="W503" s="31" t="s">
        <v>41</v>
      </c>
      <c r="X503" s="35"/>
      <c r="Y503" s="30"/>
      <c r="Z503" s="373">
        <f>+F503</f>
        <v>123404466</v>
      </c>
      <c r="AA503" s="258"/>
      <c r="AB503" s="40"/>
      <c r="AC503" s="30"/>
      <c r="AD503" s="378"/>
      <c r="AE503" s="30"/>
      <c r="AF503" s="384" t="s">
        <v>1125</v>
      </c>
      <c r="AG503" s="384">
        <v>6082610484</v>
      </c>
      <c r="AH503" s="385" t="s">
        <v>1126</v>
      </c>
      <c r="AI503" s="19"/>
    </row>
    <row r="504" spans="1:35">
      <c r="A504" s="43">
        <v>502</v>
      </c>
      <c r="B504" s="43" t="s">
        <v>35</v>
      </c>
      <c r="C504" s="43" t="s">
        <v>251</v>
      </c>
      <c r="D504" s="43" t="s">
        <v>192</v>
      </c>
      <c r="E504" s="44" t="s">
        <v>38</v>
      </c>
      <c r="F504" s="45">
        <v>34500000</v>
      </c>
      <c r="G504" s="43" t="s">
        <v>193</v>
      </c>
      <c r="H504" s="46">
        <v>900448985</v>
      </c>
      <c r="I504" s="46" t="s">
        <v>1056</v>
      </c>
      <c r="J504" s="47">
        <v>8</v>
      </c>
      <c r="K504" s="47">
        <v>1823</v>
      </c>
      <c r="L504" s="48">
        <v>45499</v>
      </c>
      <c r="M504" s="49">
        <f t="shared" si="60"/>
        <v>34500000</v>
      </c>
      <c r="N504" s="48">
        <v>45509</v>
      </c>
      <c r="O504" s="44" t="s">
        <v>40</v>
      </c>
      <c r="P504" s="50">
        <v>45520</v>
      </c>
      <c r="Q504" s="44">
        <v>1842</v>
      </c>
      <c r="R504" s="30">
        <v>2102020212</v>
      </c>
      <c r="S504" s="38">
        <f t="shared" si="61"/>
        <v>34500000</v>
      </c>
      <c r="T504" s="35">
        <v>45520</v>
      </c>
      <c r="U504" s="33" t="s">
        <v>1127</v>
      </c>
      <c r="V504" s="35">
        <v>45526</v>
      </c>
      <c r="W504" s="41">
        <v>45626</v>
      </c>
      <c r="X504" s="35"/>
      <c r="Y504" s="30"/>
      <c r="Z504" s="373">
        <f>+F504/6</f>
        <v>5750000</v>
      </c>
      <c r="AA504" s="258"/>
      <c r="AB504" s="40"/>
      <c r="AC504" s="30"/>
      <c r="AD504" s="378"/>
      <c r="AE504" s="30"/>
      <c r="AF504" s="384" t="s">
        <v>1128</v>
      </c>
      <c r="AG504" s="384">
        <v>3158630690</v>
      </c>
      <c r="AH504" s="385" t="s">
        <v>1129</v>
      </c>
      <c r="AI504" s="19"/>
    </row>
    <row r="505" spans="1:35">
      <c r="A505" s="30">
        <v>503</v>
      </c>
      <c r="B505" s="30" t="s">
        <v>654</v>
      </c>
      <c r="C505" s="30" t="s">
        <v>336</v>
      </c>
      <c r="D505" s="68" t="s">
        <v>1130</v>
      </c>
      <c r="E505" s="31" t="s">
        <v>38</v>
      </c>
      <c r="F505" s="32">
        <v>136000000</v>
      </c>
      <c r="G505" s="30" t="s">
        <v>1131</v>
      </c>
      <c r="H505" s="33">
        <v>900915878</v>
      </c>
      <c r="I505" s="33" t="s">
        <v>1056</v>
      </c>
      <c r="J505" s="34">
        <v>1</v>
      </c>
      <c r="K505" s="34">
        <v>1824</v>
      </c>
      <c r="L505" s="35">
        <v>45499</v>
      </c>
      <c r="M505" s="36">
        <f t="shared" si="60"/>
        <v>136000000</v>
      </c>
      <c r="N505" s="35">
        <v>45509</v>
      </c>
      <c r="O505" s="31" t="s">
        <v>40</v>
      </c>
      <c r="P505" s="37">
        <v>45510</v>
      </c>
      <c r="Q505" s="31">
        <v>1817</v>
      </c>
      <c r="R505" s="294">
        <v>220305</v>
      </c>
      <c r="S505" s="38">
        <f t="shared" si="61"/>
        <v>136000000</v>
      </c>
      <c r="T505" s="35"/>
      <c r="U505" s="33"/>
      <c r="V505" s="35"/>
      <c r="W505" s="41">
        <v>45600</v>
      </c>
      <c r="X505" s="35"/>
      <c r="Y505" s="30"/>
      <c r="Z505" s="373">
        <f>+F505/4</f>
        <v>34000000</v>
      </c>
      <c r="AA505" s="30"/>
      <c r="AB505" s="40"/>
      <c r="AC505" s="30"/>
      <c r="AD505" s="40"/>
      <c r="AE505" s="30"/>
      <c r="AF505" s="384" t="s">
        <v>1133</v>
      </c>
      <c r="AG505" s="384">
        <v>3108092053</v>
      </c>
      <c r="AH505" s="385" t="s">
        <v>1134</v>
      </c>
      <c r="AI505" s="19"/>
    </row>
    <row r="506" spans="1:35">
      <c r="A506" s="30">
        <v>504</v>
      </c>
      <c r="B506" s="43" t="s">
        <v>35</v>
      </c>
      <c r="C506" s="43" t="s">
        <v>59</v>
      </c>
      <c r="D506" s="67" t="s">
        <v>1135</v>
      </c>
      <c r="E506" s="44" t="s">
        <v>38</v>
      </c>
      <c r="F506" s="45">
        <v>90000000</v>
      </c>
      <c r="G506" s="43" t="s">
        <v>837</v>
      </c>
      <c r="H506" s="46">
        <v>800250023</v>
      </c>
      <c r="I506" s="46" t="s">
        <v>1056</v>
      </c>
      <c r="J506" s="47">
        <v>3</v>
      </c>
      <c r="K506" s="47">
        <v>1805</v>
      </c>
      <c r="L506" s="48">
        <v>45495</v>
      </c>
      <c r="M506" s="49">
        <f t="shared" si="60"/>
        <v>90000000</v>
      </c>
      <c r="N506" s="48">
        <v>45510</v>
      </c>
      <c r="O506" s="44" t="s">
        <v>40</v>
      </c>
      <c r="P506" s="50">
        <v>45512</v>
      </c>
      <c r="Q506" s="44">
        <v>1819</v>
      </c>
      <c r="R506" s="314">
        <v>220102</v>
      </c>
      <c r="S506" s="51">
        <f t="shared" si="61"/>
        <v>90000000</v>
      </c>
      <c r="T506" s="48">
        <v>45512</v>
      </c>
      <c r="U506" s="46">
        <v>100065534</v>
      </c>
      <c r="V506" s="48">
        <v>45512</v>
      </c>
      <c r="W506" s="44" t="s">
        <v>88</v>
      </c>
      <c r="X506" s="48"/>
      <c r="Y506" s="43"/>
      <c r="Z506" s="375">
        <f>+F506/3</f>
        <v>30000000</v>
      </c>
      <c r="AA506" s="43"/>
      <c r="AB506" s="53"/>
      <c r="AC506" s="43"/>
      <c r="AD506" s="53"/>
      <c r="AE506" s="43"/>
      <c r="AF506" s="384" t="s">
        <v>1139</v>
      </c>
      <c r="AG506" s="384" t="s">
        <v>1140</v>
      </c>
      <c r="AH506" s="385" t="s">
        <v>1141</v>
      </c>
      <c r="AI506" s="19"/>
    </row>
    <row r="507" spans="1:35">
      <c r="A507" s="389">
        <v>505</v>
      </c>
      <c r="B507" s="30" t="s">
        <v>35</v>
      </c>
      <c r="C507" s="30" t="s">
        <v>70</v>
      </c>
      <c r="D507" s="30" t="s">
        <v>916</v>
      </c>
      <c r="E507" s="31" t="s">
        <v>38</v>
      </c>
      <c r="F507" s="32">
        <v>53000000</v>
      </c>
      <c r="G507" s="30" t="s">
        <v>837</v>
      </c>
      <c r="H507" s="33">
        <v>800250023</v>
      </c>
      <c r="I507" s="33" t="s">
        <v>1056</v>
      </c>
      <c r="J507" s="34">
        <v>3</v>
      </c>
      <c r="K507" s="34">
        <v>1835</v>
      </c>
      <c r="L507" s="35">
        <v>45504</v>
      </c>
      <c r="M507" s="36">
        <f t="shared" si="60"/>
        <v>53000000</v>
      </c>
      <c r="N507" s="35">
        <v>45512</v>
      </c>
      <c r="O507" s="31" t="s">
        <v>40</v>
      </c>
      <c r="P507" s="37">
        <v>45512</v>
      </c>
      <c r="Q507" s="31">
        <v>1818</v>
      </c>
      <c r="R507" s="30">
        <v>220105</v>
      </c>
      <c r="S507" s="38">
        <f t="shared" si="61"/>
        <v>53000000</v>
      </c>
      <c r="T507" s="35">
        <v>45512</v>
      </c>
      <c r="U507" s="33">
        <v>100035516</v>
      </c>
      <c r="V507" s="35">
        <v>45512</v>
      </c>
      <c r="W507" s="31" t="s">
        <v>41</v>
      </c>
      <c r="X507" s="35"/>
      <c r="Y507" s="30"/>
      <c r="Z507" s="373">
        <f>+F507</f>
        <v>53000000</v>
      </c>
      <c r="AA507" s="30"/>
      <c r="AB507" s="40"/>
      <c r="AC507" s="30"/>
      <c r="AD507" s="40"/>
      <c r="AE507" s="30"/>
      <c r="AF507" s="390" t="s">
        <v>1139</v>
      </c>
      <c r="AG507" s="384" t="s">
        <v>1140</v>
      </c>
      <c r="AH507" s="385" t="s">
        <v>1141</v>
      </c>
      <c r="AI507" s="19"/>
    </row>
    <row r="508" spans="1:35">
      <c r="A508" s="298">
        <v>506</v>
      </c>
      <c r="B508" s="30" t="s">
        <v>254</v>
      </c>
      <c r="C508" s="30" t="s">
        <v>647</v>
      </c>
      <c r="D508" s="59" t="s">
        <v>648</v>
      </c>
      <c r="E508" s="31" t="s">
        <v>38</v>
      </c>
      <c r="F508" s="32">
        <v>22742400</v>
      </c>
      <c r="G508" s="30" t="s">
        <v>166</v>
      </c>
      <c r="H508" s="33">
        <v>36559111</v>
      </c>
      <c r="I508" s="33" t="s">
        <v>1142</v>
      </c>
      <c r="J508" s="34">
        <v>0</v>
      </c>
      <c r="K508" s="34">
        <v>1834</v>
      </c>
      <c r="L508" s="35">
        <v>45504</v>
      </c>
      <c r="M508" s="36">
        <f t="shared" si="60"/>
        <v>22742400</v>
      </c>
      <c r="N508" s="35">
        <v>45513</v>
      </c>
      <c r="O508" s="31" t="s">
        <v>40</v>
      </c>
      <c r="P508" s="37">
        <v>45513</v>
      </c>
      <c r="Q508" s="31">
        <v>1821</v>
      </c>
      <c r="R508" s="30">
        <v>220401</v>
      </c>
      <c r="S508" s="38">
        <f t="shared" si="61"/>
        <v>22742400</v>
      </c>
      <c r="T508" s="35">
        <v>45513</v>
      </c>
      <c r="U508" s="33">
        <v>100035558</v>
      </c>
      <c r="V508" s="35">
        <v>45513</v>
      </c>
      <c r="W508" s="41">
        <v>45657</v>
      </c>
      <c r="X508" s="35"/>
      <c r="Y508" s="30"/>
      <c r="Z508" s="373">
        <v>4738000</v>
      </c>
      <c r="AA508" s="258"/>
      <c r="AB508" s="40"/>
      <c r="AC508" s="30"/>
      <c r="AD508" s="40"/>
      <c r="AE508" s="30"/>
      <c r="AF508" s="390" t="s">
        <v>1143</v>
      </c>
      <c r="AG508" s="384">
        <v>3108045053</v>
      </c>
      <c r="AH508" s="385" t="s">
        <v>1144</v>
      </c>
      <c r="AI508" s="19"/>
    </row>
    <row r="509" spans="1:35">
      <c r="A509" s="298">
        <v>507</v>
      </c>
      <c r="B509" s="30" t="s">
        <v>35</v>
      </c>
      <c r="C509" s="30" t="s">
        <v>251</v>
      </c>
      <c r="D509" s="30" t="s">
        <v>1145</v>
      </c>
      <c r="E509" s="31" t="s">
        <v>38</v>
      </c>
      <c r="F509" s="32">
        <v>200000000</v>
      </c>
      <c r="G509" s="30" t="s">
        <v>312</v>
      </c>
      <c r="H509" s="33">
        <v>901422831</v>
      </c>
      <c r="I509" s="33" t="s">
        <v>1056</v>
      </c>
      <c r="J509" s="34">
        <v>3</v>
      </c>
      <c r="K509" s="34">
        <v>1777</v>
      </c>
      <c r="L509" s="35">
        <v>45489</v>
      </c>
      <c r="M509" s="36">
        <f t="shared" si="60"/>
        <v>200000000</v>
      </c>
      <c r="N509" s="35">
        <v>45513</v>
      </c>
      <c r="O509" s="31" t="s">
        <v>40</v>
      </c>
      <c r="P509" s="37">
        <v>45513</v>
      </c>
      <c r="Q509" s="31">
        <v>1822</v>
      </c>
      <c r="R509" s="30">
        <v>21030202</v>
      </c>
      <c r="S509" s="38">
        <v>200000000</v>
      </c>
      <c r="T509" s="35"/>
      <c r="U509" s="33"/>
      <c r="V509" s="35"/>
      <c r="W509" s="31" t="s">
        <v>88</v>
      </c>
      <c r="X509" s="35"/>
      <c r="Y509" s="30"/>
      <c r="Z509" s="373">
        <f>+S509/3</f>
        <v>66666666.666666664</v>
      </c>
      <c r="AA509" s="30"/>
      <c r="AB509" s="40"/>
      <c r="AC509" s="30"/>
      <c r="AD509" s="40"/>
      <c r="AE509" s="30"/>
      <c r="AF509" s="390" t="s">
        <v>1146</v>
      </c>
      <c r="AG509" s="384">
        <v>3176489488</v>
      </c>
      <c r="AH509" s="385" t="s">
        <v>1147</v>
      </c>
      <c r="AI509" s="19"/>
    </row>
    <row r="510" spans="1:35">
      <c r="A510" s="298">
        <v>508</v>
      </c>
      <c r="B510" s="30" t="s">
        <v>254</v>
      </c>
      <c r="C510" s="30" t="s">
        <v>314</v>
      </c>
      <c r="D510" s="59" t="s">
        <v>1148</v>
      </c>
      <c r="E510" s="31" t="s">
        <v>38</v>
      </c>
      <c r="F510" s="32">
        <v>11500000</v>
      </c>
      <c r="G510" s="30" t="s">
        <v>427</v>
      </c>
      <c r="H510" s="33">
        <v>1110487620</v>
      </c>
      <c r="I510" s="33" t="s">
        <v>1063</v>
      </c>
      <c r="J510" s="34">
        <v>7</v>
      </c>
      <c r="K510" s="34">
        <v>1822</v>
      </c>
      <c r="L510" s="35">
        <v>45499</v>
      </c>
      <c r="M510" s="36">
        <f t="shared" si="60"/>
        <v>11500000</v>
      </c>
      <c r="N510" s="35">
        <v>45513</v>
      </c>
      <c r="O510" s="31" t="s">
        <v>40</v>
      </c>
      <c r="P510" s="37">
        <v>45516</v>
      </c>
      <c r="Q510" s="31">
        <v>1823</v>
      </c>
      <c r="R510" s="30">
        <v>220402</v>
      </c>
      <c r="S510" s="38">
        <v>11500000</v>
      </c>
      <c r="T510" s="35">
        <v>45516</v>
      </c>
      <c r="U510" s="33">
        <v>100035606</v>
      </c>
      <c r="V510" s="35">
        <v>45516</v>
      </c>
      <c r="W510" s="41">
        <v>45657</v>
      </c>
      <c r="X510" s="35"/>
      <c r="Y510" s="30"/>
      <c r="Z510" s="373">
        <v>2300000</v>
      </c>
      <c r="AA510" s="30"/>
      <c r="AB510" s="40"/>
      <c r="AC510" s="30"/>
      <c r="AD510" s="40"/>
      <c r="AE510" s="30"/>
      <c r="AF510" s="390" t="s">
        <v>1149</v>
      </c>
      <c r="AG510" s="384">
        <v>3223334968</v>
      </c>
      <c r="AH510" s="385" t="s">
        <v>1150</v>
      </c>
      <c r="AI510" s="19"/>
    </row>
    <row r="511" spans="1:35">
      <c r="A511" s="298">
        <v>509</v>
      </c>
      <c r="B511" s="30" t="s">
        <v>254</v>
      </c>
      <c r="C511" s="30" t="s">
        <v>791</v>
      </c>
      <c r="D511" s="30" t="s">
        <v>1151</v>
      </c>
      <c r="E511" s="31" t="s">
        <v>38</v>
      </c>
      <c r="F511" s="32">
        <v>23506666</v>
      </c>
      <c r="G511" s="30" t="s">
        <v>1152</v>
      </c>
      <c r="H511" s="33">
        <v>28554805</v>
      </c>
      <c r="I511" s="33" t="s">
        <v>1063</v>
      </c>
      <c r="J511" s="34">
        <v>1</v>
      </c>
      <c r="K511" s="34">
        <v>1755</v>
      </c>
      <c r="L511" s="35">
        <v>45478</v>
      </c>
      <c r="M511" s="36">
        <f t="shared" si="60"/>
        <v>23506666</v>
      </c>
      <c r="N511" s="35">
        <v>45519</v>
      </c>
      <c r="O511" s="31" t="s">
        <v>40</v>
      </c>
      <c r="P511" s="37">
        <v>45519</v>
      </c>
      <c r="Q511" s="31">
        <v>1840</v>
      </c>
      <c r="R511" s="30">
        <v>220401</v>
      </c>
      <c r="S511" s="38">
        <v>23506666</v>
      </c>
      <c r="T511" s="35">
        <v>45519</v>
      </c>
      <c r="U511" s="33" t="s">
        <v>1153</v>
      </c>
      <c r="V511" s="35">
        <v>45526</v>
      </c>
      <c r="W511" s="31" t="s">
        <v>88</v>
      </c>
      <c r="X511" s="35"/>
      <c r="Y511" s="30"/>
      <c r="Z511" s="373">
        <f>+S511/3</f>
        <v>7835555.333333333</v>
      </c>
      <c r="AA511" s="30"/>
      <c r="AB511" s="40"/>
      <c r="AC511" s="30"/>
      <c r="AD511" s="40"/>
      <c r="AE511" s="30"/>
      <c r="AF511" s="390" t="s">
        <v>1154</v>
      </c>
      <c r="AG511" s="384">
        <v>3105677060</v>
      </c>
      <c r="AH511" s="385" t="s">
        <v>1155</v>
      </c>
      <c r="AI511" s="19"/>
    </row>
    <row r="512" spans="1:35">
      <c r="A512" s="298">
        <v>510</v>
      </c>
      <c r="B512" s="30" t="s">
        <v>254</v>
      </c>
      <c r="C512" s="30" t="s">
        <v>251</v>
      </c>
      <c r="D512" s="59" t="s">
        <v>1156</v>
      </c>
      <c r="E512" s="31" t="s">
        <v>38</v>
      </c>
      <c r="F512" s="32">
        <v>61750000</v>
      </c>
      <c r="G512" s="59" t="s">
        <v>1157</v>
      </c>
      <c r="H512" s="388">
        <v>900789555</v>
      </c>
      <c r="I512" s="33" t="s">
        <v>1119</v>
      </c>
      <c r="J512" s="34">
        <v>7</v>
      </c>
      <c r="K512" s="34">
        <v>1851</v>
      </c>
      <c r="L512" s="35">
        <v>45505</v>
      </c>
      <c r="M512" s="36">
        <f t="shared" si="60"/>
        <v>61750000</v>
      </c>
      <c r="N512" s="35">
        <v>45519</v>
      </c>
      <c r="O512" s="31" t="s">
        <v>40</v>
      </c>
      <c r="P512" s="37">
        <v>45519</v>
      </c>
      <c r="Q512" s="31">
        <v>1841</v>
      </c>
      <c r="R512" s="30">
        <v>220405</v>
      </c>
      <c r="S512" s="38">
        <v>61750000</v>
      </c>
      <c r="T512" s="35"/>
      <c r="U512" s="33"/>
      <c r="V512" s="35"/>
      <c r="W512" s="31" t="s">
        <v>1159</v>
      </c>
      <c r="X512" s="35"/>
      <c r="Y512" s="30"/>
      <c r="Z512" s="373">
        <f>+S512</f>
        <v>61750000</v>
      </c>
      <c r="AA512" s="30"/>
      <c r="AB512" s="40"/>
      <c r="AC512" s="30"/>
      <c r="AD512" s="40"/>
      <c r="AE512" s="30"/>
      <c r="AF512" s="390" t="s">
        <v>1160</v>
      </c>
      <c r="AG512" s="384">
        <v>3176489488</v>
      </c>
      <c r="AH512" s="385" t="s">
        <v>1161</v>
      </c>
      <c r="AI512" s="19"/>
    </row>
    <row r="513" spans="1:35">
      <c r="A513" s="30">
        <v>511</v>
      </c>
      <c r="B513" s="295" t="s">
        <v>254</v>
      </c>
      <c r="C513" s="295" t="s">
        <v>1162</v>
      </c>
      <c r="D513" s="57" t="s">
        <v>1163</v>
      </c>
      <c r="E513" s="301" t="s">
        <v>38</v>
      </c>
      <c r="F513" s="306">
        <v>120000000</v>
      </c>
      <c r="G513" s="295" t="s">
        <v>1164</v>
      </c>
      <c r="H513" s="304">
        <v>900264163</v>
      </c>
      <c r="I513" s="304" t="s">
        <v>1063</v>
      </c>
      <c r="J513" s="307">
        <v>1</v>
      </c>
      <c r="K513" s="307">
        <v>1842</v>
      </c>
      <c r="L513" s="296">
        <v>45504</v>
      </c>
      <c r="M513" s="300">
        <v>120000000</v>
      </c>
      <c r="N513" s="296">
        <v>45525</v>
      </c>
      <c r="O513" s="301" t="s">
        <v>40</v>
      </c>
      <c r="P513" s="302">
        <v>45526</v>
      </c>
      <c r="Q513" s="301">
        <v>1846</v>
      </c>
      <c r="R513" s="295">
        <v>2250401</v>
      </c>
      <c r="S513" s="303">
        <v>120000000</v>
      </c>
      <c r="T513" s="296">
        <v>45525</v>
      </c>
      <c r="U513" s="304" t="s">
        <v>1165</v>
      </c>
      <c r="V513" s="296">
        <v>45532</v>
      </c>
      <c r="W513" s="301" t="s">
        <v>46</v>
      </c>
      <c r="X513" s="296"/>
      <c r="Y513" s="295"/>
      <c r="Z513" s="376">
        <f>+S513/4</f>
        <v>30000000</v>
      </c>
      <c r="AA513" s="295"/>
      <c r="AB513" s="297"/>
      <c r="AC513" s="295"/>
      <c r="AD513" s="297"/>
      <c r="AE513" s="295"/>
      <c r="AF513" s="384" t="s">
        <v>1166</v>
      </c>
      <c r="AG513" s="384">
        <v>3102790166</v>
      </c>
      <c r="AH513" s="385" t="s">
        <v>1167</v>
      </c>
      <c r="AI513" s="19"/>
    </row>
    <row r="514" spans="1:35">
      <c r="A514" s="30">
        <v>512</v>
      </c>
      <c r="B514" s="30" t="s">
        <v>254</v>
      </c>
      <c r="C514" s="30" t="s">
        <v>314</v>
      </c>
      <c r="D514" s="59" t="s">
        <v>1168</v>
      </c>
      <c r="E514" s="31" t="s">
        <v>38</v>
      </c>
      <c r="F514" s="32">
        <v>11529133</v>
      </c>
      <c r="G514" s="30" t="s">
        <v>1169</v>
      </c>
      <c r="H514" s="33">
        <v>51956023</v>
      </c>
      <c r="I514" s="33" t="s">
        <v>1170</v>
      </c>
      <c r="J514" s="34">
        <v>8</v>
      </c>
      <c r="K514" s="34">
        <v>1838</v>
      </c>
      <c r="L514" s="35">
        <v>45504</v>
      </c>
      <c r="M514" s="36">
        <v>11529133</v>
      </c>
      <c r="N514" s="35">
        <v>45525</v>
      </c>
      <c r="O514" s="31" t="s">
        <v>40</v>
      </c>
      <c r="P514" s="37">
        <v>45525</v>
      </c>
      <c r="Q514" s="31">
        <v>1844</v>
      </c>
      <c r="R514" s="30">
        <v>220402</v>
      </c>
      <c r="S514" s="38">
        <v>11529133</v>
      </c>
      <c r="T514" s="35">
        <v>45526</v>
      </c>
      <c r="U514" s="33">
        <v>100035889</v>
      </c>
      <c r="V514" s="35">
        <v>45527</v>
      </c>
      <c r="W514" s="41">
        <v>45657</v>
      </c>
      <c r="X514" s="35"/>
      <c r="Y514" s="30"/>
      <c r="Z514" s="373">
        <v>2369000</v>
      </c>
      <c r="AA514" s="30"/>
      <c r="AB514" s="40"/>
      <c r="AC514" s="30"/>
      <c r="AD514" s="40"/>
      <c r="AE514" s="30"/>
      <c r="AF514" s="384" t="s">
        <v>1171</v>
      </c>
      <c r="AG514" s="384">
        <v>3132432817</v>
      </c>
      <c r="AH514" s="385" t="s">
        <v>1172</v>
      </c>
      <c r="AI514" s="19"/>
    </row>
    <row r="515" spans="1:35">
      <c r="A515" s="30">
        <v>513</v>
      </c>
      <c r="B515" s="30" t="s">
        <v>254</v>
      </c>
      <c r="C515" s="30" t="s">
        <v>1110</v>
      </c>
      <c r="D515" s="57" t="s">
        <v>1173</v>
      </c>
      <c r="E515" s="31" t="s">
        <v>38</v>
      </c>
      <c r="F515" s="32">
        <v>19680000</v>
      </c>
      <c r="G515" s="30" t="s">
        <v>1174</v>
      </c>
      <c r="H515" s="33">
        <v>1110471660</v>
      </c>
      <c r="I515" s="33" t="s">
        <v>1063</v>
      </c>
      <c r="J515" s="34">
        <v>1</v>
      </c>
      <c r="K515" s="34">
        <v>1792</v>
      </c>
      <c r="L515" s="35">
        <v>45489</v>
      </c>
      <c r="M515" s="36">
        <v>19680000</v>
      </c>
      <c r="N515" s="35">
        <v>45525</v>
      </c>
      <c r="O515" s="31" t="s">
        <v>40</v>
      </c>
      <c r="P515" s="37">
        <v>45525</v>
      </c>
      <c r="Q515" s="31">
        <v>1845</v>
      </c>
      <c r="R515" s="30">
        <v>220401</v>
      </c>
      <c r="S515" s="38">
        <v>19680000</v>
      </c>
      <c r="T515" s="35">
        <v>45525</v>
      </c>
      <c r="U515" s="33" t="s">
        <v>1175</v>
      </c>
      <c r="V515" s="35">
        <v>45526</v>
      </c>
      <c r="W515" s="41">
        <v>45657</v>
      </c>
      <c r="X515" s="35"/>
      <c r="Y515" s="30"/>
      <c r="Z515" s="373">
        <v>3600000</v>
      </c>
      <c r="AA515" s="30"/>
      <c r="AB515" s="40"/>
      <c r="AC515" s="30"/>
      <c r="AD515" s="40"/>
      <c r="AE515" s="30"/>
      <c r="AF515" s="384" t="s">
        <v>1176</v>
      </c>
      <c r="AG515" s="384">
        <v>3233242759</v>
      </c>
      <c r="AH515" s="385" t="s">
        <v>1177</v>
      </c>
      <c r="AI515" s="19"/>
    </row>
    <row r="516" spans="1:35">
      <c r="A516" s="30">
        <v>514</v>
      </c>
      <c r="B516" s="30" t="s">
        <v>654</v>
      </c>
      <c r="C516" s="30" t="s">
        <v>336</v>
      </c>
      <c r="D516" s="59" t="s">
        <v>1178</v>
      </c>
      <c r="E516" s="31" t="s">
        <v>38</v>
      </c>
      <c r="F516" s="32">
        <v>21000000</v>
      </c>
      <c r="G516" s="30" t="s">
        <v>1179</v>
      </c>
      <c r="H516" s="33">
        <v>1110544047</v>
      </c>
      <c r="I516" s="33" t="s">
        <v>1063</v>
      </c>
      <c r="J516" s="34">
        <v>0</v>
      </c>
      <c r="K516" s="34">
        <v>1853</v>
      </c>
      <c r="L516" s="35">
        <v>45509</v>
      </c>
      <c r="M516" s="36">
        <v>21000000</v>
      </c>
      <c r="N516" s="35">
        <v>45527</v>
      </c>
      <c r="O516" s="31" t="s">
        <v>40</v>
      </c>
      <c r="P516" s="37">
        <v>45527</v>
      </c>
      <c r="Q516" s="31">
        <v>1848</v>
      </c>
      <c r="R516" s="30">
        <v>220301</v>
      </c>
      <c r="S516" s="38">
        <v>21000000</v>
      </c>
      <c r="T516" s="35">
        <v>45533</v>
      </c>
      <c r="U516" s="33" t="s">
        <v>1180</v>
      </c>
      <c r="V516" s="35">
        <v>45534</v>
      </c>
      <c r="W516" s="41">
        <v>45657</v>
      </c>
      <c r="X516" s="35"/>
      <c r="Y516" s="30"/>
      <c r="Z516" s="373">
        <f>+S516/4</f>
        <v>5250000</v>
      </c>
      <c r="AA516" s="30"/>
      <c r="AB516" s="40"/>
      <c r="AC516" s="30"/>
      <c r="AD516" s="40"/>
      <c r="AE516" s="30"/>
      <c r="AF516" s="384" t="s">
        <v>1181</v>
      </c>
      <c r="AG516" s="384">
        <v>209017055</v>
      </c>
      <c r="AH516" s="385" t="s">
        <v>1182</v>
      </c>
      <c r="AI516" s="19"/>
    </row>
    <row r="517" spans="1:35">
      <c r="A517" s="30">
        <v>515</v>
      </c>
      <c r="B517" s="30" t="s">
        <v>254</v>
      </c>
      <c r="C517" s="30" t="s">
        <v>262</v>
      </c>
      <c r="D517" s="59" t="s">
        <v>1030</v>
      </c>
      <c r="E517" s="31" t="s">
        <v>38</v>
      </c>
      <c r="F517" s="32">
        <v>12875000</v>
      </c>
      <c r="G517" s="30" t="s">
        <v>1183</v>
      </c>
      <c r="H517" s="33">
        <v>65753410</v>
      </c>
      <c r="I517" s="33" t="s">
        <v>1063</v>
      </c>
      <c r="J517" s="34">
        <v>4</v>
      </c>
      <c r="K517" s="34">
        <v>1872</v>
      </c>
      <c r="L517" s="35">
        <v>45518</v>
      </c>
      <c r="M517" s="36">
        <v>12875000</v>
      </c>
      <c r="N517" s="35">
        <v>45527</v>
      </c>
      <c r="O517" s="31" t="s">
        <v>40</v>
      </c>
      <c r="P517" s="37">
        <v>45527</v>
      </c>
      <c r="Q517" s="31">
        <v>1849</v>
      </c>
      <c r="R517" s="30">
        <v>220402</v>
      </c>
      <c r="S517" s="38">
        <v>12875000</v>
      </c>
      <c r="T517" s="35">
        <v>45527</v>
      </c>
      <c r="U517" s="33" t="s">
        <v>1184</v>
      </c>
      <c r="V517" s="35">
        <v>45530</v>
      </c>
      <c r="W517" s="41">
        <v>45657</v>
      </c>
      <c r="X517" s="35"/>
      <c r="Y517" s="30"/>
      <c r="Z517" s="373">
        <v>2575000</v>
      </c>
      <c r="AA517" s="30"/>
      <c r="AB517" s="40"/>
      <c r="AC517" s="30"/>
      <c r="AD517" s="40"/>
      <c r="AE517" s="30"/>
      <c r="AF517" s="384" t="s">
        <v>1185</v>
      </c>
      <c r="AG517" s="384">
        <v>3159280899</v>
      </c>
      <c r="AH517" s="385" t="s">
        <v>1186</v>
      </c>
      <c r="AI517" s="19"/>
    </row>
    <row r="518" spans="1:35">
      <c r="A518" s="30">
        <v>516</v>
      </c>
      <c r="B518" s="30" t="s">
        <v>254</v>
      </c>
      <c r="C518" s="30" t="s">
        <v>314</v>
      </c>
      <c r="D518" s="59" t="s">
        <v>1168</v>
      </c>
      <c r="E518" s="31" t="s">
        <v>38</v>
      </c>
      <c r="F518" s="32">
        <v>11529133</v>
      </c>
      <c r="G518" s="30" t="s">
        <v>1187</v>
      </c>
      <c r="H518" s="33">
        <v>1007812013</v>
      </c>
      <c r="I518" s="33" t="s">
        <v>1063</v>
      </c>
      <c r="J518" s="34">
        <v>7</v>
      </c>
      <c r="K518" s="34">
        <v>1866</v>
      </c>
      <c r="L518" s="35">
        <v>45518</v>
      </c>
      <c r="M518" s="36">
        <v>11529133</v>
      </c>
      <c r="N518" s="35">
        <v>45527</v>
      </c>
      <c r="O518" s="31" t="s">
        <v>40</v>
      </c>
      <c r="P518" s="37">
        <v>45527</v>
      </c>
      <c r="Q518" s="31">
        <v>1850</v>
      </c>
      <c r="R518" s="30">
        <v>220402</v>
      </c>
      <c r="S518" s="38">
        <v>11529133</v>
      </c>
      <c r="T518" s="35">
        <v>45527</v>
      </c>
      <c r="U518" s="33">
        <v>100035948</v>
      </c>
      <c r="V518" s="35">
        <v>45530</v>
      </c>
      <c r="W518" s="41">
        <v>45657</v>
      </c>
      <c r="X518" s="35"/>
      <c r="Y518" s="30"/>
      <c r="Z518" s="373">
        <v>2369000</v>
      </c>
      <c r="AA518" s="30"/>
      <c r="AB518" s="40"/>
      <c r="AC518" s="30"/>
      <c r="AD518" s="40"/>
      <c r="AE518" s="30"/>
      <c r="AF518" s="384" t="s">
        <v>1188</v>
      </c>
      <c r="AG518" s="384">
        <v>3212812026</v>
      </c>
      <c r="AH518" s="385" t="s">
        <v>1189</v>
      </c>
      <c r="AI518" s="19"/>
    </row>
    <row r="519" spans="1:35">
      <c r="A519" s="30">
        <v>517</v>
      </c>
      <c r="B519" s="30" t="s">
        <v>254</v>
      </c>
      <c r="C519" s="30" t="s">
        <v>314</v>
      </c>
      <c r="D519" s="59" t="s">
        <v>1168</v>
      </c>
      <c r="E519" s="31" t="s">
        <v>38</v>
      </c>
      <c r="F519" s="32">
        <v>11529133</v>
      </c>
      <c r="G519" s="30" t="s">
        <v>1190</v>
      </c>
      <c r="H519" s="33">
        <v>1110597882</v>
      </c>
      <c r="I519" s="33" t="s">
        <v>1063</v>
      </c>
      <c r="J519" s="34">
        <v>1</v>
      </c>
      <c r="K519" s="34">
        <v>1839</v>
      </c>
      <c r="L519" s="35">
        <v>45504</v>
      </c>
      <c r="M519" s="36">
        <v>11529133</v>
      </c>
      <c r="N519" s="35">
        <v>45527</v>
      </c>
      <c r="O519" s="31" t="s">
        <v>40</v>
      </c>
      <c r="P519" s="37">
        <v>45527</v>
      </c>
      <c r="Q519" s="31">
        <v>1851</v>
      </c>
      <c r="R519" s="30">
        <v>220402</v>
      </c>
      <c r="S519" s="38">
        <v>11529133</v>
      </c>
      <c r="T519" s="35">
        <v>45527</v>
      </c>
      <c r="U519" s="33">
        <v>100035942</v>
      </c>
      <c r="V519" s="35">
        <v>45530</v>
      </c>
      <c r="W519" s="41">
        <v>45657</v>
      </c>
      <c r="X519" s="35"/>
      <c r="Y519" s="30"/>
      <c r="Z519" s="373">
        <v>2369000</v>
      </c>
      <c r="AA519" s="30"/>
      <c r="AB519" s="40"/>
      <c r="AC519" s="30"/>
      <c r="AD519" s="40"/>
      <c r="AE519" s="30"/>
      <c r="AF519" s="384" t="s">
        <v>1191</v>
      </c>
      <c r="AG519" s="384">
        <v>3125718179</v>
      </c>
      <c r="AH519" s="385" t="s">
        <v>1192</v>
      </c>
      <c r="AI519" s="19"/>
    </row>
    <row r="520" spans="1:35">
      <c r="A520" s="30">
        <v>518</v>
      </c>
      <c r="B520" s="30" t="s">
        <v>35</v>
      </c>
      <c r="C520" s="30" t="s">
        <v>59</v>
      </c>
      <c r="D520" s="59" t="s">
        <v>608</v>
      </c>
      <c r="E520" s="31" t="s">
        <v>38</v>
      </c>
      <c r="F520" s="32">
        <v>40000000</v>
      </c>
      <c r="G520" s="30" t="s">
        <v>577</v>
      </c>
      <c r="H520" s="33">
        <v>901367080</v>
      </c>
      <c r="I520" s="33" t="s">
        <v>1063</v>
      </c>
      <c r="J520" s="34">
        <v>3</v>
      </c>
      <c r="K520" s="34">
        <v>1854</v>
      </c>
      <c r="L520" s="35">
        <v>45509</v>
      </c>
      <c r="M520" s="36">
        <f t="shared" ref="M520" si="62">F520</f>
        <v>40000000</v>
      </c>
      <c r="N520" s="35">
        <v>45527</v>
      </c>
      <c r="O520" s="31" t="s">
        <v>40</v>
      </c>
      <c r="P520" s="37">
        <v>45527</v>
      </c>
      <c r="Q520" s="31">
        <v>1852</v>
      </c>
      <c r="R520" s="30">
        <v>2102020101</v>
      </c>
      <c r="S520" s="38">
        <f t="shared" ref="S520" si="63">M520</f>
        <v>40000000</v>
      </c>
      <c r="T520" s="35"/>
      <c r="U520" s="33"/>
      <c r="V520" s="35"/>
      <c r="W520" s="31" t="s">
        <v>88</v>
      </c>
      <c r="X520" s="35"/>
      <c r="Y520" s="30"/>
      <c r="Z520" s="373">
        <f>+F520/3</f>
        <v>13333333.333333334</v>
      </c>
      <c r="AA520" s="258"/>
      <c r="AB520" s="40"/>
      <c r="AC520" s="30"/>
      <c r="AD520" s="378"/>
      <c r="AE520" s="30"/>
      <c r="AF520" s="384" t="s">
        <v>1193</v>
      </c>
      <c r="AG520" s="384">
        <v>3142445404</v>
      </c>
      <c r="AH520" s="385" t="s">
        <v>1194</v>
      </c>
      <c r="AI520" s="19"/>
    </row>
    <row r="521" spans="1:35">
      <c r="A521" s="30">
        <v>519</v>
      </c>
      <c r="B521" s="30" t="s">
        <v>35</v>
      </c>
      <c r="C521" s="30" t="s">
        <v>251</v>
      </c>
      <c r="D521" s="57" t="s">
        <v>833</v>
      </c>
      <c r="E521" s="31" t="s">
        <v>38</v>
      </c>
      <c r="F521" s="32">
        <v>46000000</v>
      </c>
      <c r="G521" s="30" t="s">
        <v>834</v>
      </c>
      <c r="H521" s="33">
        <v>93238153</v>
      </c>
      <c r="I521" s="33" t="s">
        <v>1063</v>
      </c>
      <c r="J521" s="34">
        <v>1</v>
      </c>
      <c r="K521" s="34">
        <v>1852</v>
      </c>
      <c r="L521" s="35">
        <v>45509</v>
      </c>
      <c r="M521" s="36">
        <v>46000000</v>
      </c>
      <c r="N521" s="35">
        <v>45531</v>
      </c>
      <c r="O521" s="31" t="s">
        <v>40</v>
      </c>
      <c r="P521" s="37">
        <v>45531</v>
      </c>
      <c r="Q521" s="31">
        <v>1863</v>
      </c>
      <c r="R521" s="30">
        <v>21030203</v>
      </c>
      <c r="S521" s="38">
        <v>46000000</v>
      </c>
      <c r="T521" s="35">
        <v>45531</v>
      </c>
      <c r="U521" s="33" t="s">
        <v>1195</v>
      </c>
      <c r="V521" s="35">
        <v>45531</v>
      </c>
      <c r="W521" s="41">
        <v>45657</v>
      </c>
      <c r="X521" s="35"/>
      <c r="Y521" s="30"/>
      <c r="Z521" s="373">
        <f>+S521/3</f>
        <v>15333333.333333334</v>
      </c>
      <c r="AA521" s="373"/>
      <c r="AB521" s="40"/>
      <c r="AC521" s="30"/>
      <c r="AD521" s="40"/>
      <c r="AE521" s="30"/>
      <c r="AF521" s="384" t="s">
        <v>1196</v>
      </c>
      <c r="AG521" s="384">
        <v>3102385557</v>
      </c>
      <c r="AH521" s="385" t="s">
        <v>1197</v>
      </c>
      <c r="AI521" s="19"/>
    </row>
    <row r="522" spans="1:35">
      <c r="A522" s="30">
        <v>520</v>
      </c>
      <c r="B522" s="30" t="s">
        <v>254</v>
      </c>
      <c r="C522" s="30" t="s">
        <v>488</v>
      </c>
      <c r="D522" s="30" t="s">
        <v>1198</v>
      </c>
      <c r="E522" s="31" t="s">
        <v>38</v>
      </c>
      <c r="F522" s="32">
        <v>11845000</v>
      </c>
      <c r="G522" s="30" t="s">
        <v>1199</v>
      </c>
      <c r="H522" s="33">
        <v>1110472317</v>
      </c>
      <c r="I522" s="33" t="s">
        <v>1200</v>
      </c>
      <c r="J522" s="34">
        <v>4</v>
      </c>
      <c r="K522" s="34">
        <v>1855</v>
      </c>
      <c r="L522" s="35">
        <v>45509</v>
      </c>
      <c r="M522" s="36">
        <v>11845000</v>
      </c>
      <c r="N522" s="35">
        <v>45531</v>
      </c>
      <c r="O522" s="31" t="s">
        <v>296</v>
      </c>
      <c r="P522" s="37">
        <v>45532</v>
      </c>
      <c r="Q522" s="31">
        <v>1866</v>
      </c>
      <c r="R522" s="30">
        <v>220402</v>
      </c>
      <c r="S522" s="38">
        <v>11845000</v>
      </c>
      <c r="T522" s="35">
        <v>45533</v>
      </c>
      <c r="U522" s="33">
        <v>100036091</v>
      </c>
      <c r="V522" s="35">
        <v>45534</v>
      </c>
      <c r="W522" s="41">
        <v>45657</v>
      </c>
      <c r="X522" s="35"/>
      <c r="Y522" s="30"/>
      <c r="Z522" s="373">
        <v>2369000</v>
      </c>
      <c r="AA522" s="30"/>
      <c r="AB522" s="40"/>
      <c r="AC522" s="30"/>
      <c r="AD522" s="40"/>
      <c r="AE522" s="30"/>
      <c r="AF522" s="384" t="s">
        <v>1201</v>
      </c>
      <c r="AG522" s="384">
        <v>312552320</v>
      </c>
      <c r="AH522" s="385" t="s">
        <v>1202</v>
      </c>
      <c r="AI522" s="19"/>
    </row>
    <row r="523" spans="1:35">
      <c r="A523" s="30">
        <v>521</v>
      </c>
      <c r="B523" s="30" t="s">
        <v>654</v>
      </c>
      <c r="C523" s="30" t="s">
        <v>336</v>
      </c>
      <c r="D523" s="58" t="s">
        <v>1203</v>
      </c>
      <c r="E523" s="31" t="s">
        <v>38</v>
      </c>
      <c r="F523" s="32">
        <v>11200000</v>
      </c>
      <c r="G523" s="30" t="s">
        <v>679</v>
      </c>
      <c r="H523" s="33">
        <v>65807654</v>
      </c>
      <c r="I523" s="33" t="s">
        <v>1204</v>
      </c>
      <c r="J523" s="34">
        <v>8</v>
      </c>
      <c r="K523" s="34">
        <v>1874</v>
      </c>
      <c r="L523" s="35">
        <v>45518</v>
      </c>
      <c r="M523" s="36">
        <f>+F523</f>
        <v>11200000</v>
      </c>
      <c r="N523" s="35">
        <v>45531</v>
      </c>
      <c r="O523" s="31" t="s">
        <v>40</v>
      </c>
      <c r="P523" s="37">
        <v>45531</v>
      </c>
      <c r="Q523" s="31">
        <v>1864</v>
      </c>
      <c r="R523" s="30">
        <v>220302</v>
      </c>
      <c r="S523" s="38">
        <f>+M523</f>
        <v>11200000</v>
      </c>
      <c r="T523" s="35">
        <v>45531</v>
      </c>
      <c r="U523" s="33" t="s">
        <v>1205</v>
      </c>
      <c r="V523" s="35">
        <v>45533</v>
      </c>
      <c r="W523" s="41">
        <v>45656</v>
      </c>
      <c r="X523" s="35"/>
      <c r="Y523" s="30"/>
      <c r="Z523" s="373">
        <f>+S523/4</f>
        <v>2800000</v>
      </c>
      <c r="AA523" s="30"/>
      <c r="AB523" s="40"/>
      <c r="AC523" s="30"/>
      <c r="AD523" s="40"/>
      <c r="AE523" s="30"/>
      <c r="AF523" s="384" t="s">
        <v>1206</v>
      </c>
      <c r="AG523" s="384">
        <v>3118892324</v>
      </c>
      <c r="AH523" s="385" t="s">
        <v>1207</v>
      </c>
      <c r="AI523" s="19"/>
    </row>
    <row r="524" spans="1:35">
      <c r="A524" s="30">
        <v>522</v>
      </c>
      <c r="B524" s="30" t="s">
        <v>1208</v>
      </c>
      <c r="C524" s="30" t="s">
        <v>42</v>
      </c>
      <c r="D524" s="57" t="s">
        <v>1209</v>
      </c>
      <c r="E524" s="31" t="s">
        <v>38</v>
      </c>
      <c r="F524" s="32">
        <v>12000000</v>
      </c>
      <c r="G524" s="30" t="s">
        <v>1210</v>
      </c>
      <c r="H524" s="33">
        <v>1110567880</v>
      </c>
      <c r="I524" s="33" t="s">
        <v>1063</v>
      </c>
      <c r="J524" s="34">
        <v>9</v>
      </c>
      <c r="K524" s="34">
        <v>1873</v>
      </c>
      <c r="L524" s="35">
        <v>45518</v>
      </c>
      <c r="M524" s="36">
        <f t="shared" ref="M524:M527" si="64">+F524</f>
        <v>12000000</v>
      </c>
      <c r="N524" s="35">
        <v>45531</v>
      </c>
      <c r="O524" s="31" t="s">
        <v>40</v>
      </c>
      <c r="P524" s="37">
        <v>45531</v>
      </c>
      <c r="Q524" s="31">
        <v>1865</v>
      </c>
      <c r="R524" s="30">
        <v>220601</v>
      </c>
      <c r="S524" s="38">
        <f t="shared" ref="S524:S527" si="65">+M524</f>
        <v>12000000</v>
      </c>
      <c r="T524" s="35">
        <v>45531</v>
      </c>
      <c r="U524" s="33">
        <v>100036009</v>
      </c>
      <c r="V524" s="35">
        <v>45532</v>
      </c>
      <c r="W524" s="31" t="s">
        <v>88</v>
      </c>
      <c r="X524" s="35"/>
      <c r="Y524" s="30"/>
      <c r="Z524" s="373">
        <v>4000000</v>
      </c>
      <c r="AA524" s="30"/>
      <c r="AB524" s="40"/>
      <c r="AC524" s="30"/>
      <c r="AD524" s="40"/>
      <c r="AE524" s="30"/>
      <c r="AF524" s="384" t="s">
        <v>1212</v>
      </c>
      <c r="AG524" s="384">
        <v>3023825176</v>
      </c>
      <c r="AH524" s="385" t="s">
        <v>1213</v>
      </c>
      <c r="AI524" s="19"/>
    </row>
    <row r="525" spans="1:35">
      <c r="A525" s="30">
        <v>523</v>
      </c>
      <c r="B525" s="30" t="s">
        <v>654</v>
      </c>
      <c r="C525" s="30" t="s">
        <v>336</v>
      </c>
      <c r="D525" s="59" t="s">
        <v>1214</v>
      </c>
      <c r="E525" s="31" t="s">
        <v>38</v>
      </c>
      <c r="F525" s="32">
        <v>18000000</v>
      </c>
      <c r="G525" s="30" t="s">
        <v>1215</v>
      </c>
      <c r="H525" s="33">
        <v>43903294</v>
      </c>
      <c r="I525" s="33" t="s">
        <v>1216</v>
      </c>
      <c r="J525" s="34">
        <v>0</v>
      </c>
      <c r="K525" s="34">
        <v>1875</v>
      </c>
      <c r="L525" s="35">
        <v>45518</v>
      </c>
      <c r="M525" s="36">
        <f t="shared" si="64"/>
        <v>18000000</v>
      </c>
      <c r="N525" s="35">
        <v>45532</v>
      </c>
      <c r="O525" s="31" t="s">
        <v>40</v>
      </c>
      <c r="P525" s="37">
        <v>45533</v>
      </c>
      <c r="Q525" s="31">
        <v>1869</v>
      </c>
      <c r="R525" s="30">
        <v>220301</v>
      </c>
      <c r="S525" s="38">
        <f t="shared" si="65"/>
        <v>18000000</v>
      </c>
      <c r="T525" s="35">
        <v>45533</v>
      </c>
      <c r="U525" s="33" t="s">
        <v>1217</v>
      </c>
      <c r="V525" s="35">
        <v>45534</v>
      </c>
      <c r="W525" s="41">
        <v>45657</v>
      </c>
      <c r="X525" s="35"/>
      <c r="Y525" s="30"/>
      <c r="Z525" s="373">
        <f>+S525/4</f>
        <v>4500000</v>
      </c>
      <c r="AA525" s="30"/>
      <c r="AB525" s="40"/>
      <c r="AC525" s="30"/>
      <c r="AD525" s="40"/>
      <c r="AE525" s="30"/>
      <c r="AF525" s="384" t="s">
        <v>1218</v>
      </c>
      <c r="AG525" s="384">
        <v>3208584891</v>
      </c>
      <c r="AH525" s="385" t="s">
        <v>1219</v>
      </c>
      <c r="AI525" s="19"/>
    </row>
    <row r="526" spans="1:35">
      <c r="A526" s="30">
        <v>524</v>
      </c>
      <c r="B526" s="30" t="s">
        <v>654</v>
      </c>
      <c r="C526" s="30" t="s">
        <v>210</v>
      </c>
      <c r="D526" s="30" t="s">
        <v>1220</v>
      </c>
      <c r="E526" s="31" t="s">
        <v>38</v>
      </c>
      <c r="F526" s="32">
        <v>16800000</v>
      </c>
      <c r="G526" s="30" t="s">
        <v>1221</v>
      </c>
      <c r="H526" s="33">
        <v>1110530997</v>
      </c>
      <c r="I526" s="33" t="s">
        <v>1222</v>
      </c>
      <c r="J526" s="34">
        <v>1</v>
      </c>
      <c r="K526" s="34">
        <v>1893</v>
      </c>
      <c r="L526" s="35">
        <v>45526</v>
      </c>
      <c r="M526" s="36">
        <f t="shared" si="64"/>
        <v>16800000</v>
      </c>
      <c r="N526" s="35">
        <v>45533</v>
      </c>
      <c r="O526" s="31" t="s">
        <v>40</v>
      </c>
      <c r="P526" s="37">
        <v>45533</v>
      </c>
      <c r="Q526" s="31">
        <v>1870</v>
      </c>
      <c r="R526" s="30">
        <v>220302</v>
      </c>
      <c r="S526" s="38">
        <f t="shared" si="65"/>
        <v>16800000</v>
      </c>
      <c r="T526" s="35" t="s">
        <v>1223</v>
      </c>
      <c r="U526" s="33" t="s">
        <v>1224</v>
      </c>
      <c r="V526" s="35">
        <v>45534</v>
      </c>
      <c r="W526" s="41">
        <v>45657</v>
      </c>
      <c r="X526" s="35"/>
      <c r="Y526" s="30"/>
      <c r="Z526" s="373">
        <f>+S526/4</f>
        <v>4200000</v>
      </c>
      <c r="AA526" s="30"/>
      <c r="AB526" s="40"/>
      <c r="AC526" s="30"/>
      <c r="AD526" s="40"/>
      <c r="AE526" s="30"/>
      <c r="AF526" s="384" t="s">
        <v>1225</v>
      </c>
      <c r="AG526" s="384">
        <v>3165219224</v>
      </c>
      <c r="AH526" s="385" t="s">
        <v>1226</v>
      </c>
      <c r="AI526" s="19"/>
    </row>
    <row r="527" spans="1:35">
      <c r="A527" s="30">
        <v>525</v>
      </c>
      <c r="B527" s="30" t="s">
        <v>35</v>
      </c>
      <c r="C527" s="30" t="s">
        <v>59</v>
      </c>
      <c r="D527" s="30" t="s">
        <v>1227</v>
      </c>
      <c r="E527" s="31" t="s">
        <v>38</v>
      </c>
      <c r="F527" s="32">
        <v>21535693</v>
      </c>
      <c r="G527" s="30" t="s">
        <v>245</v>
      </c>
      <c r="H527" s="33">
        <v>860047163</v>
      </c>
      <c r="I527" s="33" t="s">
        <v>1228</v>
      </c>
      <c r="J527" s="34">
        <v>5</v>
      </c>
      <c r="K527" s="34">
        <v>1870</v>
      </c>
      <c r="L527" s="35">
        <v>45518</v>
      </c>
      <c r="M527" s="36">
        <f t="shared" si="64"/>
        <v>21535693</v>
      </c>
      <c r="N527" s="35">
        <v>45533</v>
      </c>
      <c r="O527" s="31" t="s">
        <v>40</v>
      </c>
      <c r="P527" s="37" t="s">
        <v>1229</v>
      </c>
      <c r="Q527" s="31">
        <v>1871</v>
      </c>
      <c r="R527" s="30">
        <v>220102</v>
      </c>
      <c r="S527" s="38">
        <f t="shared" si="65"/>
        <v>21535693</v>
      </c>
      <c r="T527" s="35">
        <v>45545</v>
      </c>
      <c r="U527" s="33">
        <v>100059713</v>
      </c>
      <c r="V527" s="35">
        <v>45545</v>
      </c>
      <c r="W527" s="41">
        <v>45657</v>
      </c>
      <c r="X527" s="35"/>
      <c r="Y527" s="30"/>
      <c r="Z527" s="373">
        <f>+S527/4</f>
        <v>5383923.25</v>
      </c>
      <c r="AA527" s="30"/>
      <c r="AB527" s="40"/>
      <c r="AC527" s="30"/>
      <c r="AD527" s="40"/>
      <c r="AE527" s="30"/>
      <c r="AF527" s="384" t="s">
        <v>1230</v>
      </c>
      <c r="AG527" s="384">
        <v>6488888</v>
      </c>
      <c r="AH527" s="385" t="s">
        <v>1231</v>
      </c>
      <c r="AI527" s="19"/>
    </row>
    <row r="528" spans="1:35">
      <c r="A528" s="30">
        <v>526</v>
      </c>
      <c r="B528" s="30" t="s">
        <v>254</v>
      </c>
      <c r="C528" s="30" t="s">
        <v>1110</v>
      </c>
      <c r="D528" s="57" t="s">
        <v>1232</v>
      </c>
      <c r="E528" s="31" t="s">
        <v>38</v>
      </c>
      <c r="F528" s="32">
        <v>23896000</v>
      </c>
      <c r="G528" s="30" t="s">
        <v>1233</v>
      </c>
      <c r="H528" s="33">
        <v>1110587205</v>
      </c>
      <c r="I528" s="33" t="s">
        <v>1063</v>
      </c>
      <c r="J528" s="34">
        <v>2</v>
      </c>
      <c r="K528" s="34">
        <v>1891</v>
      </c>
      <c r="L528" s="35">
        <v>45524</v>
      </c>
      <c r="M528" s="36">
        <v>29600000</v>
      </c>
      <c r="N528" s="35">
        <v>45533</v>
      </c>
      <c r="O528" s="31" t="s">
        <v>40</v>
      </c>
      <c r="P528" s="37">
        <v>45533</v>
      </c>
      <c r="Q528" s="31">
        <v>1872</v>
      </c>
      <c r="R528" s="30">
        <v>220401</v>
      </c>
      <c r="S528" s="38">
        <v>23896000</v>
      </c>
      <c r="T528" s="35">
        <v>45533</v>
      </c>
      <c r="U528" s="33" t="s">
        <v>1234</v>
      </c>
      <c r="V528" s="35">
        <v>45534</v>
      </c>
      <c r="W528" s="41">
        <v>45657</v>
      </c>
      <c r="X528" s="35"/>
      <c r="Y528" s="30"/>
      <c r="Z528" s="373">
        <v>5974000</v>
      </c>
      <c r="AA528" s="30"/>
      <c r="AB528" s="40"/>
      <c r="AC528" s="30"/>
      <c r="AD528" s="40"/>
      <c r="AE528" s="30"/>
      <c r="AF528" s="384" t="s">
        <v>1235</v>
      </c>
      <c r="AG528" s="384">
        <v>3184384846</v>
      </c>
      <c r="AH528" s="385" t="s">
        <v>1236</v>
      </c>
      <c r="AI528" s="19"/>
    </row>
    <row r="529" spans="1:35">
      <c r="A529" s="30">
        <v>527</v>
      </c>
      <c r="B529" s="30" t="s">
        <v>35</v>
      </c>
      <c r="C529" s="30" t="s">
        <v>92</v>
      </c>
      <c r="D529" s="68" t="s">
        <v>486</v>
      </c>
      <c r="E529" s="31" t="s">
        <v>38</v>
      </c>
      <c r="F529" s="32">
        <v>431915638</v>
      </c>
      <c r="G529" s="30" t="s">
        <v>108</v>
      </c>
      <c r="H529" s="33">
        <v>800185215</v>
      </c>
      <c r="I529" s="33" t="s">
        <v>1063</v>
      </c>
      <c r="J529" s="34">
        <v>2</v>
      </c>
      <c r="K529" s="34">
        <v>1897</v>
      </c>
      <c r="L529" s="35">
        <v>45530</v>
      </c>
      <c r="M529" s="36">
        <f t="shared" ref="M529:M530" si="66">F529</f>
        <v>431915638</v>
      </c>
      <c r="N529" s="35">
        <v>45534</v>
      </c>
      <c r="O529" s="31" t="s">
        <v>592</v>
      </c>
      <c r="P529" s="37">
        <v>45534</v>
      </c>
      <c r="Q529" s="31">
        <v>1875</v>
      </c>
      <c r="R529" s="30">
        <v>220405</v>
      </c>
      <c r="S529" s="38">
        <f t="shared" ref="S529" si="67">M529</f>
        <v>431915638</v>
      </c>
      <c r="T529" s="35">
        <v>45534</v>
      </c>
      <c r="U529" s="33" t="s">
        <v>1237</v>
      </c>
      <c r="V529" s="35">
        <v>45534</v>
      </c>
      <c r="W529" s="31" t="s">
        <v>1238</v>
      </c>
      <c r="X529" s="35"/>
      <c r="Y529" s="30"/>
      <c r="Z529" s="373">
        <v>123404468</v>
      </c>
      <c r="AA529" s="258"/>
      <c r="AB529" s="40"/>
      <c r="AC529" s="30"/>
      <c r="AD529" s="378"/>
      <c r="AE529" s="30"/>
      <c r="AF529" s="384" t="s">
        <v>1125</v>
      </c>
      <c r="AG529" s="384">
        <v>6082610484</v>
      </c>
      <c r="AH529" s="385" t="s">
        <v>1126</v>
      </c>
      <c r="AI529" s="19"/>
    </row>
    <row r="530" spans="1:35">
      <c r="A530" s="298">
        <v>528</v>
      </c>
      <c r="B530" s="30" t="s">
        <v>254</v>
      </c>
      <c r="C530" s="30" t="s">
        <v>251</v>
      </c>
      <c r="D530" s="59" t="s">
        <v>1156</v>
      </c>
      <c r="E530" s="31" t="s">
        <v>38</v>
      </c>
      <c r="F530" s="32">
        <v>422200000</v>
      </c>
      <c r="G530" s="59" t="s">
        <v>1157</v>
      </c>
      <c r="H530" s="388">
        <v>900789555</v>
      </c>
      <c r="I530" s="33" t="s">
        <v>1119</v>
      </c>
      <c r="J530" s="34">
        <v>7</v>
      </c>
      <c r="K530" s="34">
        <v>1864</v>
      </c>
      <c r="L530" s="35">
        <v>45518</v>
      </c>
      <c r="M530" s="36">
        <f t="shared" si="66"/>
        <v>422200000</v>
      </c>
      <c r="N530" s="35">
        <v>45534</v>
      </c>
      <c r="O530" s="31" t="s">
        <v>592</v>
      </c>
      <c r="P530" s="37">
        <v>45534</v>
      </c>
      <c r="Q530" s="31">
        <v>1874</v>
      </c>
      <c r="R530" s="30">
        <v>220405</v>
      </c>
      <c r="S530" s="38">
        <v>422200000</v>
      </c>
      <c r="T530" s="35">
        <v>45534</v>
      </c>
      <c r="U530" s="33" t="s">
        <v>1239</v>
      </c>
      <c r="V530" s="35">
        <v>45534</v>
      </c>
      <c r="W530" s="31" t="s">
        <v>1240</v>
      </c>
      <c r="X530" s="35"/>
      <c r="Y530" s="30"/>
      <c r="Z530" s="373">
        <f>+S530</f>
        <v>422200000</v>
      </c>
      <c r="AA530" s="30"/>
      <c r="AB530" s="40"/>
      <c r="AC530" s="30"/>
      <c r="AD530" s="40"/>
      <c r="AE530" s="30"/>
      <c r="AF530" s="390" t="s">
        <v>1160</v>
      </c>
      <c r="AG530" s="384">
        <v>3176489488</v>
      </c>
      <c r="AH530" s="385" t="s">
        <v>1161</v>
      </c>
      <c r="AI530" s="19"/>
    </row>
    <row r="531" spans="1:35">
      <c r="A531" s="30">
        <v>529</v>
      </c>
      <c r="B531" s="30" t="s">
        <v>654</v>
      </c>
      <c r="C531" s="30" t="s">
        <v>210</v>
      </c>
      <c r="D531" s="30" t="s">
        <v>1220</v>
      </c>
      <c r="E531" s="31" t="s">
        <v>38</v>
      </c>
      <c r="F531" s="32">
        <v>16800000</v>
      </c>
      <c r="G531" s="30" t="s">
        <v>1241</v>
      </c>
      <c r="H531" s="33">
        <v>1110453149</v>
      </c>
      <c r="I531" s="33" t="s">
        <v>1222</v>
      </c>
      <c r="J531" s="34">
        <v>2</v>
      </c>
      <c r="K531" s="34">
        <v>1896</v>
      </c>
      <c r="L531" s="35">
        <v>45526</v>
      </c>
      <c r="M531" s="36">
        <f t="shared" ref="M531" si="68">+F531</f>
        <v>16800000</v>
      </c>
      <c r="N531" s="35">
        <v>45538</v>
      </c>
      <c r="O531" s="31" t="s">
        <v>40</v>
      </c>
      <c r="P531" s="37">
        <v>45536</v>
      </c>
      <c r="Q531" s="31">
        <v>1884</v>
      </c>
      <c r="R531" s="30">
        <v>220302</v>
      </c>
      <c r="S531" s="38">
        <f t="shared" ref="S531" si="69">+M531</f>
        <v>16800000</v>
      </c>
      <c r="T531" s="35">
        <v>45538</v>
      </c>
      <c r="U531" s="33" t="s">
        <v>1242</v>
      </c>
      <c r="V531" s="35">
        <v>45538</v>
      </c>
      <c r="W531" s="41">
        <v>45657</v>
      </c>
      <c r="X531" s="35"/>
      <c r="Y531" s="30"/>
      <c r="Z531" s="373">
        <f>+S531/4</f>
        <v>4200000</v>
      </c>
      <c r="AA531" s="30"/>
      <c r="AB531" s="40"/>
      <c r="AC531" s="30"/>
      <c r="AD531" s="40"/>
      <c r="AE531" s="30"/>
      <c r="AF531" s="384" t="s">
        <v>1243</v>
      </c>
      <c r="AG531" s="384">
        <v>3214721754</v>
      </c>
      <c r="AH531" s="385" t="s">
        <v>1244</v>
      </c>
      <c r="AI531" s="19"/>
    </row>
    <row r="532" spans="1:35">
      <c r="A532" s="30">
        <v>530</v>
      </c>
      <c r="B532" s="30" t="s">
        <v>654</v>
      </c>
      <c r="C532" s="30" t="s">
        <v>336</v>
      </c>
      <c r="D532" s="59" t="s">
        <v>980</v>
      </c>
      <c r="E532" s="31" t="s">
        <v>38</v>
      </c>
      <c r="F532" s="32">
        <v>8800000</v>
      </c>
      <c r="G532" s="30" t="s">
        <v>1245</v>
      </c>
      <c r="H532" s="33">
        <v>52516593</v>
      </c>
      <c r="I532" s="33" t="s">
        <v>1170</v>
      </c>
      <c r="J532" s="34">
        <v>0</v>
      </c>
      <c r="K532" s="34">
        <v>1895</v>
      </c>
      <c r="L532" s="35">
        <v>45526</v>
      </c>
      <c r="M532" s="36">
        <f t="shared" ref="M532:M537" si="70">F532</f>
        <v>8800000</v>
      </c>
      <c r="N532" s="35">
        <v>45538</v>
      </c>
      <c r="O532" s="31" t="s">
        <v>40</v>
      </c>
      <c r="P532" s="37">
        <v>45508</v>
      </c>
      <c r="Q532" s="31">
        <v>1886</v>
      </c>
      <c r="R532" s="30">
        <v>220302</v>
      </c>
      <c r="S532" s="38">
        <f t="shared" ref="S532:S539" si="71">M532</f>
        <v>8800000</v>
      </c>
      <c r="T532" s="35">
        <v>45538</v>
      </c>
      <c r="U532" s="33" t="s">
        <v>1246</v>
      </c>
      <c r="V532" s="35">
        <v>45546</v>
      </c>
      <c r="W532" s="41">
        <v>45657</v>
      </c>
      <c r="X532" s="35"/>
      <c r="Y532" s="30"/>
      <c r="Z532" s="373">
        <f>+F532/5</f>
        <v>1760000</v>
      </c>
      <c r="AA532" s="30"/>
      <c r="AB532" s="40"/>
      <c r="AC532" s="30"/>
      <c r="AD532" s="378"/>
      <c r="AE532" s="30"/>
      <c r="AF532" s="384" t="s">
        <v>1247</v>
      </c>
      <c r="AG532" s="384">
        <v>322873732</v>
      </c>
      <c r="AH532" s="385" t="s">
        <v>1248</v>
      </c>
      <c r="AI532" s="19"/>
    </row>
    <row r="533" spans="1:35">
      <c r="A533" s="30">
        <v>531</v>
      </c>
      <c r="B533" s="30" t="s">
        <v>254</v>
      </c>
      <c r="C533" s="30" t="s">
        <v>157</v>
      </c>
      <c r="D533" s="43" t="s">
        <v>998</v>
      </c>
      <c r="E533" s="31" t="s">
        <v>38</v>
      </c>
      <c r="F533" s="32">
        <v>30660000</v>
      </c>
      <c r="G533" s="30" t="s">
        <v>413</v>
      </c>
      <c r="H533" s="33">
        <v>80821939</v>
      </c>
      <c r="I533" s="33" t="s">
        <v>1170</v>
      </c>
      <c r="J533" s="34">
        <v>4</v>
      </c>
      <c r="K533" s="34">
        <v>1902</v>
      </c>
      <c r="L533" s="35">
        <v>45530</v>
      </c>
      <c r="M533" s="36">
        <f t="shared" si="70"/>
        <v>30660000</v>
      </c>
      <c r="N533" s="35">
        <v>45538</v>
      </c>
      <c r="O533" s="31" t="s">
        <v>40</v>
      </c>
      <c r="P533" s="37">
        <v>45538</v>
      </c>
      <c r="Q533" s="31">
        <v>1883</v>
      </c>
      <c r="R533" s="30">
        <v>220401</v>
      </c>
      <c r="S533" s="38">
        <f t="shared" si="71"/>
        <v>30660000</v>
      </c>
      <c r="T533" s="35">
        <v>45539</v>
      </c>
      <c r="U533" s="33" t="s">
        <v>1249</v>
      </c>
      <c r="V533" s="35">
        <v>45539</v>
      </c>
      <c r="W533" s="41">
        <v>45657</v>
      </c>
      <c r="X533" s="35"/>
      <c r="Y533" s="30"/>
      <c r="Z533" s="373">
        <v>7300000</v>
      </c>
      <c r="AA533" s="30"/>
      <c r="AB533" s="40"/>
      <c r="AC533" s="30"/>
      <c r="AD533" s="378"/>
      <c r="AE533" s="30"/>
      <c r="AF533" s="384" t="s">
        <v>1250</v>
      </c>
      <c r="AG533" s="384">
        <v>3166165803</v>
      </c>
      <c r="AH533" s="385" t="s">
        <v>1251</v>
      </c>
      <c r="AI533" s="19"/>
    </row>
    <row r="534" spans="1:35">
      <c r="A534" s="30">
        <v>532</v>
      </c>
      <c r="B534" s="30" t="s">
        <v>35</v>
      </c>
      <c r="C534" s="298" t="s">
        <v>262</v>
      </c>
      <c r="D534" s="59" t="s">
        <v>1252</v>
      </c>
      <c r="E534" s="299" t="s">
        <v>38</v>
      </c>
      <c r="F534" s="32">
        <v>2250000</v>
      </c>
      <c r="G534" s="30" t="s">
        <v>1253</v>
      </c>
      <c r="H534" s="33">
        <v>901188406</v>
      </c>
      <c r="I534" s="33" t="s">
        <v>1254</v>
      </c>
      <c r="J534" s="34">
        <v>2</v>
      </c>
      <c r="K534" s="34">
        <v>1856</v>
      </c>
      <c r="L534" s="35">
        <v>45509</v>
      </c>
      <c r="M534" s="36">
        <f t="shared" si="70"/>
        <v>2250000</v>
      </c>
      <c r="N534" s="35">
        <v>45538</v>
      </c>
      <c r="O534" s="31" t="s">
        <v>40</v>
      </c>
      <c r="P534" s="37">
        <v>45539</v>
      </c>
      <c r="Q534" s="31">
        <v>1887</v>
      </c>
      <c r="R534" s="30">
        <v>21030202</v>
      </c>
      <c r="S534" s="38">
        <f t="shared" si="71"/>
        <v>2250000</v>
      </c>
      <c r="T534" s="35">
        <v>45545</v>
      </c>
      <c r="U534" s="33" t="s">
        <v>1255</v>
      </c>
      <c r="V534" s="35">
        <v>45548</v>
      </c>
      <c r="W534" s="31" t="s">
        <v>645</v>
      </c>
      <c r="X534" s="35"/>
      <c r="Y534" s="30"/>
      <c r="Z534" s="373">
        <f>+S534/1.5</f>
        <v>1500000</v>
      </c>
      <c r="AA534" s="30"/>
      <c r="AB534" s="40"/>
      <c r="AC534" s="30"/>
      <c r="AD534" s="40"/>
      <c r="AE534" s="30"/>
      <c r="AF534" s="384" t="s">
        <v>1256</v>
      </c>
      <c r="AG534" s="384">
        <v>3164048562</v>
      </c>
      <c r="AH534" s="385" t="s">
        <v>1257</v>
      </c>
      <c r="AI534" s="19"/>
    </row>
    <row r="535" spans="1:35">
      <c r="A535" s="295">
        <v>533</v>
      </c>
      <c r="B535" s="295" t="s">
        <v>35</v>
      </c>
      <c r="C535" s="295" t="s">
        <v>508</v>
      </c>
      <c r="D535" s="295" t="s">
        <v>509</v>
      </c>
      <c r="E535" s="301" t="s">
        <v>38</v>
      </c>
      <c r="F535" s="306">
        <v>14862900</v>
      </c>
      <c r="G535" s="295" t="s">
        <v>510</v>
      </c>
      <c r="H535" s="304">
        <v>93236653</v>
      </c>
      <c r="I535" s="304" t="s">
        <v>1063</v>
      </c>
      <c r="J535" s="307">
        <v>1</v>
      </c>
      <c r="K535" s="307">
        <v>1901</v>
      </c>
      <c r="L535" s="296">
        <v>45530</v>
      </c>
      <c r="M535" s="36">
        <f t="shared" si="70"/>
        <v>14862900</v>
      </c>
      <c r="N535" s="296">
        <v>45539</v>
      </c>
      <c r="O535" s="301" t="s">
        <v>40</v>
      </c>
      <c r="P535" s="302">
        <v>45539</v>
      </c>
      <c r="Q535" s="301">
        <v>1888</v>
      </c>
      <c r="R535" s="295">
        <v>2101010301</v>
      </c>
      <c r="S535" s="38">
        <f t="shared" si="71"/>
        <v>14862900</v>
      </c>
      <c r="T535" s="296">
        <v>45539</v>
      </c>
      <c r="U535" s="304">
        <v>100036280</v>
      </c>
      <c r="V535" s="296">
        <v>45539</v>
      </c>
      <c r="W535" s="305">
        <v>45657</v>
      </c>
      <c r="X535" s="296"/>
      <c r="Y535" s="295"/>
      <c r="Z535" s="373">
        <v>3811000</v>
      </c>
      <c r="AA535" s="344"/>
      <c r="AB535" s="297"/>
      <c r="AC535" s="295"/>
      <c r="AD535" s="382"/>
      <c r="AE535" s="30"/>
      <c r="AF535" s="384" t="s">
        <v>1258</v>
      </c>
      <c r="AG535" s="384">
        <v>2172226841</v>
      </c>
      <c r="AH535" s="385" t="s">
        <v>1259</v>
      </c>
      <c r="AI535" s="19"/>
    </row>
    <row r="536" spans="1:35">
      <c r="A536" s="30">
        <v>534</v>
      </c>
      <c r="B536" s="30" t="s">
        <v>654</v>
      </c>
      <c r="C536" s="30" t="s">
        <v>336</v>
      </c>
      <c r="D536" s="30" t="s">
        <v>1220</v>
      </c>
      <c r="E536" s="31" t="s">
        <v>38</v>
      </c>
      <c r="F536" s="32">
        <v>11200000</v>
      </c>
      <c r="G536" s="30" t="s">
        <v>1260</v>
      </c>
      <c r="H536" s="33">
        <v>1110585231</v>
      </c>
      <c r="I536" s="33" t="s">
        <v>1063</v>
      </c>
      <c r="J536" s="34">
        <v>5</v>
      </c>
      <c r="K536" s="34">
        <v>1919</v>
      </c>
      <c r="L536" s="35">
        <v>45534</v>
      </c>
      <c r="M536" s="36">
        <f t="shared" si="70"/>
        <v>11200000</v>
      </c>
      <c r="N536" s="35">
        <v>45541</v>
      </c>
      <c r="O536" s="31" t="s">
        <v>40</v>
      </c>
      <c r="P536" s="37">
        <v>45541</v>
      </c>
      <c r="Q536" s="31">
        <v>1890</v>
      </c>
      <c r="R536" s="30">
        <v>220302</v>
      </c>
      <c r="S536" s="38">
        <f t="shared" si="71"/>
        <v>11200000</v>
      </c>
      <c r="T536" s="35" t="s">
        <v>1261</v>
      </c>
      <c r="U536" s="33" t="s">
        <v>1262</v>
      </c>
      <c r="V536" s="35">
        <v>45541</v>
      </c>
      <c r="W536" s="41">
        <v>45657</v>
      </c>
      <c r="X536" s="35"/>
      <c r="Y536" s="30"/>
      <c r="Z536" s="373">
        <f>+S536/4</f>
        <v>2800000</v>
      </c>
      <c r="AA536" s="30"/>
      <c r="AB536" s="40"/>
      <c r="AC536" s="30"/>
      <c r="AD536" s="40"/>
      <c r="AE536" s="30"/>
      <c r="AF536" s="384" t="s">
        <v>1263</v>
      </c>
      <c r="AG536" s="384">
        <v>3102712068</v>
      </c>
      <c r="AH536" s="385" t="s">
        <v>1264</v>
      </c>
      <c r="AI536" s="19"/>
    </row>
    <row r="537" spans="1:35">
      <c r="A537" s="30">
        <v>535</v>
      </c>
      <c r="B537" s="30" t="s">
        <v>254</v>
      </c>
      <c r="C537" s="30" t="s">
        <v>488</v>
      </c>
      <c r="D537" s="55" t="s">
        <v>100</v>
      </c>
      <c r="E537" s="31" t="s">
        <v>38</v>
      </c>
      <c r="F537" s="32">
        <v>9476000</v>
      </c>
      <c r="G537" s="30" t="s">
        <v>1265</v>
      </c>
      <c r="H537" s="33">
        <v>1006123372</v>
      </c>
      <c r="I537" s="33" t="s">
        <v>1063</v>
      </c>
      <c r="J537" s="34">
        <v>6</v>
      </c>
      <c r="K537" s="34">
        <v>1916</v>
      </c>
      <c r="L537" s="35">
        <v>45534</v>
      </c>
      <c r="M537" s="36">
        <f t="shared" si="70"/>
        <v>9476000</v>
      </c>
      <c r="N537" s="35">
        <v>45541</v>
      </c>
      <c r="O537" s="31" t="s">
        <v>40</v>
      </c>
      <c r="P537" s="37">
        <v>45544</v>
      </c>
      <c r="Q537" s="31">
        <v>1893</v>
      </c>
      <c r="R537" s="30">
        <v>220402</v>
      </c>
      <c r="S537" s="38">
        <f t="shared" si="71"/>
        <v>9476000</v>
      </c>
      <c r="T537" s="35">
        <v>45544</v>
      </c>
      <c r="U537" s="33" t="s">
        <v>1266</v>
      </c>
      <c r="V537" s="35">
        <v>45552</v>
      </c>
      <c r="W537" s="41">
        <v>45657</v>
      </c>
      <c r="X537" s="35"/>
      <c r="Y537" s="30"/>
      <c r="Z537" s="373">
        <f>+S537/4</f>
        <v>2369000</v>
      </c>
      <c r="AA537" s="30"/>
      <c r="AB537" s="40"/>
      <c r="AC537" s="30"/>
      <c r="AD537" s="40"/>
      <c r="AE537" s="30"/>
      <c r="AF537" s="384" t="s">
        <v>1267</v>
      </c>
      <c r="AG537" s="384">
        <v>3016343414</v>
      </c>
      <c r="AH537" s="385" t="s">
        <v>1268</v>
      </c>
      <c r="AI537" s="19"/>
    </row>
    <row r="538" spans="1:35">
      <c r="A538" s="30">
        <v>536</v>
      </c>
      <c r="B538" s="30" t="s">
        <v>35</v>
      </c>
      <c r="C538" s="30" t="s">
        <v>36</v>
      </c>
      <c r="D538" s="43" t="s">
        <v>1269</v>
      </c>
      <c r="E538" s="31" t="s">
        <v>38</v>
      </c>
      <c r="F538" s="32">
        <v>6000000</v>
      </c>
      <c r="G538" s="30" t="s">
        <v>1270</v>
      </c>
      <c r="H538" s="33">
        <v>5822287</v>
      </c>
      <c r="I538" s="33" t="s">
        <v>1063</v>
      </c>
      <c r="J538" s="34">
        <v>2</v>
      </c>
      <c r="K538" s="34">
        <v>1912</v>
      </c>
      <c r="L538" s="35">
        <v>45532</v>
      </c>
      <c r="M538" s="36">
        <f>+F538</f>
        <v>6000000</v>
      </c>
      <c r="N538" s="35">
        <v>45545</v>
      </c>
      <c r="O538" s="31" t="s">
        <v>40</v>
      </c>
      <c r="P538" s="37">
        <v>45545</v>
      </c>
      <c r="Q538" s="31">
        <v>1896</v>
      </c>
      <c r="R538" s="30" t="s">
        <v>1271</v>
      </c>
      <c r="S538" s="38">
        <f t="shared" si="71"/>
        <v>6000000</v>
      </c>
      <c r="T538" s="35">
        <v>45548</v>
      </c>
      <c r="U538" s="33">
        <v>100036530</v>
      </c>
      <c r="V538" s="35">
        <v>45553</v>
      </c>
      <c r="W538" s="31" t="s">
        <v>88</v>
      </c>
      <c r="X538" s="35"/>
      <c r="Y538" s="30"/>
      <c r="Z538" s="373">
        <v>2000000</v>
      </c>
      <c r="AA538" s="30"/>
      <c r="AB538" s="40"/>
      <c r="AC538" s="30"/>
      <c r="AD538" s="40"/>
      <c r="AE538" s="30"/>
      <c r="AF538" s="384" t="s">
        <v>1272</v>
      </c>
      <c r="AG538" s="384">
        <v>3158991476</v>
      </c>
      <c r="AH538" s="384" t="s">
        <v>1273</v>
      </c>
      <c r="AI538" s="19"/>
    </row>
    <row r="539" spans="1:35">
      <c r="A539" s="30">
        <v>537</v>
      </c>
      <c r="B539" s="30" t="s">
        <v>35</v>
      </c>
      <c r="C539" s="298" t="s">
        <v>48</v>
      </c>
      <c r="D539" s="68" t="s">
        <v>1274</v>
      </c>
      <c r="E539" s="299" t="s">
        <v>38</v>
      </c>
      <c r="F539" s="32">
        <v>47379000</v>
      </c>
      <c r="G539" s="30" t="s">
        <v>50</v>
      </c>
      <c r="H539" s="33">
        <v>901252497</v>
      </c>
      <c r="I539" s="33" t="s">
        <v>1170</v>
      </c>
      <c r="J539" s="34">
        <v>6</v>
      </c>
      <c r="K539" s="34">
        <v>1925</v>
      </c>
      <c r="L539" s="35">
        <v>45538</v>
      </c>
      <c r="M539" s="36">
        <f t="shared" ref="M539" si="72">F539</f>
        <v>47379000</v>
      </c>
      <c r="N539" s="35">
        <v>45546</v>
      </c>
      <c r="O539" s="31" t="s">
        <v>40</v>
      </c>
      <c r="P539" s="37">
        <v>45546</v>
      </c>
      <c r="Q539" s="31">
        <v>1897</v>
      </c>
      <c r="R539" s="30">
        <v>220401</v>
      </c>
      <c r="S539" s="38">
        <f t="shared" si="71"/>
        <v>47379000</v>
      </c>
      <c r="T539" s="35">
        <v>45546</v>
      </c>
      <c r="U539" s="33" t="s">
        <v>1275</v>
      </c>
      <c r="V539" s="35">
        <v>45546</v>
      </c>
      <c r="W539" s="31" t="s">
        <v>41</v>
      </c>
      <c r="X539" s="35"/>
      <c r="Y539" s="30"/>
      <c r="Z539" s="373">
        <f>+F539/1</f>
        <v>47379000</v>
      </c>
      <c r="AA539" s="258"/>
      <c r="AB539" s="40"/>
      <c r="AC539" s="30"/>
      <c r="AD539" s="40"/>
      <c r="AE539" s="30"/>
      <c r="AF539" s="384" t="s">
        <v>1059</v>
      </c>
      <c r="AG539" s="384">
        <v>3114560450</v>
      </c>
      <c r="AH539" s="385" t="s">
        <v>1060</v>
      </c>
      <c r="AI539" s="19"/>
    </row>
    <row r="540" spans="1:35">
      <c r="A540" s="30">
        <v>538</v>
      </c>
      <c r="B540" s="30" t="s">
        <v>254</v>
      </c>
      <c r="C540" s="298" t="s">
        <v>59</v>
      </c>
      <c r="D540" s="67" t="s">
        <v>1276</v>
      </c>
      <c r="E540" s="299" t="s">
        <v>38</v>
      </c>
      <c r="F540" s="32">
        <v>88919696</v>
      </c>
      <c r="G540" s="30" t="s">
        <v>1277</v>
      </c>
      <c r="H540" s="33">
        <v>93406760</v>
      </c>
      <c r="I540" s="33" t="s">
        <v>1063</v>
      </c>
      <c r="J540" s="34">
        <v>1</v>
      </c>
      <c r="K540" s="34">
        <v>1911</v>
      </c>
      <c r="L540" s="35">
        <v>45532</v>
      </c>
      <c r="M540" s="36">
        <v>99716000</v>
      </c>
      <c r="N540" s="35">
        <v>45547</v>
      </c>
      <c r="O540" s="31" t="s">
        <v>40</v>
      </c>
      <c r="P540" s="37">
        <v>45547</v>
      </c>
      <c r="Q540" s="31">
        <v>1902</v>
      </c>
      <c r="R540" s="30">
        <v>220404</v>
      </c>
      <c r="S540" s="38">
        <v>88919696</v>
      </c>
      <c r="T540" s="35"/>
      <c r="U540" s="33"/>
      <c r="V540" s="35"/>
      <c r="W540" s="41">
        <v>45657</v>
      </c>
      <c r="X540" s="35"/>
      <c r="Y540" s="30"/>
      <c r="Z540" s="373">
        <f>+S540/3.5</f>
        <v>25405627.428571429</v>
      </c>
      <c r="AA540" s="30"/>
      <c r="AB540" s="40"/>
      <c r="AC540" s="30"/>
      <c r="AD540" s="40"/>
      <c r="AE540" s="30"/>
      <c r="AF540" s="384" t="s">
        <v>1278</v>
      </c>
      <c r="AG540" s="384">
        <v>3136859803</v>
      </c>
      <c r="AH540" s="385" t="s">
        <v>1279</v>
      </c>
      <c r="AI540" s="19"/>
    </row>
    <row r="541" spans="1:35">
      <c r="A541" s="30">
        <v>539</v>
      </c>
      <c r="B541" s="30" t="s">
        <v>654</v>
      </c>
      <c r="C541" s="298" t="s">
        <v>669</v>
      </c>
      <c r="D541" s="68" t="s">
        <v>678</v>
      </c>
      <c r="E541" s="299" t="s">
        <v>38</v>
      </c>
      <c r="F541" s="32">
        <v>12903294</v>
      </c>
      <c r="G541" s="30" t="s">
        <v>1280</v>
      </c>
      <c r="H541" s="33">
        <v>1110502870</v>
      </c>
      <c r="I541" s="33" t="s">
        <v>1063</v>
      </c>
      <c r="J541" s="34">
        <v>6</v>
      </c>
      <c r="K541" s="34">
        <v>1914</v>
      </c>
      <c r="L541" s="35">
        <v>45532</v>
      </c>
      <c r="M541" s="36">
        <f t="shared" ref="M541" si="73">F541</f>
        <v>12903294</v>
      </c>
      <c r="N541" s="35">
        <v>45547</v>
      </c>
      <c r="O541" s="31" t="s">
        <v>40</v>
      </c>
      <c r="P541" s="37">
        <v>45547</v>
      </c>
      <c r="Q541" s="31">
        <v>1901</v>
      </c>
      <c r="R541" s="30">
        <v>220302</v>
      </c>
      <c r="S541" s="38">
        <f t="shared" ref="S541" si="74">M541</f>
        <v>12903294</v>
      </c>
      <c r="T541" s="35">
        <v>45547</v>
      </c>
      <c r="U541" s="33" t="s">
        <v>1281</v>
      </c>
      <c r="V541" s="35">
        <v>45548</v>
      </c>
      <c r="W541" s="41">
        <v>45641</v>
      </c>
      <c r="X541" s="35"/>
      <c r="Y541" s="30"/>
      <c r="Z541" s="373">
        <f>+F541/3.5</f>
        <v>3686655.4285714286</v>
      </c>
      <c r="AA541" s="258"/>
      <c r="AB541" s="40"/>
      <c r="AC541" s="30"/>
      <c r="AD541" s="378"/>
      <c r="AE541" s="30"/>
      <c r="AF541" s="384" t="s">
        <v>1282</v>
      </c>
      <c r="AG541" s="384">
        <v>3212886636</v>
      </c>
      <c r="AH541" s="385" t="s">
        <v>1283</v>
      </c>
      <c r="AI541" s="19"/>
    </row>
    <row r="542" spans="1:35">
      <c r="A542" s="30">
        <v>540</v>
      </c>
      <c r="B542" s="30" t="s">
        <v>254</v>
      </c>
      <c r="C542" s="298" t="s">
        <v>1284</v>
      </c>
      <c r="D542" s="30" t="s">
        <v>1285</v>
      </c>
      <c r="E542" s="299" t="s">
        <v>38</v>
      </c>
      <c r="F542" s="32">
        <v>9200000</v>
      </c>
      <c r="G542" s="30" t="s">
        <v>1286</v>
      </c>
      <c r="H542" s="33">
        <v>1234641264</v>
      </c>
      <c r="I542" s="33" t="s">
        <v>1063</v>
      </c>
      <c r="J542" s="34">
        <v>8</v>
      </c>
      <c r="K542" s="34">
        <v>1890</v>
      </c>
      <c r="L542" s="35">
        <v>45518</v>
      </c>
      <c r="M542" s="36">
        <v>9200000</v>
      </c>
      <c r="N542" s="35">
        <v>45548</v>
      </c>
      <c r="O542" s="31" t="s">
        <v>40</v>
      </c>
      <c r="P542" s="37">
        <v>45551</v>
      </c>
      <c r="Q542" s="31">
        <v>1905</v>
      </c>
      <c r="R542" s="30">
        <v>220402</v>
      </c>
      <c r="S542" s="38">
        <v>9200000</v>
      </c>
      <c r="T542" s="35">
        <v>45552</v>
      </c>
      <c r="U542" s="33" t="s">
        <v>1287</v>
      </c>
      <c r="V542" s="35">
        <v>45558</v>
      </c>
      <c r="W542" s="41">
        <v>45657</v>
      </c>
      <c r="X542" s="35"/>
      <c r="Y542" s="30"/>
      <c r="Z542" s="373">
        <v>2300000</v>
      </c>
      <c r="AA542" s="30"/>
      <c r="AB542" s="40"/>
      <c r="AC542" s="30"/>
      <c r="AD542" s="40"/>
      <c r="AE542" s="30"/>
      <c r="AF542" s="384" t="s">
        <v>1288</v>
      </c>
      <c r="AG542" s="384">
        <v>3112216860</v>
      </c>
      <c r="AH542" s="385" t="s">
        <v>1289</v>
      </c>
      <c r="AI542" s="19"/>
    </row>
    <row r="543" spans="1:35">
      <c r="A543" s="30">
        <v>541</v>
      </c>
      <c r="B543" s="30" t="s">
        <v>654</v>
      </c>
      <c r="C543" s="298" t="s">
        <v>59</v>
      </c>
      <c r="D543" s="68" t="s">
        <v>1290</v>
      </c>
      <c r="E543" s="299" t="s">
        <v>38</v>
      </c>
      <c r="F543" s="32">
        <v>31000000</v>
      </c>
      <c r="G543" s="30" t="s">
        <v>1291</v>
      </c>
      <c r="H543" s="33">
        <v>901182040</v>
      </c>
      <c r="I543" s="33" t="s">
        <v>1063</v>
      </c>
      <c r="J543" s="34">
        <v>3</v>
      </c>
      <c r="K543" s="34">
        <v>1871</v>
      </c>
      <c r="L543" s="35">
        <v>45518</v>
      </c>
      <c r="M543" s="36">
        <v>34400000</v>
      </c>
      <c r="N543" s="35">
        <v>45548</v>
      </c>
      <c r="O543" s="31" t="s">
        <v>40</v>
      </c>
      <c r="P543" s="37">
        <v>45456</v>
      </c>
      <c r="Q543" s="31">
        <v>1903</v>
      </c>
      <c r="R543" s="30">
        <v>220303</v>
      </c>
      <c r="S543" s="38">
        <v>31000000</v>
      </c>
      <c r="T543" s="35">
        <v>45552</v>
      </c>
      <c r="U543" s="33" t="s">
        <v>1292</v>
      </c>
      <c r="V543" s="35">
        <v>45553</v>
      </c>
      <c r="W543" s="41">
        <v>45657</v>
      </c>
      <c r="X543" s="35"/>
      <c r="Y543" s="30"/>
      <c r="Z543" s="373">
        <v>8600000</v>
      </c>
      <c r="AA543" s="30"/>
      <c r="AB543" s="40"/>
      <c r="AC543" s="30"/>
      <c r="AD543" s="40"/>
      <c r="AE543" s="30"/>
      <c r="AF543" s="384" t="s">
        <v>1293</v>
      </c>
      <c r="AG543" s="384">
        <v>3178869351</v>
      </c>
      <c r="AH543" s="385" t="s">
        <v>1294</v>
      </c>
      <c r="AI543" s="19"/>
    </row>
    <row r="544" spans="1:35">
      <c r="A544" s="30">
        <v>542</v>
      </c>
      <c r="B544" s="30" t="s">
        <v>35</v>
      </c>
      <c r="C544" s="298" t="s">
        <v>48</v>
      </c>
      <c r="D544" s="55" t="s">
        <v>1295</v>
      </c>
      <c r="E544" s="299" t="s">
        <v>38</v>
      </c>
      <c r="F544" s="32">
        <v>100000000</v>
      </c>
      <c r="G544" s="30" t="s">
        <v>68</v>
      </c>
      <c r="H544" s="33">
        <v>900504144</v>
      </c>
      <c r="I544" s="33" t="s">
        <v>1106</v>
      </c>
      <c r="J544" s="34">
        <v>0</v>
      </c>
      <c r="K544" s="34">
        <v>1937</v>
      </c>
      <c r="L544" s="35">
        <v>45546</v>
      </c>
      <c r="M544" s="36">
        <f t="shared" ref="M544" si="75">F544</f>
        <v>100000000</v>
      </c>
      <c r="N544" s="35">
        <v>45551</v>
      </c>
      <c r="O544" s="31" t="s">
        <v>40</v>
      </c>
      <c r="P544" s="37">
        <v>45551</v>
      </c>
      <c r="Q544" s="31">
        <v>1904</v>
      </c>
      <c r="R544" s="30">
        <v>220101</v>
      </c>
      <c r="S544" s="38">
        <f t="shared" ref="S544" si="76">M544</f>
        <v>100000000</v>
      </c>
      <c r="T544" s="35">
        <v>45551</v>
      </c>
      <c r="U544" s="33" t="s">
        <v>1296</v>
      </c>
      <c r="V544" s="35">
        <v>45551</v>
      </c>
      <c r="W544" s="31" t="s">
        <v>765</v>
      </c>
      <c r="X544" s="35"/>
      <c r="Y544" s="30"/>
      <c r="Z544" s="373">
        <f>+F544/1</f>
        <v>100000000</v>
      </c>
      <c r="AA544" s="258"/>
      <c r="AB544" s="40"/>
      <c r="AC544" s="30"/>
      <c r="AD544" s="40"/>
      <c r="AE544" s="30"/>
      <c r="AF544" s="384" t="s">
        <v>1108</v>
      </c>
      <c r="AG544" s="384">
        <v>3163162117</v>
      </c>
      <c r="AH544" s="385" t="s">
        <v>1109</v>
      </c>
      <c r="AI544" s="19"/>
    </row>
    <row r="545" spans="1:35">
      <c r="A545" s="30">
        <v>543</v>
      </c>
      <c r="B545" s="30" t="s">
        <v>254</v>
      </c>
      <c r="C545" s="298" t="s">
        <v>251</v>
      </c>
      <c r="D545" s="59" t="s">
        <v>1297</v>
      </c>
      <c r="E545" s="299" t="s">
        <v>38</v>
      </c>
      <c r="F545" s="32">
        <v>72949618</v>
      </c>
      <c r="G545" s="30" t="s">
        <v>1298</v>
      </c>
      <c r="H545" s="33">
        <v>901101292</v>
      </c>
      <c r="I545" s="33" t="s">
        <v>1063</v>
      </c>
      <c r="J545" s="34">
        <v>6</v>
      </c>
      <c r="K545" s="34">
        <v>1924</v>
      </c>
      <c r="L545" s="35">
        <v>45537</v>
      </c>
      <c r="M545" s="36">
        <v>72949618</v>
      </c>
      <c r="N545" s="35">
        <v>45555</v>
      </c>
      <c r="O545" s="31" t="s">
        <v>40</v>
      </c>
      <c r="P545" s="37">
        <v>45558</v>
      </c>
      <c r="Q545" s="31">
        <v>1919</v>
      </c>
      <c r="R545" s="30">
        <v>230209</v>
      </c>
      <c r="S545" s="38">
        <v>72949618</v>
      </c>
      <c r="T545" s="35"/>
      <c r="U545" s="33"/>
      <c r="V545" s="35"/>
      <c r="W545" s="31" t="s">
        <v>645</v>
      </c>
      <c r="X545" s="35"/>
      <c r="Y545" s="30"/>
      <c r="Z545" s="373">
        <f>+S545/1.5</f>
        <v>48633078.666666664</v>
      </c>
      <c r="AA545" s="30"/>
      <c r="AB545" s="40"/>
      <c r="AC545" s="30"/>
      <c r="AD545" s="40"/>
      <c r="AE545" s="30"/>
      <c r="AF545" s="384" t="s">
        <v>1300</v>
      </c>
      <c r="AG545" s="384" t="s">
        <v>1301</v>
      </c>
      <c r="AH545" s="385" t="s">
        <v>1302</v>
      </c>
      <c r="AI545" s="19"/>
    </row>
    <row r="546" spans="1:35">
      <c r="A546" s="30">
        <v>544</v>
      </c>
      <c r="B546" s="30" t="s">
        <v>35</v>
      </c>
      <c r="C546" s="298" t="s">
        <v>753</v>
      </c>
      <c r="D546" s="59" t="s">
        <v>754</v>
      </c>
      <c r="E546" s="299" t="s">
        <v>755</v>
      </c>
      <c r="F546" s="32">
        <v>28540211</v>
      </c>
      <c r="G546" s="30" t="s">
        <v>248</v>
      </c>
      <c r="H546" s="33">
        <v>860040094</v>
      </c>
      <c r="I546" s="33" t="s">
        <v>1170</v>
      </c>
      <c r="J546" s="34">
        <v>3</v>
      </c>
      <c r="K546" s="34">
        <v>1938</v>
      </c>
      <c r="L546" s="35">
        <v>45547</v>
      </c>
      <c r="M546" s="36">
        <f t="shared" ref="M546" si="77">F546</f>
        <v>28540211</v>
      </c>
      <c r="N546" s="35">
        <v>45555</v>
      </c>
      <c r="O546" s="31" t="s">
        <v>40</v>
      </c>
      <c r="P546" s="37">
        <v>45565</v>
      </c>
      <c r="Q546" s="31">
        <v>1940</v>
      </c>
      <c r="R546" s="30">
        <v>220102</v>
      </c>
      <c r="S546" s="38">
        <f t="shared" ref="S546" si="78">M546</f>
        <v>28540211</v>
      </c>
      <c r="T546" s="35">
        <v>45561</v>
      </c>
      <c r="U546" s="33">
        <v>2062307</v>
      </c>
      <c r="V546" s="35">
        <v>45565</v>
      </c>
      <c r="W546" s="31" t="s">
        <v>1303</v>
      </c>
      <c r="X546" s="35"/>
      <c r="Y546" s="30"/>
      <c r="Z546" s="373">
        <f>+F546/2</f>
        <v>14270105.5</v>
      </c>
      <c r="AA546" s="258"/>
      <c r="AB546" s="40"/>
      <c r="AC546" s="30"/>
      <c r="AD546" s="378"/>
      <c r="AE546" s="30"/>
      <c r="AF546" s="384" t="s">
        <v>1304</v>
      </c>
      <c r="AG546" s="384">
        <v>3202697648</v>
      </c>
      <c r="AH546" s="385" t="s">
        <v>1305</v>
      </c>
      <c r="AI546" s="19"/>
    </row>
    <row r="547" spans="1:35">
      <c r="A547" s="30">
        <v>545</v>
      </c>
      <c r="B547" s="30" t="s">
        <v>35</v>
      </c>
      <c r="C547" s="298" t="s">
        <v>251</v>
      </c>
      <c r="D547" s="68" t="s">
        <v>1306</v>
      </c>
      <c r="E547" s="299" t="s">
        <v>38</v>
      </c>
      <c r="F547" s="32">
        <v>258121380</v>
      </c>
      <c r="G547" s="30" t="s">
        <v>1307</v>
      </c>
      <c r="H547" s="33" t="s">
        <v>1308</v>
      </c>
      <c r="I547" s="33" t="s">
        <v>1309</v>
      </c>
      <c r="J547" s="34">
        <v>6</v>
      </c>
      <c r="K547" s="34">
        <v>1920</v>
      </c>
      <c r="L547" s="35">
        <v>45534</v>
      </c>
      <c r="M547" s="36">
        <f>+F547</f>
        <v>258121380</v>
      </c>
      <c r="N547" s="35">
        <v>45555</v>
      </c>
      <c r="O547" s="31" t="s">
        <v>40</v>
      </c>
      <c r="P547" s="37">
        <v>45555</v>
      </c>
      <c r="Q547" s="31">
        <v>1918</v>
      </c>
      <c r="R547" s="30">
        <v>21030202</v>
      </c>
      <c r="S547" s="38">
        <f>+F547</f>
        <v>258121380</v>
      </c>
      <c r="T547" s="35">
        <v>45559</v>
      </c>
      <c r="U547" s="33">
        <v>1000346376</v>
      </c>
      <c r="V547" s="35">
        <v>45562</v>
      </c>
      <c r="W547" s="41">
        <v>45646</v>
      </c>
      <c r="X547" s="35"/>
      <c r="Y547" s="30"/>
      <c r="Z547" s="373">
        <f>+S547/3.5</f>
        <v>73748965.714285716</v>
      </c>
      <c r="AA547" s="30"/>
      <c r="AB547" s="40"/>
      <c r="AC547" s="30"/>
      <c r="AD547" s="40"/>
      <c r="AE547" s="30"/>
      <c r="AF547" s="384" t="s">
        <v>1310</v>
      </c>
      <c r="AG547" s="384" t="s">
        <v>1311</v>
      </c>
      <c r="AH547" s="385" t="s">
        <v>1312</v>
      </c>
      <c r="AI547" s="19"/>
    </row>
    <row r="548" spans="1:35">
      <c r="A548" s="30">
        <v>546</v>
      </c>
      <c r="B548" s="30" t="s">
        <v>254</v>
      </c>
      <c r="C548" s="298" t="s">
        <v>59</v>
      </c>
      <c r="D548" s="55" t="s">
        <v>1313</v>
      </c>
      <c r="E548" s="299" t="s">
        <v>38</v>
      </c>
      <c r="F548" s="32">
        <v>20000000</v>
      </c>
      <c r="G548" s="30" t="s">
        <v>152</v>
      </c>
      <c r="H548" s="33">
        <v>900415641</v>
      </c>
      <c r="I548" s="33" t="s">
        <v>1063</v>
      </c>
      <c r="J548" s="34">
        <v>8</v>
      </c>
      <c r="K548" s="34">
        <v>1926</v>
      </c>
      <c r="L548" s="35">
        <v>45538</v>
      </c>
      <c r="M548" s="36">
        <f t="shared" ref="M548:M549" si="79">F548</f>
        <v>20000000</v>
      </c>
      <c r="N548" s="35">
        <v>45555</v>
      </c>
      <c r="O548" s="31" t="s">
        <v>40</v>
      </c>
      <c r="P548" s="37">
        <v>45558</v>
      </c>
      <c r="Q548" s="31">
        <v>1920</v>
      </c>
      <c r="R548" s="30">
        <v>220404</v>
      </c>
      <c r="S548" s="38">
        <f t="shared" ref="S548:S549" si="80">M548</f>
        <v>20000000</v>
      </c>
      <c r="T548" s="35">
        <v>45559</v>
      </c>
      <c r="U548" s="33" t="s">
        <v>1314</v>
      </c>
      <c r="V548" s="35">
        <v>45559</v>
      </c>
      <c r="W548" s="31" t="s">
        <v>88</v>
      </c>
      <c r="X548" s="35"/>
      <c r="Y548" s="30"/>
      <c r="Z548" s="373">
        <f>+S548/3</f>
        <v>6666666.666666667</v>
      </c>
      <c r="AA548" s="258"/>
      <c r="AB548" s="40"/>
      <c r="AC548" s="30"/>
      <c r="AD548" s="378"/>
      <c r="AE548" s="30"/>
      <c r="AF548" s="384" t="s">
        <v>1315</v>
      </c>
      <c r="AG548" s="384">
        <v>3184154811</v>
      </c>
      <c r="AH548" s="385" t="s">
        <v>1316</v>
      </c>
      <c r="AI548" s="19"/>
    </row>
    <row r="549" spans="1:35">
      <c r="A549" s="30">
        <v>547</v>
      </c>
      <c r="B549" s="30" t="s">
        <v>35</v>
      </c>
      <c r="C549" s="298" t="s">
        <v>210</v>
      </c>
      <c r="D549" s="59" t="s">
        <v>167</v>
      </c>
      <c r="E549" s="299" t="s">
        <v>38</v>
      </c>
      <c r="F549" s="32">
        <v>15206233</v>
      </c>
      <c r="G549" s="30" t="s">
        <v>1317</v>
      </c>
      <c r="H549" s="33">
        <v>1005858910</v>
      </c>
      <c r="I549" s="33" t="s">
        <v>1318</v>
      </c>
      <c r="J549" s="34">
        <v>7</v>
      </c>
      <c r="K549" s="34">
        <v>1946</v>
      </c>
      <c r="L549" s="35">
        <v>45553</v>
      </c>
      <c r="M549" s="36">
        <f t="shared" si="79"/>
        <v>15206233</v>
      </c>
      <c r="N549" s="35">
        <v>45558</v>
      </c>
      <c r="O549" s="31" t="s">
        <v>40</v>
      </c>
      <c r="P549" s="37">
        <v>45558</v>
      </c>
      <c r="Q549" s="31">
        <v>1921</v>
      </c>
      <c r="R549" s="30">
        <v>2101010301</v>
      </c>
      <c r="S549" s="38">
        <f t="shared" si="80"/>
        <v>15206233</v>
      </c>
      <c r="T549" s="35">
        <v>45566</v>
      </c>
      <c r="U549" s="33" t="s">
        <v>1319</v>
      </c>
      <c r="V549" s="35">
        <v>45566</v>
      </c>
      <c r="W549" s="41">
        <v>45657</v>
      </c>
      <c r="X549" s="66"/>
      <c r="Y549" s="43"/>
      <c r="Z549" s="373">
        <f t="shared" ref="Z549" si="81">+F549/3</f>
        <v>5068744.333333333</v>
      </c>
      <c r="AA549" s="335"/>
      <c r="AB549" s="53"/>
      <c r="AC549" s="43"/>
      <c r="AD549" s="381"/>
      <c r="AE549" s="30"/>
      <c r="AF549" s="384" t="s">
        <v>1320</v>
      </c>
      <c r="AG549" s="384">
        <v>3177518119</v>
      </c>
      <c r="AH549" s="385" t="s">
        <v>1321</v>
      </c>
      <c r="AI549" s="19"/>
    </row>
    <row r="550" spans="1:35">
      <c r="A550" s="30">
        <v>548</v>
      </c>
      <c r="B550" s="30" t="s">
        <v>654</v>
      </c>
      <c r="C550" s="30" t="s">
        <v>336</v>
      </c>
      <c r="D550" s="57" t="s">
        <v>1322</v>
      </c>
      <c r="E550" s="31" t="s">
        <v>38</v>
      </c>
      <c r="F550" s="32">
        <v>13500000</v>
      </c>
      <c r="G550" s="30" t="s">
        <v>1323</v>
      </c>
      <c r="H550" s="33">
        <v>38362771</v>
      </c>
      <c r="I550" s="33" t="s">
        <v>1063</v>
      </c>
      <c r="J550" s="34">
        <v>1</v>
      </c>
      <c r="K550" s="34">
        <v>1948</v>
      </c>
      <c r="L550" s="35">
        <v>45553</v>
      </c>
      <c r="M550" s="36">
        <f t="shared" ref="M550" si="82">+F550</f>
        <v>13500000</v>
      </c>
      <c r="N550" s="35">
        <v>45559</v>
      </c>
      <c r="O550" s="31" t="s">
        <v>40</v>
      </c>
      <c r="P550" s="37">
        <v>45561</v>
      </c>
      <c r="Q550" s="31">
        <v>1931</v>
      </c>
      <c r="R550" s="30">
        <v>220301</v>
      </c>
      <c r="S550" s="38">
        <v>13500000</v>
      </c>
      <c r="T550" s="35">
        <v>45561</v>
      </c>
      <c r="U550" s="33">
        <v>100036880</v>
      </c>
      <c r="V550" s="35">
        <v>45566</v>
      </c>
      <c r="W550" s="31" t="s">
        <v>88</v>
      </c>
      <c r="X550" s="35"/>
      <c r="Y550" s="30"/>
      <c r="Z550" s="373">
        <f>+S550/3</f>
        <v>4500000</v>
      </c>
      <c r="AA550" s="30"/>
      <c r="AB550" s="40"/>
      <c r="AC550" s="30"/>
      <c r="AD550" s="40"/>
      <c r="AE550" s="30"/>
      <c r="AF550" s="384" t="s">
        <v>1324</v>
      </c>
      <c r="AG550" s="384">
        <v>3103022851</v>
      </c>
      <c r="AH550" s="385" t="s">
        <v>1325</v>
      </c>
      <c r="AI550" s="19"/>
    </row>
    <row r="551" spans="1:35">
      <c r="A551" s="30">
        <v>549</v>
      </c>
      <c r="B551" s="30" t="s">
        <v>35</v>
      </c>
      <c r="C551" s="30" t="s">
        <v>262</v>
      </c>
      <c r="D551" s="55" t="s">
        <v>178</v>
      </c>
      <c r="E551" s="31" t="s">
        <v>38</v>
      </c>
      <c r="F551" s="32">
        <v>20000000</v>
      </c>
      <c r="G551" s="30" t="s">
        <v>152</v>
      </c>
      <c r="H551" s="33">
        <v>900415641</v>
      </c>
      <c r="I551" s="33" t="s">
        <v>1063</v>
      </c>
      <c r="J551" s="34">
        <v>8</v>
      </c>
      <c r="K551" s="34">
        <v>1947</v>
      </c>
      <c r="L551" s="35">
        <v>45553</v>
      </c>
      <c r="M551" s="36">
        <f t="shared" ref="M551" si="83">F551</f>
        <v>20000000</v>
      </c>
      <c r="N551" s="35">
        <v>45561</v>
      </c>
      <c r="O551" s="31" t="s">
        <v>40</v>
      </c>
      <c r="P551" s="37">
        <v>45561</v>
      </c>
      <c r="Q551" s="31">
        <v>1932</v>
      </c>
      <c r="R551" s="30">
        <v>220104</v>
      </c>
      <c r="S551" s="38">
        <f t="shared" ref="S551" si="84">M551</f>
        <v>20000000</v>
      </c>
      <c r="T551" s="35"/>
      <c r="U551" s="33"/>
      <c r="V551" s="35"/>
      <c r="W551" s="31" t="s">
        <v>41</v>
      </c>
      <c r="X551" s="35"/>
      <c r="Y551" s="30"/>
      <c r="Z551" s="373">
        <f>+F551</f>
        <v>20000000</v>
      </c>
      <c r="AA551" s="258"/>
      <c r="AB551" s="40"/>
      <c r="AC551" s="30"/>
      <c r="AD551" s="378"/>
      <c r="AE551" s="30"/>
      <c r="AF551" s="384" t="s">
        <v>1327</v>
      </c>
      <c r="AG551" s="384">
        <v>3184154811</v>
      </c>
      <c r="AH551" s="385" t="s">
        <v>1328</v>
      </c>
      <c r="AI551" s="19"/>
    </row>
    <row r="552" spans="1:35">
      <c r="A552" s="30">
        <v>550</v>
      </c>
      <c r="B552" s="30" t="s">
        <v>654</v>
      </c>
      <c r="C552" s="30" t="s">
        <v>336</v>
      </c>
      <c r="D552" s="57" t="s">
        <v>1329</v>
      </c>
      <c r="E552" s="31" t="s">
        <v>38</v>
      </c>
      <c r="F552" s="32">
        <v>11200000</v>
      </c>
      <c r="G552" s="30" t="s">
        <v>1330</v>
      </c>
      <c r="H552" s="33">
        <v>1104936310</v>
      </c>
      <c r="I552" s="33" t="s">
        <v>1063</v>
      </c>
      <c r="J552" s="34">
        <v>4</v>
      </c>
      <c r="K552" s="34">
        <v>1952</v>
      </c>
      <c r="L552" s="35">
        <v>45554</v>
      </c>
      <c r="M552" s="36">
        <v>11200000</v>
      </c>
      <c r="N552" s="35">
        <v>45566</v>
      </c>
      <c r="O552" s="31" t="s">
        <v>40</v>
      </c>
      <c r="P552" s="37">
        <v>45567</v>
      </c>
      <c r="Q552" s="31">
        <v>1944</v>
      </c>
      <c r="R552" s="30">
        <v>220302</v>
      </c>
      <c r="S552" s="38">
        <v>11200000</v>
      </c>
      <c r="T552" s="35">
        <v>45566</v>
      </c>
      <c r="U552" s="33" t="s">
        <v>1319</v>
      </c>
      <c r="V552" s="35">
        <v>45568</v>
      </c>
      <c r="W552" s="41">
        <v>45656</v>
      </c>
      <c r="X552" s="35"/>
      <c r="Y552" s="30"/>
      <c r="Z552" s="373">
        <f>+S552/3</f>
        <v>3733333.3333333335</v>
      </c>
      <c r="AA552" s="30"/>
      <c r="AB552" s="40"/>
      <c r="AC552" s="30"/>
      <c r="AD552" s="40"/>
      <c r="AE552" s="30"/>
      <c r="AF552" s="384" t="s">
        <v>1331</v>
      </c>
      <c r="AG552" s="384">
        <v>3107645827</v>
      </c>
      <c r="AH552" s="385" t="s">
        <v>1332</v>
      </c>
      <c r="AI552" s="19"/>
    </row>
    <row r="553" spans="1:35">
      <c r="A553" s="30">
        <v>551</v>
      </c>
      <c r="B553" s="30" t="s">
        <v>35</v>
      </c>
      <c r="C553" s="30" t="s">
        <v>48</v>
      </c>
      <c r="D553" s="55" t="s">
        <v>1295</v>
      </c>
      <c r="E553" s="31" t="s">
        <v>38</v>
      </c>
      <c r="F553" s="32">
        <v>150000000</v>
      </c>
      <c r="G553" s="30" t="s">
        <v>68</v>
      </c>
      <c r="H553" s="33">
        <v>900504144</v>
      </c>
      <c r="I553" s="33" t="s">
        <v>1063</v>
      </c>
      <c r="J553" s="34">
        <v>0</v>
      </c>
      <c r="K553" s="34">
        <v>1976</v>
      </c>
      <c r="L553" s="35">
        <v>45565</v>
      </c>
      <c r="M553" s="36">
        <f t="shared" ref="M553:M554" si="85">F553</f>
        <v>150000000</v>
      </c>
      <c r="N553" s="35">
        <v>45568</v>
      </c>
      <c r="O553" s="31" t="s">
        <v>40</v>
      </c>
      <c r="P553" s="37">
        <v>45294</v>
      </c>
      <c r="Q553" s="31">
        <v>1945</v>
      </c>
      <c r="R553" s="30">
        <v>220101</v>
      </c>
      <c r="S553" s="38">
        <f t="shared" ref="S553:S554" si="86">M553</f>
        <v>150000000</v>
      </c>
      <c r="T553" s="35">
        <v>45568</v>
      </c>
      <c r="U553" s="447">
        <v>1.00037095100008E+17</v>
      </c>
      <c r="V553" s="35">
        <v>45568</v>
      </c>
      <c r="W553" s="31" t="s">
        <v>1333</v>
      </c>
      <c r="X553" s="35"/>
      <c r="Y553" s="30"/>
      <c r="Z553" s="373">
        <f>+F553/1</f>
        <v>150000000</v>
      </c>
      <c r="AA553" s="258"/>
      <c r="AB553" s="40"/>
      <c r="AC553" s="30"/>
      <c r="AD553" s="40"/>
      <c r="AE553" s="30"/>
      <c r="AF553" s="384" t="s">
        <v>1108</v>
      </c>
      <c r="AG553" s="384">
        <v>3163162117</v>
      </c>
      <c r="AH553" s="385" t="s">
        <v>1109</v>
      </c>
      <c r="AI553" s="19"/>
    </row>
    <row r="554" spans="1:35">
      <c r="A554" s="30">
        <v>552</v>
      </c>
      <c r="B554" s="30" t="s">
        <v>254</v>
      </c>
      <c r="C554" s="30" t="s">
        <v>92</v>
      </c>
      <c r="D554" s="59" t="s">
        <v>1335</v>
      </c>
      <c r="E554" s="31" t="s">
        <v>38</v>
      </c>
      <c r="F554" s="32">
        <v>13500000</v>
      </c>
      <c r="G554" s="30" t="s">
        <v>1336</v>
      </c>
      <c r="H554" s="33">
        <v>5824823</v>
      </c>
      <c r="I554" s="33" t="s">
        <v>1063</v>
      </c>
      <c r="J554" s="34">
        <v>1</v>
      </c>
      <c r="K554" s="34">
        <v>1950</v>
      </c>
      <c r="L554" s="35">
        <v>45554</v>
      </c>
      <c r="M554" s="36">
        <f t="shared" si="85"/>
        <v>13500000</v>
      </c>
      <c r="N554" s="35">
        <v>45572</v>
      </c>
      <c r="O554" s="31" t="s">
        <v>40</v>
      </c>
      <c r="P554" s="37"/>
      <c r="Q554" s="31"/>
      <c r="R554" s="30">
        <v>220401</v>
      </c>
      <c r="S554" s="38">
        <f t="shared" si="86"/>
        <v>13500000</v>
      </c>
      <c r="T554" s="35"/>
      <c r="U554" s="33"/>
      <c r="V554" s="35"/>
      <c r="W554" s="41">
        <v>45657</v>
      </c>
      <c r="X554" s="35"/>
      <c r="Y554" s="30"/>
      <c r="Z554" s="373">
        <f>+F554/3</f>
        <v>4500000</v>
      </c>
      <c r="AA554" s="258"/>
      <c r="AB554" s="40"/>
      <c r="AC554" s="30"/>
      <c r="AD554" s="378"/>
      <c r="AE554" s="30"/>
      <c r="AF554" s="384" t="s">
        <v>1338</v>
      </c>
      <c r="AG554" s="384">
        <v>3053420630</v>
      </c>
      <c r="AH554" s="385" t="s">
        <v>1339</v>
      </c>
      <c r="AI554" s="19"/>
    </row>
    <row r="555" spans="1:35">
      <c r="A555" s="30">
        <v>553</v>
      </c>
      <c r="B555" s="30" t="s">
        <v>35</v>
      </c>
      <c r="C555" s="30" t="s">
        <v>92</v>
      </c>
      <c r="D555" s="57" t="s">
        <v>1340</v>
      </c>
      <c r="E555" s="31" t="s">
        <v>38</v>
      </c>
      <c r="F555" s="32">
        <v>147160000</v>
      </c>
      <c r="G555" s="30" t="s">
        <v>1341</v>
      </c>
      <c r="H555" s="33">
        <v>800211025</v>
      </c>
      <c r="I555" s="33" t="s">
        <v>1063</v>
      </c>
      <c r="J555" s="34">
        <v>1</v>
      </c>
      <c r="K555" s="34">
        <v>1963</v>
      </c>
      <c r="L555" s="35">
        <v>45560</v>
      </c>
      <c r="M555" s="36">
        <v>147160000</v>
      </c>
      <c r="N555" s="35">
        <v>45572</v>
      </c>
      <c r="O555" s="31" t="s">
        <v>40</v>
      </c>
      <c r="P555" s="37">
        <v>45573</v>
      </c>
      <c r="Q555" s="31">
        <v>1956</v>
      </c>
      <c r="R555" s="30" t="s">
        <v>1342</v>
      </c>
      <c r="S555" s="38">
        <v>147160000</v>
      </c>
      <c r="T555" s="35"/>
      <c r="U555" s="33"/>
      <c r="V555" s="35"/>
      <c r="W555" s="41">
        <v>45657</v>
      </c>
      <c r="X555" s="35"/>
      <c r="Y555" s="30"/>
      <c r="Z555" s="373">
        <f>+S555/3</f>
        <v>49053333.333333336</v>
      </c>
      <c r="AA555" s="30"/>
      <c r="AB555" s="40"/>
      <c r="AC555" s="30"/>
      <c r="AD555" s="40"/>
      <c r="AE555" s="30"/>
      <c r="AF555" s="384" t="s">
        <v>1343</v>
      </c>
      <c r="AG555" s="384">
        <v>2708181</v>
      </c>
      <c r="AH555" s="385" t="s">
        <v>1344</v>
      </c>
      <c r="AI555" s="19"/>
    </row>
    <row r="556" spans="1:35">
      <c r="A556" s="30">
        <v>554</v>
      </c>
      <c r="B556" s="30" t="s">
        <v>35</v>
      </c>
      <c r="C556" s="30" t="s">
        <v>821</v>
      </c>
      <c r="D556" s="30" t="s">
        <v>299</v>
      </c>
      <c r="E556" s="31" t="s">
        <v>38</v>
      </c>
      <c r="F556" s="32">
        <v>13287000</v>
      </c>
      <c r="G556" s="30" t="s">
        <v>1345</v>
      </c>
      <c r="H556" s="33">
        <v>52958708</v>
      </c>
      <c r="I556" s="33" t="s">
        <v>1063</v>
      </c>
      <c r="J556" s="34">
        <v>7</v>
      </c>
      <c r="K556" s="34">
        <v>1977</v>
      </c>
      <c r="L556" s="35">
        <v>45565</v>
      </c>
      <c r="M556" s="36">
        <f t="shared" ref="M556:M557" si="87">F556</f>
        <v>13287000</v>
      </c>
      <c r="N556" s="35">
        <v>45572</v>
      </c>
      <c r="O556" s="31" t="s">
        <v>40</v>
      </c>
      <c r="P556" s="37">
        <v>45572</v>
      </c>
      <c r="Q556" s="31">
        <v>1953</v>
      </c>
      <c r="R556" s="30">
        <v>2101010301</v>
      </c>
      <c r="S556" s="38">
        <f t="shared" ref="S556:S557" si="88">M556</f>
        <v>13287000</v>
      </c>
      <c r="T556" s="35"/>
      <c r="U556" s="33"/>
      <c r="V556" s="35"/>
      <c r="W556" s="41">
        <v>45657</v>
      </c>
      <c r="X556" s="35"/>
      <c r="Y556" s="30"/>
      <c r="Z556" s="373">
        <f>+F556/3</f>
        <v>4429000</v>
      </c>
      <c r="AA556" s="258"/>
      <c r="AB556" s="40"/>
      <c r="AC556" s="30"/>
      <c r="AD556" s="378"/>
      <c r="AE556" s="30"/>
      <c r="AF556" s="384" t="s">
        <v>1348</v>
      </c>
      <c r="AG556" s="384">
        <v>3183741216</v>
      </c>
      <c r="AH556" s="385" t="s">
        <v>1349</v>
      </c>
      <c r="AI556" s="19"/>
    </row>
    <row r="557" spans="1:35">
      <c r="A557" s="258">
        <v>555</v>
      </c>
      <c r="B557" s="258" t="s">
        <v>35</v>
      </c>
      <c r="C557" s="258" t="s">
        <v>251</v>
      </c>
      <c r="D557" s="258" t="s">
        <v>1350</v>
      </c>
      <c r="E557" s="342" t="s">
        <v>38</v>
      </c>
      <c r="F557" s="259">
        <v>15759280</v>
      </c>
      <c r="G557" s="258" t="s">
        <v>643</v>
      </c>
      <c r="H557" s="260">
        <v>5849749</v>
      </c>
      <c r="I557" s="260" t="s">
        <v>1351</v>
      </c>
      <c r="J557" s="407">
        <v>0</v>
      </c>
      <c r="K557" s="407">
        <v>1955</v>
      </c>
      <c r="L557" s="261">
        <v>45554</v>
      </c>
      <c r="M557" s="408">
        <f t="shared" si="87"/>
        <v>15759280</v>
      </c>
      <c r="N557" s="261">
        <v>45575</v>
      </c>
      <c r="O557" s="342" t="s">
        <v>40</v>
      </c>
      <c r="P557" s="409">
        <v>45576</v>
      </c>
      <c r="Q557" s="342">
        <v>1961</v>
      </c>
      <c r="R557" s="258">
        <v>21030202</v>
      </c>
      <c r="S557" s="410">
        <f t="shared" si="88"/>
        <v>15759280</v>
      </c>
      <c r="T557" s="261"/>
      <c r="U557" s="260"/>
      <c r="V557" s="261"/>
      <c r="W557" s="342" t="s">
        <v>645</v>
      </c>
      <c r="X557" s="261"/>
      <c r="Y557" s="258"/>
      <c r="Z557" s="411">
        <f>+F557/1.5</f>
        <v>10506186.666666666</v>
      </c>
      <c r="AA557" s="258"/>
      <c r="AB557" s="412"/>
      <c r="AC557" s="258"/>
      <c r="AD557" s="413"/>
      <c r="AE557" s="258"/>
      <c r="AF557" s="258" t="s">
        <v>1353</v>
      </c>
      <c r="AG557" s="258">
        <v>3158709390</v>
      </c>
      <c r="AH557" s="258" t="s">
        <v>1354</v>
      </c>
      <c r="AI557" s="264"/>
    </row>
    <row r="558" spans="1:35">
      <c r="A558" s="30">
        <v>556</v>
      </c>
      <c r="B558" s="30" t="s">
        <v>254</v>
      </c>
      <c r="C558" s="30" t="s">
        <v>36</v>
      </c>
      <c r="D558" s="57" t="s">
        <v>1355</v>
      </c>
      <c r="E558" s="31" t="s">
        <v>38</v>
      </c>
      <c r="F558" s="32">
        <v>50000000</v>
      </c>
      <c r="G558" s="30" t="s">
        <v>1356</v>
      </c>
      <c r="H558" s="33">
        <v>1110511171</v>
      </c>
      <c r="I558" s="33" t="s">
        <v>1063</v>
      </c>
      <c r="J558" s="34">
        <v>4</v>
      </c>
      <c r="K558" s="34">
        <v>1935</v>
      </c>
      <c r="L558" s="35">
        <v>45546</v>
      </c>
      <c r="M558" s="36">
        <v>50000000</v>
      </c>
      <c r="N558" s="35">
        <v>45575</v>
      </c>
      <c r="O558" s="31" t="s">
        <v>40</v>
      </c>
      <c r="P558" s="37">
        <v>45575</v>
      </c>
      <c r="Q558" s="31">
        <v>1960</v>
      </c>
      <c r="R558" s="30">
        <v>220405</v>
      </c>
      <c r="S558" s="38">
        <v>50000000</v>
      </c>
      <c r="T558" s="35"/>
      <c r="U558" s="33"/>
      <c r="V558" s="35"/>
      <c r="W558" s="41">
        <v>45657</v>
      </c>
      <c r="X558" s="35"/>
      <c r="Y558" s="30"/>
      <c r="Z558" s="373">
        <f>+S558/3</f>
        <v>16666666.666666666</v>
      </c>
      <c r="AA558" s="30"/>
      <c r="AB558" s="40"/>
      <c r="AC558" s="30"/>
      <c r="AD558" s="40"/>
      <c r="AE558" s="30"/>
      <c r="AF558" s="385" t="s">
        <v>1358</v>
      </c>
      <c r="AG558" s="384"/>
      <c r="AH558" s="384"/>
      <c r="AI558" s="19"/>
    </row>
    <row r="559" spans="1:35">
      <c r="A559" s="30">
        <v>557</v>
      </c>
      <c r="B559" s="30" t="s">
        <v>254</v>
      </c>
      <c r="C559" s="30" t="s">
        <v>97</v>
      </c>
      <c r="D559" s="43" t="s">
        <v>1359</v>
      </c>
      <c r="E559" s="31" t="s">
        <v>38</v>
      </c>
      <c r="F559" s="32">
        <v>12600000</v>
      </c>
      <c r="G559" s="30" t="s">
        <v>1360</v>
      </c>
      <c r="H559" s="33">
        <v>3556750</v>
      </c>
      <c r="I559" s="33" t="s">
        <v>1361</v>
      </c>
      <c r="J559" s="34">
        <v>3</v>
      </c>
      <c r="K559" s="34">
        <v>1981</v>
      </c>
      <c r="L559" s="35">
        <v>45565</v>
      </c>
      <c r="M559" s="36">
        <v>12600000</v>
      </c>
      <c r="N559" s="35">
        <v>45576</v>
      </c>
      <c r="O559" s="31" t="s">
        <v>40</v>
      </c>
      <c r="P559" s="37">
        <v>45576</v>
      </c>
      <c r="Q559" s="31">
        <v>1962</v>
      </c>
      <c r="R559" s="30">
        <v>220401</v>
      </c>
      <c r="S559" s="38">
        <v>12600000</v>
      </c>
      <c r="T559" s="35">
        <v>45576</v>
      </c>
      <c r="U559" s="33" t="s">
        <v>1362</v>
      </c>
      <c r="V559" s="35">
        <v>45582</v>
      </c>
      <c r="W559" s="41">
        <v>45657</v>
      </c>
      <c r="X559" s="35"/>
      <c r="Y559" s="30"/>
      <c r="Z559" s="373">
        <v>4200000</v>
      </c>
      <c r="AA559" s="30"/>
      <c r="AB559" s="40"/>
      <c r="AC559" s="30"/>
      <c r="AD559" s="40"/>
      <c r="AE559" s="30"/>
      <c r="AF559" s="385" t="s">
        <v>1363</v>
      </c>
      <c r="AG559" s="384"/>
      <c r="AH559" s="384"/>
      <c r="AI559" s="19"/>
    </row>
    <row r="560" spans="1:35">
      <c r="A560" s="30">
        <v>558</v>
      </c>
      <c r="B560" s="30" t="s">
        <v>35</v>
      </c>
      <c r="C560" s="298" t="s">
        <v>314</v>
      </c>
      <c r="D560" s="68" t="s">
        <v>1364</v>
      </c>
      <c r="E560" s="299" t="s">
        <v>38</v>
      </c>
      <c r="F560" s="32">
        <v>50000000</v>
      </c>
      <c r="G560" s="30" t="s">
        <v>50</v>
      </c>
      <c r="H560" s="33">
        <v>901252497</v>
      </c>
      <c r="I560" s="33" t="s">
        <v>1170</v>
      </c>
      <c r="J560" s="34">
        <v>6</v>
      </c>
      <c r="K560" s="34">
        <v>1991</v>
      </c>
      <c r="L560" s="35">
        <v>45538</v>
      </c>
      <c r="M560" s="36">
        <f t="shared" ref="M560" si="89">F560</f>
        <v>50000000</v>
      </c>
      <c r="N560" s="35">
        <v>45576</v>
      </c>
      <c r="O560" s="31" t="s">
        <v>40</v>
      </c>
      <c r="P560" s="37">
        <v>45576</v>
      </c>
      <c r="Q560" s="31">
        <v>1963</v>
      </c>
      <c r="R560" s="30">
        <v>220202</v>
      </c>
      <c r="S560" s="38">
        <f t="shared" ref="S560" si="90">M560</f>
        <v>50000000</v>
      </c>
      <c r="T560" s="35">
        <v>45576</v>
      </c>
      <c r="U560" s="33" t="s">
        <v>1365</v>
      </c>
      <c r="V560" s="35">
        <v>45576</v>
      </c>
      <c r="W560" s="31" t="s">
        <v>41</v>
      </c>
      <c r="X560" s="35"/>
      <c r="Y560" s="30"/>
      <c r="Z560" s="373">
        <f>+F560/1</f>
        <v>50000000</v>
      </c>
      <c r="AA560" s="258"/>
      <c r="AB560" s="40"/>
      <c r="AC560" s="30"/>
      <c r="AD560" s="40"/>
      <c r="AE560" s="30"/>
      <c r="AF560" s="384" t="s">
        <v>1059</v>
      </c>
      <c r="AG560" s="384">
        <v>3114560450</v>
      </c>
      <c r="AH560" s="385" t="s">
        <v>1060</v>
      </c>
      <c r="AI560" s="19"/>
    </row>
    <row r="561" spans="1:35">
      <c r="A561" s="30">
        <v>559</v>
      </c>
      <c r="B561" s="30" t="s">
        <v>254</v>
      </c>
      <c r="C561" s="298" t="s">
        <v>1366</v>
      </c>
      <c r="D561" s="30" t="s">
        <v>804</v>
      </c>
      <c r="E561" s="299" t="s">
        <v>38</v>
      </c>
      <c r="F561" s="32">
        <v>13093500</v>
      </c>
      <c r="G561" s="30" t="s">
        <v>1367</v>
      </c>
      <c r="H561" s="33">
        <v>38140837</v>
      </c>
      <c r="I561" s="33" t="s">
        <v>1063</v>
      </c>
      <c r="J561" s="34">
        <v>6</v>
      </c>
      <c r="K561" s="34">
        <v>1992</v>
      </c>
      <c r="L561" s="35">
        <v>45572</v>
      </c>
      <c r="M561" s="36">
        <v>13093500</v>
      </c>
      <c r="N561" s="35">
        <v>45581</v>
      </c>
      <c r="O561" s="31" t="s">
        <v>40</v>
      </c>
      <c r="P561" s="37"/>
      <c r="Q561" s="31"/>
      <c r="R561" s="30">
        <v>220401</v>
      </c>
      <c r="S561" s="38">
        <v>13093500</v>
      </c>
      <c r="T561" s="35"/>
      <c r="U561" s="33"/>
      <c r="V561" s="35"/>
      <c r="W561" s="41">
        <v>45657</v>
      </c>
      <c r="X561" s="35"/>
      <c r="Y561" s="30"/>
      <c r="Z561" s="373">
        <v>13093500</v>
      </c>
      <c r="AA561" s="30"/>
      <c r="AB561" s="40"/>
      <c r="AC561" s="30"/>
      <c r="AD561" s="40"/>
      <c r="AE561" s="30"/>
      <c r="AF561" s="384" t="s">
        <v>1369</v>
      </c>
      <c r="AG561" s="384">
        <v>3132753229</v>
      </c>
      <c r="AH561" s="385" t="s">
        <v>1370</v>
      </c>
      <c r="AI561" s="19"/>
    </row>
    <row r="562" spans="1:35">
      <c r="A562" s="30">
        <v>560</v>
      </c>
      <c r="B562" s="30" t="s">
        <v>654</v>
      </c>
      <c r="C562" s="298" t="s">
        <v>336</v>
      </c>
      <c r="D562" s="59" t="s">
        <v>1371</v>
      </c>
      <c r="E562" s="299" t="s">
        <v>38</v>
      </c>
      <c r="F562" s="32">
        <v>5200000</v>
      </c>
      <c r="G562" s="30" t="s">
        <v>1372</v>
      </c>
      <c r="H562" s="33">
        <v>111059841</v>
      </c>
      <c r="I562" s="33" t="s">
        <v>1063</v>
      </c>
      <c r="J562" s="34">
        <v>1</v>
      </c>
      <c r="K562" s="34">
        <v>2005</v>
      </c>
      <c r="L562" s="35">
        <v>45582</v>
      </c>
      <c r="M562" s="36">
        <v>5200000</v>
      </c>
      <c r="N562" s="35">
        <v>45587</v>
      </c>
      <c r="O562" s="31" t="s">
        <v>40</v>
      </c>
      <c r="P562" s="37"/>
      <c r="Q562" s="31"/>
      <c r="R562" s="30">
        <v>220301</v>
      </c>
      <c r="S562" s="38">
        <v>5200000</v>
      </c>
      <c r="T562" s="35">
        <v>45587</v>
      </c>
      <c r="U562" s="33">
        <v>100037600</v>
      </c>
      <c r="V562" s="35">
        <v>45589</v>
      </c>
      <c r="W562" s="41">
        <v>45657</v>
      </c>
      <c r="X562" s="35"/>
      <c r="Y562" s="30"/>
      <c r="Z562" s="373">
        <f>+S562/2</f>
        <v>2600000</v>
      </c>
      <c r="AA562" s="30"/>
      <c r="AB562" s="40"/>
      <c r="AC562" s="30"/>
      <c r="AD562" s="40"/>
      <c r="AE562" s="30"/>
      <c r="AF562" s="384" t="s">
        <v>1373</v>
      </c>
      <c r="AG562" s="384">
        <v>3222268745</v>
      </c>
      <c r="AH562" s="385" t="s">
        <v>1374</v>
      </c>
      <c r="AI562" s="19"/>
    </row>
    <row r="563" spans="1:35">
      <c r="A563" s="30">
        <v>561</v>
      </c>
      <c r="B563" s="30" t="s">
        <v>654</v>
      </c>
      <c r="C563" s="298" t="s">
        <v>336</v>
      </c>
      <c r="D563" s="59" t="s">
        <v>1375</v>
      </c>
      <c r="E563" s="299" t="s">
        <v>38</v>
      </c>
      <c r="F563" s="32">
        <v>11250000</v>
      </c>
      <c r="G563" s="30" t="s">
        <v>1376</v>
      </c>
      <c r="H563" s="33">
        <v>1015999994</v>
      </c>
      <c r="I563" s="33" t="s">
        <v>1170</v>
      </c>
      <c r="J563" s="34">
        <v>9</v>
      </c>
      <c r="K563" s="34">
        <v>2000</v>
      </c>
      <c r="L563" s="35">
        <v>45576</v>
      </c>
      <c r="M563" s="36">
        <v>11250000</v>
      </c>
      <c r="N563" s="35">
        <v>45587</v>
      </c>
      <c r="O563" s="31" t="s">
        <v>40</v>
      </c>
      <c r="P563" s="37"/>
      <c r="Q563" s="31"/>
      <c r="R563" s="30">
        <v>220301</v>
      </c>
      <c r="S563" s="38">
        <v>11250000</v>
      </c>
      <c r="T563" s="35"/>
      <c r="U563" s="33"/>
      <c r="V563" s="35"/>
      <c r="W563" s="41">
        <v>45657</v>
      </c>
      <c r="X563" s="35"/>
      <c r="Y563" s="30"/>
      <c r="Z563" s="373">
        <f>+S563/2</f>
        <v>5625000</v>
      </c>
      <c r="AA563" s="30"/>
      <c r="AB563" s="40"/>
      <c r="AC563" s="30"/>
      <c r="AD563" s="40"/>
      <c r="AE563" s="30"/>
      <c r="AF563" s="384" t="s">
        <v>1377</v>
      </c>
      <c r="AG563" s="384">
        <v>3506620140</v>
      </c>
      <c r="AH563" s="385" t="s">
        <v>1378</v>
      </c>
      <c r="AI563" s="19"/>
    </row>
    <row r="564" spans="1:35">
      <c r="A564" s="30">
        <v>562</v>
      </c>
      <c r="B564" s="30" t="s">
        <v>654</v>
      </c>
      <c r="C564" s="298" t="s">
        <v>336</v>
      </c>
      <c r="D564" s="59" t="s">
        <v>1375</v>
      </c>
      <c r="E564" s="299" t="s">
        <v>38</v>
      </c>
      <c r="F564" s="32">
        <v>11250000</v>
      </c>
      <c r="G564" s="30" t="s">
        <v>1379</v>
      </c>
      <c r="H564" s="33" t="s">
        <v>1380</v>
      </c>
      <c r="I564" s="33" t="s">
        <v>1063</v>
      </c>
      <c r="J564" s="34">
        <v>7</v>
      </c>
      <c r="K564" s="34">
        <v>1999</v>
      </c>
      <c r="L564" s="35">
        <v>45576</v>
      </c>
      <c r="M564" s="36">
        <v>11250000</v>
      </c>
      <c r="N564" s="35">
        <v>45588</v>
      </c>
      <c r="O564" s="31" t="s">
        <v>40</v>
      </c>
      <c r="P564" s="37"/>
      <c r="Q564" s="31"/>
      <c r="R564" s="30">
        <v>220301</v>
      </c>
      <c r="S564" s="38">
        <v>11250000</v>
      </c>
      <c r="T564" s="35"/>
      <c r="U564" s="33"/>
      <c r="V564" s="35"/>
      <c r="W564" s="41">
        <v>45657</v>
      </c>
      <c r="X564" s="35"/>
      <c r="Y564" s="30"/>
      <c r="Z564" s="373">
        <f>+S564/2</f>
        <v>5625000</v>
      </c>
      <c r="AA564" s="30"/>
      <c r="AB564" s="40"/>
      <c r="AC564" s="30"/>
      <c r="AD564" s="40"/>
      <c r="AE564" s="30"/>
      <c r="AF564" s="384" t="s">
        <v>1381</v>
      </c>
      <c r="AG564" s="384">
        <v>3003669240</v>
      </c>
      <c r="AH564" s="385" t="s">
        <v>1382</v>
      </c>
      <c r="AI564" s="19"/>
    </row>
    <row r="565" spans="1:35">
      <c r="A565" s="43">
        <v>563</v>
      </c>
      <c r="B565" s="43" t="s">
        <v>35</v>
      </c>
      <c r="C565" s="65" t="s">
        <v>97</v>
      </c>
      <c r="D565" s="30" t="s">
        <v>1383</v>
      </c>
      <c r="E565" s="315" t="s">
        <v>38</v>
      </c>
      <c r="F565" s="45">
        <v>31549303</v>
      </c>
      <c r="G565" s="43" t="s">
        <v>837</v>
      </c>
      <c r="H565" s="46">
        <v>800250023</v>
      </c>
      <c r="I565" s="46" t="s">
        <v>1063</v>
      </c>
      <c r="J565" s="47">
        <v>3</v>
      </c>
      <c r="K565" s="47">
        <v>2013</v>
      </c>
      <c r="L565" s="48">
        <v>45583</v>
      </c>
      <c r="M565" s="49">
        <f t="shared" ref="M565:M568" si="91">F565</f>
        <v>31549303</v>
      </c>
      <c r="N565" s="48">
        <v>45588</v>
      </c>
      <c r="O565" s="44" t="s">
        <v>40</v>
      </c>
      <c r="P565" s="50"/>
      <c r="Q565" s="44"/>
      <c r="R565" s="43">
        <v>220101</v>
      </c>
      <c r="S565" s="51">
        <f t="shared" ref="S565:S568" si="92">M565</f>
        <v>31549303</v>
      </c>
      <c r="T565" s="48"/>
      <c r="U565" s="46"/>
      <c r="V565" s="48"/>
      <c r="W565" s="44" t="s">
        <v>41</v>
      </c>
      <c r="X565" s="48"/>
      <c r="Y565" s="43"/>
      <c r="Z565" s="373">
        <v>31549303</v>
      </c>
      <c r="AA565" s="335"/>
      <c r="AB565" s="53"/>
      <c r="AC565" s="43"/>
      <c r="AD565" s="381"/>
      <c r="AE565" s="30"/>
      <c r="AF565" s="390" t="s">
        <v>1139</v>
      </c>
      <c r="AG565" s="384" t="s">
        <v>1140</v>
      </c>
      <c r="AH565" s="385" t="s">
        <v>1141</v>
      </c>
      <c r="AI565" s="19"/>
    </row>
    <row r="566" spans="1:35">
      <c r="A566" s="30">
        <v>564</v>
      </c>
      <c r="B566" s="30" t="s">
        <v>35</v>
      </c>
      <c r="C566" s="298" t="s">
        <v>251</v>
      </c>
      <c r="D566" s="68" t="s">
        <v>1384</v>
      </c>
      <c r="E566" s="299" t="s">
        <v>38</v>
      </c>
      <c r="F566" s="32">
        <v>4698000</v>
      </c>
      <c r="G566" s="30" t="s">
        <v>226</v>
      </c>
      <c r="H566" s="33">
        <v>901370428</v>
      </c>
      <c r="I566" s="33" t="s">
        <v>1063</v>
      </c>
      <c r="J566" s="34">
        <v>3</v>
      </c>
      <c r="K566" s="34">
        <v>1994</v>
      </c>
      <c r="L566" s="35">
        <v>45573</v>
      </c>
      <c r="M566" s="36">
        <f t="shared" si="91"/>
        <v>4698000</v>
      </c>
      <c r="N566" s="35">
        <v>45589</v>
      </c>
      <c r="O566" s="31" t="s">
        <v>40</v>
      </c>
      <c r="P566" s="37"/>
      <c r="Q566" s="31"/>
      <c r="R566" s="30">
        <v>21030201</v>
      </c>
      <c r="S566" s="38">
        <f t="shared" si="92"/>
        <v>4698000</v>
      </c>
      <c r="T566" s="35"/>
      <c r="U566" s="33"/>
      <c r="V566" s="35"/>
      <c r="W566" s="31" t="s">
        <v>1385</v>
      </c>
      <c r="X566" s="35"/>
      <c r="Y566" s="30"/>
      <c r="Z566" s="373">
        <f>+S566</f>
        <v>4698000</v>
      </c>
      <c r="AA566" s="258"/>
      <c r="AB566" s="40"/>
      <c r="AC566" s="30"/>
      <c r="AD566" s="378"/>
      <c r="AE566" s="30"/>
      <c r="AF566" s="384" t="s">
        <v>1386</v>
      </c>
      <c r="AG566" s="384">
        <v>6085152424</v>
      </c>
      <c r="AH566" s="385" t="s">
        <v>1387</v>
      </c>
      <c r="AI566" s="19"/>
    </row>
    <row r="567" spans="1:35">
      <c r="A567" s="30">
        <v>565</v>
      </c>
      <c r="B567" s="30" t="s">
        <v>35</v>
      </c>
      <c r="C567" s="298" t="s">
        <v>1826</v>
      </c>
      <c r="D567" s="30" t="s">
        <v>1388</v>
      </c>
      <c r="E567" s="299" t="s">
        <v>38</v>
      </c>
      <c r="F567" s="32">
        <v>20259500</v>
      </c>
      <c r="G567" s="30" t="s">
        <v>208</v>
      </c>
      <c r="H567" s="33">
        <v>809006780</v>
      </c>
      <c r="I567" s="33" t="s">
        <v>1063</v>
      </c>
      <c r="J567" s="34">
        <v>9</v>
      </c>
      <c r="K567" s="34">
        <v>1993</v>
      </c>
      <c r="L567" s="35">
        <v>45572</v>
      </c>
      <c r="M567" s="36">
        <f t="shared" si="91"/>
        <v>20259500</v>
      </c>
      <c r="N567" s="35">
        <v>45589</v>
      </c>
      <c r="O567" s="31" t="s">
        <v>40</v>
      </c>
      <c r="P567" s="37"/>
      <c r="Q567" s="31"/>
      <c r="R567" s="30">
        <v>21030202</v>
      </c>
      <c r="S567" s="38">
        <f t="shared" si="92"/>
        <v>20259500</v>
      </c>
      <c r="T567" s="35"/>
      <c r="U567" s="33"/>
      <c r="V567" s="35"/>
      <c r="W567" s="41">
        <v>45657</v>
      </c>
      <c r="X567" s="35"/>
      <c r="Y567" s="30"/>
      <c r="Z567" s="373">
        <f t="shared" ref="Z567" si="93">+F567/2</f>
        <v>10129750</v>
      </c>
      <c r="AA567" s="258"/>
      <c r="AB567" s="40"/>
      <c r="AC567" s="30"/>
      <c r="AD567" s="378"/>
      <c r="AE567" s="30"/>
      <c r="AF567" s="384" t="s">
        <v>1390</v>
      </c>
      <c r="AG567" s="384">
        <v>3158362042</v>
      </c>
      <c r="AH567" s="385" t="s">
        <v>1391</v>
      </c>
      <c r="AI567" s="19"/>
    </row>
    <row r="568" spans="1:35">
      <c r="A568" s="30">
        <v>566</v>
      </c>
      <c r="B568" s="30" t="s">
        <v>654</v>
      </c>
      <c r="C568" s="298" t="s">
        <v>336</v>
      </c>
      <c r="D568" s="30" t="s">
        <v>1392</v>
      </c>
      <c r="E568" s="299" t="s">
        <v>38</v>
      </c>
      <c r="F568" s="32">
        <v>6630666</v>
      </c>
      <c r="G568" s="30" t="s">
        <v>1393</v>
      </c>
      <c r="H568" s="33">
        <v>1006125748</v>
      </c>
      <c r="I568" s="33" t="s">
        <v>1063</v>
      </c>
      <c r="J568" s="34">
        <v>0</v>
      </c>
      <c r="K568" s="34">
        <v>2014</v>
      </c>
      <c r="L568" s="35">
        <v>45583</v>
      </c>
      <c r="M568" s="36">
        <f t="shared" si="91"/>
        <v>6630666</v>
      </c>
      <c r="N568" s="35">
        <v>45589</v>
      </c>
      <c r="O568" s="31" t="s">
        <v>40</v>
      </c>
      <c r="P568" s="37"/>
      <c r="Q568" s="31"/>
      <c r="R568" s="30">
        <v>220302</v>
      </c>
      <c r="S568" s="38">
        <f t="shared" si="92"/>
        <v>6630666</v>
      </c>
      <c r="T568" s="35"/>
      <c r="U568" s="33"/>
      <c r="V568" s="35"/>
      <c r="W568" s="41">
        <v>45657</v>
      </c>
      <c r="X568" s="35"/>
      <c r="Y568" s="30"/>
      <c r="Z568" s="373">
        <f>+S568/2</f>
        <v>3315333</v>
      </c>
      <c r="AA568" s="30"/>
      <c r="AB568" s="40"/>
      <c r="AC568" s="30"/>
      <c r="AD568" s="40"/>
      <c r="AE568" s="30"/>
      <c r="AF568" s="384" t="s">
        <v>1395</v>
      </c>
      <c r="AG568" s="384">
        <v>3165629481</v>
      </c>
      <c r="AH568" s="385" t="s">
        <v>1396</v>
      </c>
      <c r="AI568" s="19"/>
    </row>
    <row r="569" spans="1:35">
      <c r="A569" s="30">
        <v>567</v>
      </c>
      <c r="B569" s="30" t="s">
        <v>654</v>
      </c>
      <c r="C569" s="298" t="s">
        <v>336</v>
      </c>
      <c r="D569" s="59" t="s">
        <v>1375</v>
      </c>
      <c r="E569" s="299" t="s">
        <v>38</v>
      </c>
      <c r="F569" s="32">
        <v>11250000</v>
      </c>
      <c r="G569" s="30" t="s">
        <v>1397</v>
      </c>
      <c r="H569" s="33">
        <v>1110466854</v>
      </c>
      <c r="I569" s="33" t="s">
        <v>1063</v>
      </c>
      <c r="J569" s="34">
        <v>7</v>
      </c>
      <c r="K569" s="34">
        <v>2001</v>
      </c>
      <c r="L569" s="35">
        <v>45576</v>
      </c>
      <c r="M569" s="36">
        <v>11250000</v>
      </c>
      <c r="N569" s="35">
        <v>45589</v>
      </c>
      <c r="O569" s="31" t="s">
        <v>40</v>
      </c>
      <c r="P569" s="37"/>
      <c r="Q569" s="31"/>
      <c r="R569" s="30">
        <v>220301</v>
      </c>
      <c r="S569" s="38">
        <v>11250000</v>
      </c>
      <c r="T569" s="35"/>
      <c r="U569" s="33"/>
      <c r="V569" s="35"/>
      <c r="W569" s="41">
        <v>45657</v>
      </c>
      <c r="X569" s="35"/>
      <c r="Y569" s="30"/>
      <c r="Z569" s="373">
        <f>+S569/2</f>
        <v>5625000</v>
      </c>
      <c r="AA569" s="30"/>
      <c r="AB569" s="40"/>
      <c r="AC569" s="30"/>
      <c r="AD569" s="40"/>
      <c r="AE569" s="30"/>
      <c r="AF569" s="384" t="s">
        <v>1399</v>
      </c>
      <c r="AG569" s="384">
        <v>3023504596</v>
      </c>
      <c r="AH569" s="385" t="s">
        <v>1400</v>
      </c>
      <c r="AI569" s="19"/>
    </row>
    <row r="570" spans="1:35">
      <c r="A570" s="30">
        <v>568</v>
      </c>
      <c r="B570" s="30" t="s">
        <v>654</v>
      </c>
      <c r="C570" s="298" t="s">
        <v>336</v>
      </c>
      <c r="D570" s="59" t="s">
        <v>1401</v>
      </c>
      <c r="E570" s="299" t="s">
        <v>38</v>
      </c>
      <c r="F570" s="32">
        <v>6500000</v>
      </c>
      <c r="G570" s="30" t="s">
        <v>1402</v>
      </c>
      <c r="H570" s="33">
        <v>28548434</v>
      </c>
      <c r="I570" s="33" t="s">
        <v>1063</v>
      </c>
      <c r="J570" s="34">
        <v>8</v>
      </c>
      <c r="K570" s="34">
        <v>2004</v>
      </c>
      <c r="L570" s="35">
        <v>45582</v>
      </c>
      <c r="M570" s="36">
        <v>6500000</v>
      </c>
      <c r="N570" s="35">
        <v>45589</v>
      </c>
      <c r="O570" s="31" t="s">
        <v>40</v>
      </c>
      <c r="P570" s="37"/>
      <c r="Q570" s="31"/>
      <c r="R570" s="30">
        <v>220301</v>
      </c>
      <c r="S570" s="38">
        <v>6500000</v>
      </c>
      <c r="T570" s="35"/>
      <c r="U570" s="33"/>
      <c r="V570" s="35"/>
      <c r="W570" s="41">
        <v>45657</v>
      </c>
      <c r="X570" s="35"/>
      <c r="Y570" s="30"/>
      <c r="Z570" s="373">
        <f>+S570/2</f>
        <v>3250000</v>
      </c>
      <c r="AA570" s="30"/>
      <c r="AB570" s="40"/>
      <c r="AC570" s="30"/>
      <c r="AD570" s="40"/>
      <c r="AE570" s="30"/>
      <c r="AF570" s="384" t="s">
        <v>1404</v>
      </c>
      <c r="AG570" s="384">
        <v>3168313058</v>
      </c>
      <c r="AH570" s="385" t="s">
        <v>1405</v>
      </c>
      <c r="AI570" s="19"/>
    </row>
    <row r="571" spans="1:35">
      <c r="A571" s="30">
        <v>569</v>
      </c>
      <c r="B571" s="30" t="s">
        <v>654</v>
      </c>
      <c r="C571" s="298" t="s">
        <v>336</v>
      </c>
      <c r="D571" s="59" t="s">
        <v>1371</v>
      </c>
      <c r="E571" s="299" t="s">
        <v>38</v>
      </c>
      <c r="F571" s="32">
        <v>5200000</v>
      </c>
      <c r="G571" s="30" t="s">
        <v>1406</v>
      </c>
      <c r="H571" s="33">
        <v>1110577150</v>
      </c>
      <c r="I571" s="33" t="s">
        <v>1063</v>
      </c>
      <c r="J571" s="34">
        <v>3</v>
      </c>
      <c r="K571" s="34">
        <v>2007</v>
      </c>
      <c r="L571" s="35">
        <v>45582</v>
      </c>
      <c r="M571" s="36">
        <v>5200000</v>
      </c>
      <c r="N571" s="35">
        <v>45587</v>
      </c>
      <c r="O571" s="31" t="s">
        <v>40</v>
      </c>
      <c r="P571" s="37"/>
      <c r="Q571" s="31"/>
      <c r="R571" s="30">
        <v>220301</v>
      </c>
      <c r="S571" s="38">
        <v>5200000</v>
      </c>
      <c r="T571" s="35"/>
      <c r="U571" s="33"/>
      <c r="V571" s="35"/>
      <c r="W571" s="41">
        <v>45657</v>
      </c>
      <c r="X571" s="35"/>
      <c r="Y571" s="30"/>
      <c r="Z571" s="373">
        <f>+S571/2</f>
        <v>2600000</v>
      </c>
      <c r="AA571" s="30"/>
      <c r="AB571" s="40"/>
      <c r="AC571" s="30"/>
      <c r="AD571" s="40"/>
      <c r="AE571" s="30"/>
      <c r="AF571" s="384" t="s">
        <v>1408</v>
      </c>
      <c r="AG571" s="384">
        <v>3143994001</v>
      </c>
      <c r="AH571" s="385" t="s">
        <v>1409</v>
      </c>
      <c r="AI571" s="19"/>
    </row>
    <row r="572" spans="1:35">
      <c r="A572" s="30">
        <v>570</v>
      </c>
      <c r="B572" s="30" t="s">
        <v>654</v>
      </c>
      <c r="C572" s="298" t="s">
        <v>336</v>
      </c>
      <c r="D572" s="59" t="s">
        <v>1410</v>
      </c>
      <c r="E572" s="299" t="s">
        <v>38</v>
      </c>
      <c r="F572" s="32">
        <v>16907000</v>
      </c>
      <c r="G572" s="30" t="s">
        <v>1411</v>
      </c>
      <c r="H572" s="33">
        <v>38360499</v>
      </c>
      <c r="I572" s="33" t="s">
        <v>1063</v>
      </c>
      <c r="J572" s="34">
        <v>3</v>
      </c>
      <c r="K572" s="34">
        <v>2006</v>
      </c>
      <c r="L572" s="35">
        <v>45582</v>
      </c>
      <c r="M572" s="36">
        <v>16907000</v>
      </c>
      <c r="N572" s="35">
        <v>45589</v>
      </c>
      <c r="O572" s="31" t="s">
        <v>40</v>
      </c>
      <c r="P572" s="37"/>
      <c r="Q572" s="31"/>
      <c r="R572" s="30">
        <v>220301</v>
      </c>
      <c r="S572" s="38">
        <v>16907000</v>
      </c>
      <c r="T572" s="35"/>
      <c r="U572" s="33"/>
      <c r="V572" s="35"/>
      <c r="W572" s="41">
        <v>45657</v>
      </c>
      <c r="X572" s="35"/>
      <c r="Y572" s="30"/>
      <c r="Z572" s="373">
        <f>+S572/2.5</f>
        <v>6762800</v>
      </c>
      <c r="AA572" s="30"/>
      <c r="AB572" s="40"/>
      <c r="AC572" s="30"/>
      <c r="AD572" s="40"/>
      <c r="AE572" s="30"/>
      <c r="AF572" s="384" t="s">
        <v>1412</v>
      </c>
      <c r="AG572" s="384">
        <v>3103776125</v>
      </c>
      <c r="AH572" s="385" t="s">
        <v>1413</v>
      </c>
      <c r="AI572" s="19"/>
    </row>
    <row r="573" spans="1:35">
      <c r="A573" s="30">
        <v>571</v>
      </c>
      <c r="B573" s="30" t="s">
        <v>654</v>
      </c>
      <c r="C573" s="298" t="s">
        <v>336</v>
      </c>
      <c r="D573" s="59" t="s">
        <v>1401</v>
      </c>
      <c r="E573" s="299" t="s">
        <v>38</v>
      </c>
      <c r="F573" s="32">
        <v>6500000</v>
      </c>
      <c r="G573" s="30" t="s">
        <v>1414</v>
      </c>
      <c r="H573" s="33">
        <v>1110477800</v>
      </c>
      <c r="I573" s="33" t="s">
        <v>1063</v>
      </c>
      <c r="J573" s="34">
        <v>3</v>
      </c>
      <c r="K573" s="34">
        <v>2003</v>
      </c>
      <c r="L573" s="35">
        <v>45582</v>
      </c>
      <c r="M573" s="36">
        <v>6500000</v>
      </c>
      <c r="N573" s="35">
        <v>45589</v>
      </c>
      <c r="O573" s="31" t="s">
        <v>40</v>
      </c>
      <c r="P573" s="37"/>
      <c r="Q573" s="31"/>
      <c r="R573" s="30">
        <v>220301</v>
      </c>
      <c r="S573" s="38">
        <v>6500000</v>
      </c>
      <c r="T573" s="35"/>
      <c r="U573" s="33"/>
      <c r="V573" s="35"/>
      <c r="W573" s="41">
        <v>45657</v>
      </c>
      <c r="X573" s="35"/>
      <c r="Y573" s="30"/>
      <c r="Z573" s="373">
        <f>+S573/2</f>
        <v>3250000</v>
      </c>
      <c r="AA573" s="30"/>
      <c r="AB573" s="40"/>
      <c r="AC573" s="30"/>
      <c r="AD573" s="40"/>
      <c r="AE573" s="30"/>
      <c r="AF573" s="384" t="s">
        <v>1416</v>
      </c>
      <c r="AG573" s="384">
        <v>3108501184</v>
      </c>
      <c r="AH573" s="385" t="s">
        <v>1417</v>
      </c>
      <c r="AI573" s="19"/>
    </row>
    <row r="574" spans="1:35">
      <c r="A574" s="30">
        <v>572</v>
      </c>
      <c r="B574" s="30" t="s">
        <v>35</v>
      </c>
      <c r="C574" s="30" t="s">
        <v>251</v>
      </c>
      <c r="D574" s="58" t="s">
        <v>1418</v>
      </c>
      <c r="E574" s="31" t="s">
        <v>38</v>
      </c>
      <c r="F574" s="32">
        <v>36000000</v>
      </c>
      <c r="G574" s="30" t="s">
        <v>222</v>
      </c>
      <c r="H574" s="33">
        <v>17339066</v>
      </c>
      <c r="I574" s="33" t="s">
        <v>1419</v>
      </c>
      <c r="J574" s="34">
        <v>4</v>
      </c>
      <c r="K574" s="34">
        <v>2021</v>
      </c>
      <c r="L574" s="35">
        <v>45586</v>
      </c>
      <c r="M574" s="36">
        <f t="shared" ref="M574" si="94">F574</f>
        <v>36000000</v>
      </c>
      <c r="N574" s="35">
        <v>45590</v>
      </c>
      <c r="O574" s="31" t="s">
        <v>40</v>
      </c>
      <c r="P574" s="37"/>
      <c r="Q574" s="31"/>
      <c r="R574" s="30">
        <v>21030202</v>
      </c>
      <c r="S574" s="38">
        <f t="shared" ref="S574" si="95">M574</f>
        <v>36000000</v>
      </c>
      <c r="T574" s="35"/>
      <c r="U574" s="33"/>
      <c r="V574" s="35"/>
      <c r="W574" s="41">
        <v>45657</v>
      </c>
      <c r="X574" s="35"/>
      <c r="Y574" s="30"/>
      <c r="Z574" s="373">
        <f>+F574/2</f>
        <v>18000000</v>
      </c>
      <c r="AA574" s="258"/>
      <c r="AB574" s="40"/>
      <c r="AC574" s="30"/>
      <c r="AD574" s="378"/>
      <c r="AE574" s="30"/>
      <c r="AF574" s="384" t="s">
        <v>1420</v>
      </c>
      <c r="AG574" s="384">
        <v>3132171088</v>
      </c>
      <c r="AH574" s="385" t="s">
        <v>1421</v>
      </c>
      <c r="AI574" s="19"/>
    </row>
    <row r="575" spans="1:35">
      <c r="A575" s="30"/>
      <c r="B575" s="30"/>
      <c r="C575" s="30"/>
      <c r="D575" s="30"/>
      <c r="E575" s="31"/>
      <c r="F575" s="32"/>
      <c r="G575" s="30"/>
      <c r="H575" s="33"/>
      <c r="I575" s="33"/>
      <c r="J575" s="34"/>
      <c r="K575" s="34"/>
      <c r="L575" s="35"/>
      <c r="M575" s="36"/>
      <c r="N575" s="35"/>
      <c r="O575" s="31"/>
      <c r="P575" s="37"/>
      <c r="Q575" s="31"/>
      <c r="R575" s="30"/>
      <c r="S575" s="38"/>
      <c r="T575" s="35"/>
      <c r="U575" s="33"/>
      <c r="V575" s="35"/>
      <c r="W575" s="31"/>
      <c r="X575" s="35"/>
      <c r="Y575" s="30"/>
      <c r="Z575" s="373"/>
      <c r="AA575" s="30"/>
      <c r="AB575" s="40"/>
      <c r="AC575" s="30"/>
      <c r="AD575" s="40"/>
      <c r="AE575" s="30"/>
      <c r="AF575" s="384"/>
      <c r="AG575" s="384"/>
      <c r="AH575" s="384"/>
      <c r="AI575" s="19"/>
    </row>
    <row r="576" spans="1:35">
      <c r="A576" s="30"/>
      <c r="B576" s="30"/>
      <c r="C576" s="30"/>
      <c r="D576" s="30"/>
      <c r="E576" s="31"/>
      <c r="F576" s="32"/>
      <c r="G576" s="30"/>
      <c r="H576" s="33"/>
      <c r="I576" s="33"/>
      <c r="J576" s="34"/>
      <c r="K576" s="34"/>
      <c r="L576" s="35"/>
      <c r="M576" s="36"/>
      <c r="N576" s="35"/>
      <c r="O576" s="31"/>
      <c r="P576" s="37"/>
      <c r="Q576" s="31"/>
      <c r="R576" s="30"/>
      <c r="S576" s="38"/>
      <c r="T576" s="35"/>
      <c r="U576" s="33"/>
      <c r="V576" s="35"/>
      <c r="W576" s="31"/>
      <c r="X576" s="35"/>
      <c r="Y576" s="30"/>
      <c r="Z576" s="373"/>
      <c r="AA576" s="30"/>
      <c r="AB576" s="40"/>
      <c r="AC576" s="30"/>
      <c r="AD576" s="40"/>
      <c r="AE576" s="30"/>
      <c r="AF576" s="384"/>
      <c r="AG576" s="384"/>
      <c r="AH576" s="384"/>
      <c r="AI576" s="19"/>
    </row>
    <row r="577" spans="1:35">
      <c r="A577" s="30"/>
      <c r="B577" s="30"/>
      <c r="C577" s="30"/>
      <c r="D577" s="30"/>
      <c r="E577" s="31"/>
      <c r="F577" s="32"/>
      <c r="G577" s="30"/>
      <c r="H577" s="33"/>
      <c r="I577" s="33"/>
      <c r="J577" s="34"/>
      <c r="K577" s="34"/>
      <c r="L577" s="35"/>
      <c r="M577" s="36"/>
      <c r="N577" s="35"/>
      <c r="O577" s="31"/>
      <c r="P577" s="37"/>
      <c r="Q577" s="31"/>
      <c r="R577" s="30"/>
      <c r="S577" s="38"/>
      <c r="T577" s="35"/>
      <c r="U577" s="33"/>
      <c r="V577" s="35"/>
      <c r="W577" s="31"/>
      <c r="X577" s="35"/>
      <c r="Y577" s="30"/>
      <c r="Z577" s="373"/>
      <c r="AA577" s="30"/>
      <c r="AB577" s="40"/>
      <c r="AC577" s="30"/>
      <c r="AD577" s="40"/>
      <c r="AE577" s="30"/>
      <c r="AF577" s="384"/>
      <c r="AG577" s="384"/>
      <c r="AH577" s="384"/>
      <c r="AI577" s="19"/>
    </row>
    <row r="578" spans="1:35">
      <c r="A578" s="30"/>
      <c r="B578" s="30"/>
      <c r="C578" s="30"/>
      <c r="D578" s="30"/>
      <c r="E578" s="31"/>
      <c r="F578" s="32"/>
      <c r="G578" s="30"/>
      <c r="H578" s="33"/>
      <c r="I578" s="33"/>
      <c r="J578" s="34"/>
      <c r="K578" s="34"/>
      <c r="L578" s="35"/>
      <c r="M578" s="36"/>
      <c r="N578" s="35"/>
      <c r="O578" s="31"/>
      <c r="P578" s="37"/>
      <c r="Q578" s="31"/>
      <c r="R578" s="30"/>
      <c r="S578" s="38"/>
      <c r="T578" s="35"/>
      <c r="U578" s="33"/>
      <c r="V578" s="35"/>
      <c r="W578" s="31"/>
      <c r="X578" s="35"/>
      <c r="Y578" s="30"/>
      <c r="Z578" s="373"/>
      <c r="AA578" s="30"/>
      <c r="AB578" s="40"/>
      <c r="AC578" s="30"/>
      <c r="AD578" s="40"/>
      <c r="AE578" s="30"/>
      <c r="AF578" s="384"/>
      <c r="AG578" s="384"/>
      <c r="AH578" s="384"/>
      <c r="AI578" s="19"/>
    </row>
    <row r="579" spans="1:35">
      <c r="A579" s="30"/>
      <c r="B579" s="30"/>
      <c r="C579" s="30"/>
      <c r="D579" s="30"/>
      <c r="E579" s="31"/>
      <c r="F579" s="32"/>
      <c r="G579" s="30"/>
      <c r="H579" s="33"/>
      <c r="I579" s="33"/>
      <c r="J579" s="34"/>
      <c r="K579" s="34"/>
      <c r="L579" s="35"/>
      <c r="M579" s="36"/>
      <c r="N579" s="35"/>
      <c r="O579" s="31"/>
      <c r="P579" s="37"/>
      <c r="Q579" s="31"/>
      <c r="R579" s="30"/>
      <c r="S579" s="38"/>
      <c r="T579" s="35"/>
      <c r="U579" s="33"/>
      <c r="V579" s="35"/>
      <c r="W579" s="31"/>
      <c r="X579" s="35"/>
      <c r="Y579" s="30"/>
      <c r="Z579" s="373"/>
      <c r="AA579" s="30"/>
      <c r="AB579" s="40"/>
      <c r="AC579" s="30"/>
      <c r="AD579" s="40"/>
      <c r="AE579" s="30"/>
      <c r="AF579" s="384"/>
      <c r="AG579" s="384"/>
      <c r="AH579" s="384"/>
      <c r="AI579" s="19"/>
    </row>
    <row r="580" spans="1:35">
      <c r="A580" s="30"/>
      <c r="B580" s="30"/>
      <c r="C580" s="30"/>
      <c r="D580" s="30"/>
      <c r="E580" s="31"/>
      <c r="F580" s="32"/>
      <c r="G580" s="30"/>
      <c r="H580" s="33"/>
      <c r="I580" s="33"/>
      <c r="J580" s="34"/>
      <c r="K580" s="34"/>
      <c r="L580" s="35"/>
      <c r="M580" s="36"/>
      <c r="N580" s="35"/>
      <c r="O580" s="31"/>
      <c r="P580" s="37"/>
      <c r="Q580" s="31"/>
      <c r="R580" s="30"/>
      <c r="S580" s="38"/>
      <c r="T580" s="35"/>
      <c r="U580" s="33"/>
      <c r="V580" s="35"/>
      <c r="W580" s="31"/>
      <c r="X580" s="35"/>
      <c r="Y580" s="30"/>
      <c r="Z580" s="373"/>
      <c r="AA580" s="30"/>
      <c r="AB580" s="40"/>
      <c r="AC580" s="30"/>
      <c r="AD580" s="40"/>
      <c r="AE580" s="30"/>
      <c r="AF580" s="384"/>
      <c r="AG580" s="384"/>
      <c r="AH580" s="384"/>
      <c r="AI580" s="19"/>
    </row>
    <row r="581" spans="1:35">
      <c r="A581" s="30"/>
      <c r="B581" s="30"/>
      <c r="C581" s="30"/>
      <c r="D581" s="30"/>
      <c r="E581" s="31"/>
      <c r="F581" s="32"/>
      <c r="G581" s="30"/>
      <c r="H581" s="33"/>
      <c r="I581" s="33"/>
      <c r="J581" s="34"/>
      <c r="K581" s="34"/>
      <c r="L581" s="35"/>
      <c r="M581" s="36"/>
      <c r="N581" s="35"/>
      <c r="O581" s="31"/>
      <c r="P581" s="37"/>
      <c r="Q581" s="31"/>
      <c r="R581" s="30"/>
      <c r="S581" s="38"/>
      <c r="T581" s="35"/>
      <c r="U581" s="33"/>
      <c r="V581" s="35"/>
      <c r="W581" s="31"/>
      <c r="X581" s="35"/>
      <c r="Y581" s="30"/>
      <c r="Z581" s="373"/>
      <c r="AA581" s="30"/>
      <c r="AB581" s="40"/>
      <c r="AC581" s="30"/>
      <c r="AD581" s="40"/>
      <c r="AE581" s="30"/>
      <c r="AF581" s="384"/>
      <c r="AG581" s="384"/>
      <c r="AH581" s="384"/>
      <c r="AI581" s="19"/>
    </row>
    <row r="582" spans="1:35">
      <c r="A582" s="30"/>
      <c r="B582" s="30"/>
      <c r="C582" s="30"/>
      <c r="D582" s="30"/>
      <c r="E582" s="31"/>
      <c r="F582" s="32"/>
      <c r="G582" s="30"/>
      <c r="H582" s="33"/>
      <c r="I582" s="33"/>
      <c r="J582" s="34"/>
      <c r="K582" s="34"/>
      <c r="L582" s="35"/>
      <c r="M582" s="36"/>
      <c r="N582" s="35"/>
      <c r="O582" s="31"/>
      <c r="P582" s="37"/>
      <c r="Q582" s="31"/>
      <c r="R582" s="30"/>
      <c r="S582" s="38"/>
      <c r="T582" s="35"/>
      <c r="U582" s="33"/>
      <c r="V582" s="35"/>
      <c r="W582" s="31"/>
      <c r="X582" s="35"/>
      <c r="Y582" s="30"/>
      <c r="Z582" s="373"/>
      <c r="AA582" s="30"/>
      <c r="AB582" s="40"/>
      <c r="AC582" s="30"/>
      <c r="AD582" s="40"/>
      <c r="AE582" s="30"/>
      <c r="AF582" s="384"/>
      <c r="AG582" s="384"/>
      <c r="AH582" s="384"/>
      <c r="AI582" s="19"/>
    </row>
    <row r="583" spans="1:35">
      <c r="A583" s="30"/>
      <c r="B583" s="30"/>
      <c r="C583" s="30"/>
      <c r="D583" s="30"/>
      <c r="E583" s="31"/>
      <c r="F583" s="32"/>
      <c r="G583" s="30"/>
      <c r="H583" s="33"/>
      <c r="I583" s="33"/>
      <c r="J583" s="34"/>
      <c r="K583" s="34"/>
      <c r="L583" s="35"/>
      <c r="M583" s="36"/>
      <c r="N583" s="35"/>
      <c r="O583" s="31"/>
      <c r="P583" s="37"/>
      <c r="Q583" s="31"/>
      <c r="R583" s="30"/>
      <c r="S583" s="38"/>
      <c r="T583" s="35"/>
      <c r="U583" s="33"/>
      <c r="V583" s="35"/>
      <c r="W583" s="31"/>
      <c r="X583" s="35"/>
      <c r="Y583" s="30"/>
      <c r="Z583" s="373"/>
      <c r="AA583" s="30"/>
      <c r="AB583" s="40"/>
      <c r="AC583" s="30"/>
      <c r="AD583" s="40"/>
      <c r="AE583" s="30"/>
      <c r="AF583" s="384"/>
      <c r="AG583" s="384"/>
      <c r="AH583" s="384"/>
      <c r="AI583" s="19"/>
    </row>
    <row r="584" spans="1:35">
      <c r="A584" s="30"/>
      <c r="B584" s="30"/>
      <c r="C584" s="30"/>
      <c r="D584" s="30"/>
      <c r="E584" s="31"/>
      <c r="F584" s="32"/>
      <c r="G584" s="30"/>
      <c r="H584" s="33"/>
      <c r="I584" s="33"/>
      <c r="J584" s="34"/>
      <c r="K584" s="34"/>
      <c r="L584" s="35"/>
      <c r="M584" s="36"/>
      <c r="N584" s="35"/>
      <c r="O584" s="31"/>
      <c r="P584" s="37"/>
      <c r="Q584" s="31"/>
      <c r="R584" s="30"/>
      <c r="S584" s="38"/>
      <c r="T584" s="35"/>
      <c r="U584" s="33"/>
      <c r="V584" s="35"/>
      <c r="W584" s="31"/>
      <c r="X584" s="35"/>
      <c r="Y584" s="30"/>
      <c r="Z584" s="373"/>
      <c r="AA584" s="30"/>
      <c r="AB584" s="40"/>
      <c r="AC584" s="30"/>
      <c r="AD584" s="40"/>
      <c r="AE584" s="30"/>
      <c r="AF584" s="384"/>
      <c r="AG584" s="384"/>
      <c r="AH584" s="384"/>
      <c r="AI584" s="19"/>
    </row>
    <row r="585" spans="1:35">
      <c r="A585" s="30"/>
      <c r="B585" s="30"/>
      <c r="C585" s="30"/>
      <c r="D585" s="30"/>
      <c r="E585" s="31"/>
      <c r="F585" s="32"/>
      <c r="G585" s="30"/>
      <c r="H585" s="33"/>
      <c r="I585" s="33"/>
      <c r="J585" s="34"/>
      <c r="K585" s="34"/>
      <c r="L585" s="35"/>
      <c r="M585" s="36"/>
      <c r="N585" s="35"/>
      <c r="O585" s="31"/>
      <c r="P585" s="37"/>
      <c r="Q585" s="31"/>
      <c r="R585" s="30"/>
      <c r="S585" s="38"/>
      <c r="T585" s="35"/>
      <c r="U585" s="33"/>
      <c r="V585" s="35"/>
      <c r="W585" s="31"/>
      <c r="X585" s="35"/>
      <c r="Y585" s="30"/>
      <c r="Z585" s="373"/>
      <c r="AA585" s="30"/>
      <c r="AB585" s="40"/>
      <c r="AC585" s="30"/>
      <c r="AD585" s="40"/>
      <c r="AE585" s="30"/>
      <c r="AF585" s="384"/>
      <c r="AG585" s="384"/>
      <c r="AH585" s="384"/>
      <c r="AI585" s="19"/>
    </row>
    <row r="586" spans="1:35">
      <c r="A586" s="30"/>
      <c r="B586" s="30"/>
      <c r="C586" s="30"/>
      <c r="D586" s="30"/>
      <c r="E586" s="31"/>
      <c r="F586" s="32"/>
      <c r="G586" s="30"/>
      <c r="H586" s="33"/>
      <c r="I586" s="33"/>
      <c r="J586" s="34"/>
      <c r="K586" s="34"/>
      <c r="L586" s="35"/>
      <c r="M586" s="36"/>
      <c r="N586" s="35"/>
      <c r="O586" s="31"/>
      <c r="P586" s="37"/>
      <c r="Q586" s="31"/>
      <c r="R586" s="30"/>
      <c r="S586" s="38"/>
      <c r="T586" s="35"/>
      <c r="U586" s="33"/>
      <c r="V586" s="35"/>
      <c r="W586" s="31"/>
      <c r="X586" s="35"/>
      <c r="Y586" s="30"/>
      <c r="Z586" s="373"/>
      <c r="AA586" s="30"/>
      <c r="AB586" s="40"/>
      <c r="AC586" s="30"/>
      <c r="AD586" s="40"/>
      <c r="AE586" s="30"/>
      <c r="AF586" s="384"/>
      <c r="AG586" s="384"/>
      <c r="AH586" s="384"/>
      <c r="AI586" s="19"/>
    </row>
    <row r="587" spans="1:35">
      <c r="A587" s="30"/>
      <c r="B587" s="30"/>
      <c r="C587" s="30"/>
      <c r="D587" s="30"/>
      <c r="E587" s="31"/>
      <c r="F587" s="32"/>
      <c r="G587" s="30"/>
      <c r="H587" s="33"/>
      <c r="I587" s="33"/>
      <c r="J587" s="34"/>
      <c r="K587" s="34"/>
      <c r="L587" s="35"/>
      <c r="M587" s="36"/>
      <c r="N587" s="35"/>
      <c r="O587" s="31"/>
      <c r="P587" s="37"/>
      <c r="Q587" s="31"/>
      <c r="R587" s="30"/>
      <c r="S587" s="38"/>
      <c r="T587" s="35"/>
      <c r="U587" s="33"/>
      <c r="V587" s="35"/>
      <c r="W587" s="31"/>
      <c r="X587" s="35"/>
      <c r="Y587" s="30"/>
      <c r="Z587" s="373"/>
      <c r="AA587" s="30"/>
      <c r="AB587" s="40"/>
      <c r="AC587" s="30"/>
      <c r="AD587" s="40"/>
      <c r="AE587" s="30"/>
      <c r="AF587" s="384"/>
      <c r="AG587" s="384"/>
      <c r="AH587" s="384"/>
      <c r="AI587" s="19"/>
    </row>
    <row r="588" spans="1:35">
      <c r="A588" s="30"/>
      <c r="B588" s="30"/>
      <c r="C588" s="30"/>
      <c r="D588" s="30"/>
      <c r="E588" s="31"/>
      <c r="F588" s="32"/>
      <c r="G588" s="30"/>
      <c r="H588" s="33"/>
      <c r="I588" s="33"/>
      <c r="J588" s="34"/>
      <c r="K588" s="34"/>
      <c r="L588" s="35"/>
      <c r="M588" s="36"/>
      <c r="N588" s="35"/>
      <c r="O588" s="31"/>
      <c r="P588" s="37"/>
      <c r="Q588" s="31"/>
      <c r="R588" s="30"/>
      <c r="S588" s="38"/>
      <c r="T588" s="35"/>
      <c r="U588" s="33"/>
      <c r="V588" s="35"/>
      <c r="W588" s="31"/>
      <c r="X588" s="35"/>
      <c r="Y588" s="30"/>
      <c r="Z588" s="373"/>
      <c r="AA588" s="30"/>
      <c r="AB588" s="40"/>
      <c r="AC588" s="30"/>
      <c r="AD588" s="40"/>
      <c r="AE588" s="30"/>
      <c r="AF588" s="384"/>
      <c r="AG588" s="384"/>
      <c r="AH588" s="384"/>
      <c r="AI588" s="19"/>
    </row>
    <row r="589" spans="1:35">
      <c r="A589" s="30"/>
      <c r="B589" s="30"/>
      <c r="C589" s="30"/>
      <c r="D589" s="30"/>
      <c r="E589" s="31"/>
      <c r="F589" s="32"/>
      <c r="G589" s="30"/>
      <c r="H589" s="33"/>
      <c r="I589" s="33"/>
      <c r="J589" s="34"/>
      <c r="K589" s="34"/>
      <c r="L589" s="35"/>
      <c r="M589" s="36"/>
      <c r="N589" s="35"/>
      <c r="O589" s="31"/>
      <c r="P589" s="37"/>
      <c r="Q589" s="31"/>
      <c r="R589" s="30"/>
      <c r="S589" s="38"/>
      <c r="T589" s="35"/>
      <c r="U589" s="33"/>
      <c r="V589" s="35"/>
      <c r="W589" s="31"/>
      <c r="X589" s="35"/>
      <c r="Y589" s="30"/>
      <c r="Z589" s="373"/>
      <c r="AA589" s="30"/>
      <c r="AB589" s="40"/>
      <c r="AC589" s="30"/>
      <c r="AD589" s="40"/>
      <c r="AE589" s="30"/>
      <c r="AF589" s="384"/>
      <c r="AG589" s="384"/>
      <c r="AH589" s="384"/>
      <c r="AI589" s="19"/>
    </row>
    <row r="590" spans="1:35">
      <c r="A590" s="30"/>
      <c r="B590" s="30"/>
      <c r="C590" s="30"/>
      <c r="D590" s="30"/>
      <c r="E590" s="31"/>
      <c r="F590" s="32"/>
      <c r="G590" s="30"/>
      <c r="H590" s="33"/>
      <c r="I590" s="33"/>
      <c r="J590" s="34"/>
      <c r="K590" s="34"/>
      <c r="L590" s="35"/>
      <c r="M590" s="36"/>
      <c r="N590" s="35"/>
      <c r="O590" s="31"/>
      <c r="P590" s="37"/>
      <c r="Q590" s="31"/>
      <c r="R590" s="30"/>
      <c r="S590" s="38"/>
      <c r="T590" s="35"/>
      <c r="U590" s="33"/>
      <c r="V590" s="35"/>
      <c r="W590" s="31"/>
      <c r="X590" s="35"/>
      <c r="Y590" s="30"/>
      <c r="Z590" s="373"/>
      <c r="AA590" s="30"/>
      <c r="AB590" s="40"/>
      <c r="AC590" s="30"/>
      <c r="AD590" s="40"/>
      <c r="AE590" s="30"/>
      <c r="AF590" s="384"/>
      <c r="AG590" s="384"/>
      <c r="AH590" s="384"/>
      <c r="AI590" s="19"/>
    </row>
    <row r="591" spans="1:35">
      <c r="A591" s="30"/>
      <c r="B591" s="30"/>
      <c r="C591" s="30"/>
      <c r="D591" s="30"/>
      <c r="E591" s="31"/>
      <c r="F591" s="32"/>
      <c r="G591" s="30"/>
      <c r="H591" s="33"/>
      <c r="I591" s="33"/>
      <c r="J591" s="34"/>
      <c r="K591" s="34"/>
      <c r="L591" s="35"/>
      <c r="M591" s="36"/>
      <c r="N591" s="35"/>
      <c r="O591" s="31"/>
      <c r="P591" s="37"/>
      <c r="Q591" s="31"/>
      <c r="R591" s="30"/>
      <c r="S591" s="38"/>
      <c r="T591" s="35"/>
      <c r="U591" s="33"/>
      <c r="V591" s="35"/>
      <c r="W591" s="31"/>
      <c r="X591" s="35"/>
      <c r="Y591" s="30"/>
      <c r="Z591" s="373"/>
      <c r="AA591" s="30"/>
      <c r="AB591" s="40"/>
      <c r="AC591" s="30"/>
      <c r="AD591" s="40"/>
      <c r="AE591" s="30"/>
      <c r="AF591" s="384"/>
      <c r="AG591" s="384"/>
      <c r="AH591" s="384"/>
      <c r="AI591" s="19"/>
    </row>
    <row r="592" spans="1:35">
      <c r="A592" s="30"/>
      <c r="B592" s="30"/>
      <c r="C592" s="30"/>
      <c r="D592" s="30"/>
      <c r="E592" s="31"/>
      <c r="F592" s="32"/>
      <c r="G592" s="30"/>
      <c r="H592" s="33"/>
      <c r="I592" s="33"/>
      <c r="J592" s="34"/>
      <c r="K592" s="34"/>
      <c r="L592" s="35"/>
      <c r="M592" s="36"/>
      <c r="N592" s="35"/>
      <c r="O592" s="31"/>
      <c r="P592" s="37"/>
      <c r="Q592" s="31"/>
      <c r="R592" s="30"/>
      <c r="S592" s="38"/>
      <c r="T592" s="35"/>
      <c r="U592" s="33"/>
      <c r="V592" s="35"/>
      <c r="W592" s="31"/>
      <c r="X592" s="35"/>
      <c r="Y592" s="30"/>
      <c r="Z592" s="373"/>
      <c r="AA592" s="30"/>
      <c r="AB592" s="40"/>
      <c r="AC592" s="30"/>
      <c r="AD592" s="40"/>
      <c r="AE592" s="30"/>
      <c r="AF592" s="384"/>
      <c r="AG592" s="384"/>
      <c r="AH592" s="384"/>
      <c r="AI592" s="19"/>
    </row>
    <row r="593" spans="1:35">
      <c r="A593" s="30"/>
      <c r="B593" s="30"/>
      <c r="C593" s="30"/>
      <c r="D593" s="30"/>
      <c r="E593" s="31"/>
      <c r="F593" s="32"/>
      <c r="G593" s="30"/>
      <c r="H593" s="33"/>
      <c r="I593" s="33"/>
      <c r="J593" s="34"/>
      <c r="K593" s="34"/>
      <c r="L593" s="35"/>
      <c r="M593" s="36"/>
      <c r="N593" s="35"/>
      <c r="O593" s="31"/>
      <c r="P593" s="37"/>
      <c r="Q593" s="31"/>
      <c r="R593" s="30"/>
      <c r="S593" s="38"/>
      <c r="T593" s="35"/>
      <c r="U593" s="33"/>
      <c r="V593" s="35"/>
      <c r="W593" s="31"/>
      <c r="X593" s="35"/>
      <c r="Y593" s="30"/>
      <c r="Z593" s="373"/>
      <c r="AA593" s="30"/>
      <c r="AB593" s="40"/>
      <c r="AC593" s="30"/>
      <c r="AD593" s="40"/>
      <c r="AE593" s="30"/>
      <c r="AF593" s="384"/>
      <c r="AG593" s="384"/>
      <c r="AH593" s="384"/>
      <c r="AI593" s="19"/>
    </row>
    <row r="594" spans="1:35">
      <c r="A594" s="30"/>
      <c r="B594" s="30"/>
      <c r="C594" s="30"/>
      <c r="D594" s="30"/>
      <c r="E594" s="31"/>
      <c r="F594" s="32"/>
      <c r="G594" s="30"/>
      <c r="H594" s="33"/>
      <c r="I594" s="33"/>
      <c r="J594" s="34"/>
      <c r="K594" s="34"/>
      <c r="L594" s="35"/>
      <c r="M594" s="36"/>
      <c r="N594" s="35"/>
      <c r="O594" s="31"/>
      <c r="P594" s="37"/>
      <c r="Q594" s="31"/>
      <c r="R594" s="30"/>
      <c r="S594" s="38"/>
      <c r="T594" s="35"/>
      <c r="U594" s="33"/>
      <c r="V594" s="35"/>
      <c r="W594" s="31"/>
      <c r="X594" s="35"/>
      <c r="Y594" s="30"/>
      <c r="Z594" s="373"/>
      <c r="AA594" s="30"/>
      <c r="AB594" s="40"/>
      <c r="AC594" s="30"/>
      <c r="AD594" s="40"/>
      <c r="AE594" s="30"/>
      <c r="AF594" s="384"/>
      <c r="AG594" s="384"/>
      <c r="AH594" s="384"/>
      <c r="AI594" s="19"/>
    </row>
    <row r="595" spans="1:35">
      <c r="A595" s="30"/>
      <c r="B595" s="30"/>
      <c r="C595" s="30"/>
      <c r="D595" s="30"/>
      <c r="E595" s="31"/>
      <c r="F595" s="32"/>
      <c r="G595" s="30"/>
      <c r="H595" s="33"/>
      <c r="I595" s="33"/>
      <c r="J595" s="34"/>
      <c r="K595" s="34"/>
      <c r="L595" s="35"/>
      <c r="M595" s="36"/>
      <c r="N595" s="35"/>
      <c r="O595" s="31"/>
      <c r="P595" s="37"/>
      <c r="Q595" s="31"/>
      <c r="R595" s="30"/>
      <c r="S595" s="38"/>
      <c r="T595" s="35"/>
      <c r="U595" s="33"/>
      <c r="V595" s="35"/>
      <c r="W595" s="31"/>
      <c r="X595" s="35"/>
      <c r="Y595" s="30"/>
      <c r="Z595" s="373"/>
      <c r="AA595" s="30"/>
      <c r="AB595" s="40"/>
      <c r="AC595" s="30"/>
      <c r="AD595" s="40"/>
      <c r="AE595" s="30"/>
      <c r="AF595" s="384"/>
      <c r="AG595" s="384"/>
      <c r="AH595" s="384"/>
      <c r="AI595" s="19"/>
    </row>
    <row r="596" spans="1:35">
      <c r="A596" s="30"/>
      <c r="B596" s="30"/>
      <c r="C596" s="30"/>
      <c r="D596" s="30"/>
      <c r="E596" s="31"/>
      <c r="F596" s="32"/>
      <c r="G596" s="30"/>
      <c r="H596" s="33"/>
      <c r="I596" s="33"/>
      <c r="J596" s="34"/>
      <c r="K596" s="34"/>
      <c r="L596" s="35"/>
      <c r="M596" s="36"/>
      <c r="N596" s="35"/>
      <c r="O596" s="31"/>
      <c r="P596" s="37"/>
      <c r="Q596" s="31"/>
      <c r="R596" s="30"/>
      <c r="S596" s="38"/>
      <c r="T596" s="35"/>
      <c r="U596" s="33"/>
      <c r="V596" s="35"/>
      <c r="W596" s="31"/>
      <c r="X596" s="35"/>
      <c r="Y596" s="30"/>
      <c r="Z596" s="373"/>
      <c r="AA596" s="30"/>
      <c r="AB596" s="40"/>
      <c r="AC596" s="30"/>
      <c r="AD596" s="40"/>
      <c r="AE596" s="30"/>
      <c r="AF596" s="384"/>
      <c r="AG596" s="384"/>
      <c r="AH596" s="384"/>
      <c r="AI596" s="19"/>
    </row>
    <row r="597" spans="1:35">
      <c r="A597" s="30"/>
      <c r="B597" s="30"/>
      <c r="C597" s="30"/>
      <c r="D597" s="30"/>
      <c r="E597" s="31"/>
      <c r="F597" s="32"/>
      <c r="G597" s="30"/>
      <c r="H597" s="33"/>
      <c r="I597" s="33"/>
      <c r="J597" s="34"/>
      <c r="K597" s="34"/>
      <c r="L597" s="35"/>
      <c r="M597" s="36"/>
      <c r="N597" s="35"/>
      <c r="O597" s="31"/>
      <c r="P597" s="37"/>
      <c r="Q597" s="31"/>
      <c r="R597" s="30"/>
      <c r="S597" s="38"/>
      <c r="T597" s="35"/>
      <c r="U597" s="33"/>
      <c r="V597" s="35"/>
      <c r="W597" s="31"/>
      <c r="X597" s="35"/>
      <c r="Y597" s="30"/>
      <c r="Z597" s="373"/>
      <c r="AA597" s="30"/>
      <c r="AB597" s="40"/>
      <c r="AC597" s="30"/>
      <c r="AD597" s="40"/>
      <c r="AE597" s="30"/>
      <c r="AF597" s="384"/>
      <c r="AG597" s="384"/>
      <c r="AH597" s="384"/>
      <c r="AI597" s="19"/>
    </row>
    <row r="598" spans="1:35">
      <c r="A598" s="30"/>
      <c r="B598" s="30"/>
      <c r="C598" s="30"/>
      <c r="D598" s="30"/>
      <c r="E598" s="31"/>
      <c r="F598" s="32"/>
      <c r="G598" s="30"/>
      <c r="H598" s="33"/>
      <c r="I598" s="33"/>
      <c r="J598" s="34"/>
      <c r="K598" s="34"/>
      <c r="L598" s="35"/>
      <c r="M598" s="36"/>
      <c r="N598" s="35"/>
      <c r="O598" s="31"/>
      <c r="P598" s="37"/>
      <c r="Q598" s="31"/>
      <c r="R598" s="30"/>
      <c r="S598" s="38"/>
      <c r="T598" s="35"/>
      <c r="U598" s="33"/>
      <c r="V598" s="35"/>
      <c r="W598" s="31"/>
      <c r="X598" s="35"/>
      <c r="Y598" s="30"/>
      <c r="Z598" s="373"/>
      <c r="AA598" s="30"/>
      <c r="AB598" s="40"/>
      <c r="AC598" s="30"/>
      <c r="AD598" s="40"/>
      <c r="AE598" s="30"/>
      <c r="AF598" s="384"/>
      <c r="AG598" s="384"/>
      <c r="AH598" s="384"/>
      <c r="AI598" s="19"/>
    </row>
    <row r="599" spans="1:35">
      <c r="A599" s="30"/>
      <c r="B599" s="30"/>
      <c r="C599" s="30"/>
      <c r="D599" s="30"/>
      <c r="E599" s="31"/>
      <c r="F599" s="32"/>
      <c r="G599" s="30"/>
      <c r="H599" s="33"/>
      <c r="I599" s="33"/>
      <c r="J599" s="34"/>
      <c r="K599" s="34"/>
      <c r="L599" s="35"/>
      <c r="M599" s="36"/>
      <c r="N599" s="35"/>
      <c r="O599" s="31"/>
      <c r="P599" s="37"/>
      <c r="Q599" s="31"/>
      <c r="R599" s="30"/>
      <c r="S599" s="38"/>
      <c r="T599" s="35"/>
      <c r="U599" s="33"/>
      <c r="V599" s="35"/>
      <c r="W599" s="31"/>
      <c r="X599" s="35"/>
      <c r="Y599" s="30"/>
      <c r="Z599" s="373"/>
      <c r="AA599" s="30"/>
      <c r="AB599" s="40"/>
      <c r="AC599" s="30"/>
      <c r="AD599" s="40"/>
      <c r="AE599" s="30"/>
      <c r="AF599" s="384"/>
      <c r="AG599" s="384"/>
      <c r="AH599" s="384"/>
      <c r="AI599" s="19"/>
    </row>
    <row r="600" spans="1:35">
      <c r="A600" s="30"/>
      <c r="B600" s="30"/>
      <c r="C600" s="30"/>
      <c r="D600" s="30"/>
      <c r="E600" s="31"/>
      <c r="F600" s="32"/>
      <c r="G600" s="30"/>
      <c r="H600" s="33"/>
      <c r="I600" s="33"/>
      <c r="J600" s="34"/>
      <c r="K600" s="34"/>
      <c r="L600" s="35"/>
      <c r="M600" s="36"/>
      <c r="N600" s="35"/>
      <c r="O600" s="31"/>
      <c r="P600" s="37"/>
      <c r="Q600" s="31"/>
      <c r="R600" s="30"/>
      <c r="S600" s="38"/>
      <c r="T600" s="35"/>
      <c r="U600" s="33"/>
      <c r="V600" s="35"/>
      <c r="W600" s="31"/>
      <c r="X600" s="35"/>
      <c r="Y600" s="30"/>
      <c r="Z600" s="373"/>
      <c r="AA600" s="30"/>
      <c r="AB600" s="40"/>
      <c r="AC600" s="30"/>
      <c r="AD600" s="40"/>
      <c r="AE600" s="30"/>
      <c r="AF600" s="384"/>
      <c r="AG600" s="384"/>
      <c r="AH600" s="384"/>
      <c r="AI600" s="19"/>
    </row>
    <row r="601" spans="1:35">
      <c r="A601" s="30"/>
      <c r="B601" s="30"/>
      <c r="C601" s="30"/>
      <c r="D601" s="30"/>
      <c r="E601" s="31"/>
      <c r="F601" s="32"/>
      <c r="G601" s="30"/>
      <c r="H601" s="33"/>
      <c r="I601" s="33"/>
      <c r="J601" s="34"/>
      <c r="K601" s="34"/>
      <c r="L601" s="35"/>
      <c r="M601" s="36"/>
      <c r="N601" s="35"/>
      <c r="O601" s="31"/>
      <c r="P601" s="37"/>
      <c r="Q601" s="31"/>
      <c r="R601" s="30"/>
      <c r="S601" s="38"/>
      <c r="T601" s="35"/>
      <c r="U601" s="33"/>
      <c r="V601" s="35"/>
      <c r="W601" s="31"/>
      <c r="X601" s="35"/>
      <c r="Y601" s="30"/>
      <c r="Z601" s="373"/>
      <c r="AA601" s="30"/>
      <c r="AB601" s="40"/>
      <c r="AC601" s="30"/>
      <c r="AD601" s="40"/>
      <c r="AE601" s="30"/>
      <c r="AF601" s="384"/>
      <c r="AG601" s="384"/>
      <c r="AH601" s="384"/>
      <c r="AI601" s="19"/>
    </row>
    <row r="602" spans="1:35">
      <c r="A602" s="30"/>
      <c r="B602" s="30"/>
      <c r="C602" s="30"/>
      <c r="D602" s="30"/>
      <c r="E602" s="31"/>
      <c r="F602" s="32"/>
      <c r="G602" s="30"/>
      <c r="H602" s="33"/>
      <c r="I602" s="33"/>
      <c r="J602" s="34"/>
      <c r="K602" s="34"/>
      <c r="L602" s="35"/>
      <c r="M602" s="36"/>
      <c r="N602" s="35"/>
      <c r="O602" s="31"/>
      <c r="P602" s="37"/>
      <c r="Q602" s="31"/>
      <c r="R602" s="30"/>
      <c r="S602" s="38"/>
      <c r="T602" s="35"/>
      <c r="U602" s="33"/>
      <c r="V602" s="35"/>
      <c r="W602" s="31"/>
      <c r="X602" s="35"/>
      <c r="Y602" s="30"/>
      <c r="Z602" s="373"/>
      <c r="AA602" s="30"/>
      <c r="AB602" s="40"/>
      <c r="AC602" s="30"/>
      <c r="AD602" s="40"/>
      <c r="AE602" s="30"/>
      <c r="AF602" s="384"/>
      <c r="AG602" s="384"/>
      <c r="AH602" s="384"/>
      <c r="AI602" s="19"/>
    </row>
    <row r="603" spans="1:35">
      <c r="A603" s="30"/>
      <c r="B603" s="30"/>
      <c r="C603" s="30"/>
      <c r="D603" s="30"/>
      <c r="E603" s="31"/>
      <c r="F603" s="32"/>
      <c r="G603" s="30"/>
      <c r="H603" s="33"/>
      <c r="I603" s="33"/>
      <c r="J603" s="34"/>
      <c r="K603" s="34"/>
      <c r="L603" s="35"/>
      <c r="M603" s="36"/>
      <c r="N603" s="35"/>
      <c r="O603" s="31"/>
      <c r="P603" s="37"/>
      <c r="Q603" s="31"/>
      <c r="R603" s="30"/>
      <c r="S603" s="38"/>
      <c r="T603" s="35"/>
      <c r="U603" s="33"/>
      <c r="V603" s="35"/>
      <c r="W603" s="31"/>
      <c r="X603" s="35"/>
      <c r="Y603" s="30"/>
      <c r="Z603" s="373"/>
      <c r="AA603" s="30"/>
      <c r="AB603" s="40"/>
      <c r="AC603" s="30"/>
      <c r="AD603" s="40"/>
      <c r="AE603" s="30"/>
      <c r="AF603" s="384"/>
      <c r="AG603" s="384"/>
      <c r="AH603" s="384"/>
      <c r="AI603" s="19"/>
    </row>
  </sheetData>
  <hyperlinks>
    <hyperlink ref="AH419" r:id="rId1" xr:uid="{8984B059-A794-4EC3-BB9E-C2779A375B26}"/>
    <hyperlink ref="AH482" r:id="rId2" xr:uid="{25F46755-677A-459E-A357-9BFCA9DA0089}"/>
    <hyperlink ref="AH485" r:id="rId3" xr:uid="{760A4C35-CA65-4939-AA80-444B0D12A6C5}"/>
    <hyperlink ref="AH490" r:id="rId4" xr:uid="{C9A0211A-8825-4645-A8C6-0B7A7C51009C}"/>
    <hyperlink ref="AH491" r:id="rId5" xr:uid="{D7DA7E5D-242F-4BDA-8E18-0D6AEACCAF67}"/>
    <hyperlink ref="AH492" r:id="rId6" xr:uid="{3482CBA6-5DC8-4FFF-BC1C-77D69F935AFB}"/>
    <hyperlink ref="AH493" r:id="rId7" xr:uid="{61F02D0A-05CB-4362-93D8-B106E4E66D89}"/>
    <hyperlink ref="AH494" r:id="rId8" xr:uid="{6AD671BD-BFC9-4732-AC26-411E2BBE122D}"/>
    <hyperlink ref="AH495" r:id="rId9" xr:uid="{2A946DEC-7295-4DEF-8EF1-B9DC3601D3F9}"/>
    <hyperlink ref="AH496" r:id="rId10" xr:uid="{C0887E2C-9122-426E-9A37-3C16E2A76879}"/>
    <hyperlink ref="AH497" r:id="rId11" xr:uid="{DC6FB268-5651-4FF4-B254-4F1B8A0E1324}"/>
    <hyperlink ref="AH498" r:id="rId12" xr:uid="{31292ADF-0FC2-4CE6-8971-245DD8FC6769}"/>
    <hyperlink ref="AH499" r:id="rId13" xr:uid="{7B6F1E41-9BF0-4A64-98A9-25EF93D7C54A}"/>
    <hyperlink ref="AH500" r:id="rId14" xr:uid="{0FC9ED29-13D9-47C5-8195-FAAC729BC332}"/>
    <hyperlink ref="AH501" r:id="rId15" xr:uid="{11D50AAE-E557-429E-BFAB-6134F9092129}"/>
    <hyperlink ref="AH502" r:id="rId16" xr:uid="{E6110182-E3E6-4C01-8440-EC84402DCA19}"/>
    <hyperlink ref="AH503" r:id="rId17" xr:uid="{34EF2D14-16B6-4CCE-A6A5-871AE782999A}"/>
    <hyperlink ref="AH487" r:id="rId18" xr:uid="{128C663D-31AE-4EE5-872E-666FCE7095BB}"/>
    <hyperlink ref="AH504" r:id="rId19" xr:uid="{2EEB550D-688F-49BE-8A5A-FEFCE1C71E31}"/>
    <hyperlink ref="AH505" r:id="rId20" xr:uid="{5286763A-B15A-41D8-9F03-4881FBC971CD}"/>
    <hyperlink ref="AH506" r:id="rId21" xr:uid="{CB3486ED-F544-41D4-8F59-AC5F500F4D31}"/>
    <hyperlink ref="AH507" r:id="rId22" xr:uid="{07E25C8D-EEBF-49F6-B21E-03D87A1D694D}"/>
    <hyperlink ref="AH508" r:id="rId23" xr:uid="{9E04A4DD-999B-4095-9CB5-9B8F010F2196}"/>
    <hyperlink ref="AH509" r:id="rId24" xr:uid="{9EAC377D-FEAB-4BCB-A48C-D7AFB4F54476}"/>
    <hyperlink ref="AH510" r:id="rId25" xr:uid="{409616C0-B76F-48CD-8F77-C49737310F91}"/>
    <hyperlink ref="AH511" r:id="rId26" xr:uid="{E1C8E391-E791-4313-9F74-9D86A00E3A27}"/>
    <hyperlink ref="AH512" r:id="rId27" xr:uid="{12BDCCEF-0E87-4BDE-B749-A3723E714A22}"/>
    <hyperlink ref="AH513" r:id="rId28" xr:uid="{EA78D2A4-A948-4611-A14A-058DA8C49A95}"/>
    <hyperlink ref="AH514" r:id="rId29" xr:uid="{D80C62C0-770D-49DD-B37E-03FFFA947C92}"/>
    <hyperlink ref="AH515" r:id="rId30" xr:uid="{8993FC44-2EFE-43BE-9476-DF8CEC00AF28}"/>
    <hyperlink ref="AH516" r:id="rId31" xr:uid="{3E6CB796-3365-43E6-AC44-9CDF6DD54DE7}"/>
    <hyperlink ref="AH517" r:id="rId32" xr:uid="{EDDBB458-8C98-44A4-A12E-D9918ADF0092}"/>
    <hyperlink ref="AH518" r:id="rId33" xr:uid="{B4FDB817-CF0E-4D51-8024-3A8086F1BA65}"/>
    <hyperlink ref="AH519" r:id="rId34" xr:uid="{CF73BD6B-24F4-48B8-A3D7-45A35D0F5C17}"/>
    <hyperlink ref="AH520" r:id="rId35" xr:uid="{3D06C82A-117D-4E81-8D85-3832F27A6C2B}"/>
    <hyperlink ref="AH521" r:id="rId36" xr:uid="{1B89CF65-AACE-4FA7-A711-753A73B0C548}"/>
    <hyperlink ref="AH522" r:id="rId37" xr:uid="{CD929084-D52D-4DB4-B387-B2EE10C484BD}"/>
    <hyperlink ref="AH523" r:id="rId38" xr:uid="{1B617F22-4297-45F4-8815-5F36354C1E2A}"/>
    <hyperlink ref="AH524" r:id="rId39" xr:uid="{81240BD8-6C38-4292-8B01-71E2F68E99E1}"/>
    <hyperlink ref="AH525" r:id="rId40" xr:uid="{42AA6A6B-DA6A-4832-AA99-9637A506DEF1}"/>
    <hyperlink ref="AH526" r:id="rId41" xr:uid="{E84B8B08-2A9F-434A-AE11-92984C647C5F}"/>
    <hyperlink ref="AH527" r:id="rId42" xr:uid="{1192EE9C-7E05-4273-93EA-4BC3B1FE0682}"/>
    <hyperlink ref="AH528" r:id="rId43" xr:uid="{38CCA679-ECE4-4C57-B8E9-FAF7497BBA60}"/>
    <hyperlink ref="AH529" r:id="rId44" xr:uid="{4AD2EF0B-CA2F-41FD-879A-C01EA891858C}"/>
    <hyperlink ref="AH530" r:id="rId45" xr:uid="{EE26E687-2817-42FF-8CA7-8DEDE08319D1}"/>
    <hyperlink ref="AH531" r:id="rId46" xr:uid="{0DC57AEB-CAC6-4211-B965-24F9B7B7B76B}"/>
    <hyperlink ref="AH532" r:id="rId47" xr:uid="{62DEC3E8-BC28-4359-8765-48DB1F0AC961}"/>
    <hyperlink ref="AH533" r:id="rId48" xr:uid="{85F1E100-A462-47E7-986B-5A8E329B6922}"/>
    <hyperlink ref="AH534" r:id="rId49" xr:uid="{D1BDEFE2-EBF1-4441-8956-380B9ADFB2FE}"/>
    <hyperlink ref="AH535" r:id="rId50" xr:uid="{FE6D277A-1790-411B-B8A7-5D8544995241}"/>
    <hyperlink ref="AH536" r:id="rId51" xr:uid="{4AF1475A-9DEF-493E-AD12-4D7CADA802B6}"/>
    <hyperlink ref="AH537" r:id="rId52" xr:uid="{C3A6602D-AD31-4021-B120-6648C08210E1}"/>
    <hyperlink ref="AH539" r:id="rId53" xr:uid="{6BD036C7-76CC-4F1E-8B28-9688A75592CB}"/>
    <hyperlink ref="AH540" r:id="rId54" xr:uid="{35DC44A2-12E2-4B08-AE29-A1A4CD27B07E}"/>
    <hyperlink ref="AH541" r:id="rId55" xr:uid="{6F0C8232-99D8-4DF8-A9A2-78571FABAEF0}"/>
    <hyperlink ref="AH542" r:id="rId56" xr:uid="{F31D377E-7E70-41CF-818C-DBCFC29A4F1D}"/>
    <hyperlink ref="AH543" r:id="rId57" xr:uid="{FBE753D8-5ED1-4E51-8EC5-DC7AC33DA4C4}"/>
    <hyperlink ref="AH544" r:id="rId58" xr:uid="{7DAAE816-2FB7-4393-A3B6-D6164ACC8BDE}"/>
    <hyperlink ref="AH546" r:id="rId59" xr:uid="{7ED3F5DB-063D-4164-928D-CA8BA0E8614C}"/>
    <hyperlink ref="AH545" r:id="rId60" xr:uid="{2FBEAB17-03CB-4F2E-AC33-652C77E1A0CB}"/>
    <hyperlink ref="AH547" r:id="rId61" xr:uid="{36B3D9C1-49B8-4CF3-90C0-71C54CED4FDF}"/>
    <hyperlink ref="AH548" r:id="rId62" xr:uid="{C9878E3E-5EC1-4553-9DD7-9929F76EDA0C}"/>
    <hyperlink ref="AH549" r:id="rId63" xr:uid="{5E67215D-138E-4042-A3A1-BB54A6A54150}"/>
    <hyperlink ref="AH550" r:id="rId64" xr:uid="{BB671A16-C208-4C92-8C39-D3ADD0057B5D}"/>
    <hyperlink ref="AH551" r:id="rId65" xr:uid="{79D22747-D7A9-4A15-A787-D450ED0C053B}"/>
    <hyperlink ref="AH552" r:id="rId66" xr:uid="{AFC9E761-B0F5-4955-BE4E-F821F470435F}"/>
    <hyperlink ref="AH553" r:id="rId67" xr:uid="{BDAA742D-49F5-43D3-AE22-217489D73C64}"/>
    <hyperlink ref="AH554" r:id="rId68" xr:uid="{62801426-B610-4048-B6F2-4F3FB0D7A223}"/>
    <hyperlink ref="AH555" r:id="rId69" xr:uid="{13895EE8-0B22-405C-BBCC-93DB0574CF4F}"/>
    <hyperlink ref="AH556" r:id="rId70" xr:uid="{5409140A-5F48-4430-8190-A6E6E5F3F88E}"/>
    <hyperlink ref="AF558" r:id="rId71" xr:uid="{D6829AE6-4F17-4627-827E-CE3443D7354B}"/>
    <hyperlink ref="AF559" r:id="rId72" xr:uid="{8D943ECD-B3D8-4082-9F4A-9F9E6597C79B}"/>
    <hyperlink ref="AH560" r:id="rId73" xr:uid="{D7F158DB-294B-401F-B07B-54438097FBD3}"/>
    <hyperlink ref="AH561" r:id="rId74" xr:uid="{B250A528-75EA-4754-A2C6-F3D41D4BC47E}"/>
    <hyperlink ref="AH562" r:id="rId75" xr:uid="{DB531C92-CA2B-4AAB-AE36-352FE3C128A4}"/>
    <hyperlink ref="AH563" r:id="rId76" xr:uid="{092C7D8E-6974-4476-B377-653D6F4DFCC9}"/>
    <hyperlink ref="AH564" r:id="rId77" xr:uid="{9B2D8B9F-301C-4A85-B55F-1480BF99E97C}"/>
    <hyperlink ref="AH565" r:id="rId78" xr:uid="{0DE6B3EF-7981-4078-9FDE-CEACAACB0CA7}"/>
    <hyperlink ref="AH566" r:id="rId79" xr:uid="{352E7BCD-C638-4979-A8C4-C9F0DA2B0016}"/>
    <hyperlink ref="AH567" r:id="rId80" xr:uid="{531C35E8-6658-4631-9C20-3F36E83A1027}"/>
    <hyperlink ref="AH568" r:id="rId81" xr:uid="{85D89489-0BAB-43A9-B03A-F3CAA27BD6CD}"/>
    <hyperlink ref="AH569" r:id="rId82" xr:uid="{B0867D5A-6CC2-44D5-8BA8-10116114764D}"/>
    <hyperlink ref="AH570" r:id="rId83" xr:uid="{29E8C191-980C-43E2-B4D6-E655E3A56937}"/>
    <hyperlink ref="AH571" r:id="rId84" xr:uid="{4703136E-648F-4B0C-A779-8F4D0726716D}"/>
    <hyperlink ref="AH572" r:id="rId85" xr:uid="{D29E6389-FE26-4D3F-B1FF-20C42FB43E5D}"/>
    <hyperlink ref="AH573" r:id="rId86" xr:uid="{658C617C-5265-40AA-9E1E-BD19C9CD75D9}"/>
    <hyperlink ref="AH574" r:id="rId87" xr:uid="{A87611BE-1CD3-4E34-BD43-C461F38F290A}"/>
  </hyperlinks>
  <pageMargins left="0.7" right="0.7" top="0.75" bottom="0.75" header="0.3" footer="0.3"/>
  <legacyDrawing r:id="rId88"/>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3B577-6C42-4294-9DDD-DD957EE39B09}">
  <sheetPr>
    <pageSetUpPr fitToPage="1"/>
  </sheetPr>
  <dimension ref="A1:I51"/>
  <sheetViews>
    <sheetView workbookViewId="0"/>
  </sheetViews>
  <sheetFormatPr defaultColWidth="11.42578125" defaultRowHeight="11.25"/>
  <cols>
    <col min="1" max="1" width="4.140625" style="19" customWidth="1"/>
    <col min="2" max="2" width="12.28515625" style="19" customWidth="1"/>
    <col min="3" max="3" width="36.7109375" style="250" customWidth="1"/>
    <col min="4" max="4" width="10.7109375" style="23" customWidth="1"/>
    <col min="5" max="5" width="16.5703125" style="250" customWidth="1"/>
    <col min="6" max="6" width="11.85546875" style="21" customWidth="1"/>
    <col min="7" max="7" width="9.28515625" style="25" customWidth="1"/>
    <col min="8" max="8" width="9.42578125" style="22" customWidth="1"/>
    <col min="9" max="9" width="11.42578125" style="239"/>
    <col min="10" max="16384" width="11.42578125" style="19"/>
  </cols>
  <sheetData>
    <row r="1" spans="1:9" ht="25.5" customHeight="1">
      <c r="A1" s="270"/>
      <c r="B1" s="531" t="s">
        <v>1827</v>
      </c>
      <c r="C1" s="531"/>
      <c r="D1" s="531"/>
      <c r="E1" s="531"/>
      <c r="F1" s="531"/>
      <c r="G1" s="531"/>
      <c r="H1" s="531"/>
      <c r="I1" s="532"/>
    </row>
    <row r="2" spans="1:9" s="1" customFormat="1" ht="29.25" customHeight="1">
      <c r="A2" s="271" t="s">
        <v>0</v>
      </c>
      <c r="B2" s="272" t="s">
        <v>2</v>
      </c>
      <c r="C2" s="273" t="s">
        <v>3</v>
      </c>
      <c r="D2" s="274" t="s">
        <v>5</v>
      </c>
      <c r="E2" s="275" t="s">
        <v>6</v>
      </c>
      <c r="F2" s="276" t="s">
        <v>7</v>
      </c>
      <c r="G2" s="277" t="s">
        <v>13</v>
      </c>
      <c r="H2" s="278" t="s">
        <v>22</v>
      </c>
      <c r="I2" s="279" t="s">
        <v>1828</v>
      </c>
    </row>
    <row r="3" spans="1:9" ht="51.75" customHeight="1">
      <c r="A3" s="30">
        <v>53</v>
      </c>
      <c r="B3" s="30" t="s">
        <v>59</v>
      </c>
      <c r="C3" s="249" t="s">
        <v>192</v>
      </c>
      <c r="D3" s="32">
        <v>31500000</v>
      </c>
      <c r="E3" s="249" t="s">
        <v>193</v>
      </c>
      <c r="F3" s="33">
        <v>900448985</v>
      </c>
      <c r="G3" s="35">
        <v>45300</v>
      </c>
      <c r="H3" s="244" t="s">
        <v>195</v>
      </c>
      <c r="I3" s="240" t="s">
        <v>1780</v>
      </c>
    </row>
    <row r="4" spans="1:9" ht="34.5" customHeight="1">
      <c r="A4" s="30">
        <v>58</v>
      </c>
      <c r="B4" s="30" t="s">
        <v>210</v>
      </c>
      <c r="C4" s="249" t="s">
        <v>211</v>
      </c>
      <c r="D4" s="32">
        <v>50237220</v>
      </c>
      <c r="E4" s="249" t="s">
        <v>212</v>
      </c>
      <c r="F4" s="33">
        <v>890702326</v>
      </c>
      <c r="G4" s="35">
        <v>45302</v>
      </c>
      <c r="H4" s="245">
        <v>45657</v>
      </c>
      <c r="I4" s="240" t="s">
        <v>1781</v>
      </c>
    </row>
    <row r="5" spans="1:9" ht="45.75" customHeight="1">
      <c r="A5" s="30">
        <v>66</v>
      </c>
      <c r="B5" s="30" t="s">
        <v>59</v>
      </c>
      <c r="C5" s="249" t="s">
        <v>229</v>
      </c>
      <c r="D5" s="32">
        <v>50000000</v>
      </c>
      <c r="E5" s="249" t="s">
        <v>230</v>
      </c>
      <c r="F5" s="33">
        <v>901300741</v>
      </c>
      <c r="G5" s="35">
        <v>45308</v>
      </c>
      <c r="H5" s="245">
        <v>45657</v>
      </c>
      <c r="I5" s="240" t="s">
        <v>1781</v>
      </c>
    </row>
    <row r="6" spans="1:9" ht="81" customHeight="1">
      <c r="A6" s="30">
        <v>95</v>
      </c>
      <c r="B6" s="30" t="s">
        <v>251</v>
      </c>
      <c r="C6" s="265" t="s">
        <v>290</v>
      </c>
      <c r="D6" s="32">
        <v>60000000</v>
      </c>
      <c r="E6" s="249" t="s">
        <v>291</v>
      </c>
      <c r="F6" s="33">
        <v>901361940</v>
      </c>
      <c r="G6" s="35">
        <v>45330</v>
      </c>
      <c r="H6" s="245">
        <v>45657</v>
      </c>
      <c r="I6" s="240" t="s">
        <v>1781</v>
      </c>
    </row>
    <row r="7" spans="1:9" ht="66.75" customHeight="1">
      <c r="A7" s="43">
        <v>103</v>
      </c>
      <c r="B7" s="43" t="s">
        <v>59</v>
      </c>
      <c r="C7" s="266" t="s">
        <v>305</v>
      </c>
      <c r="D7" s="45">
        <v>11600000</v>
      </c>
      <c r="E7" s="266" t="s">
        <v>306</v>
      </c>
      <c r="F7" s="46">
        <v>14297367</v>
      </c>
      <c r="G7" s="48">
        <v>45330</v>
      </c>
      <c r="H7" s="246" t="s">
        <v>46</v>
      </c>
      <c r="I7" s="240" t="s">
        <v>1792</v>
      </c>
    </row>
    <row r="8" spans="1:9" ht="63.75" customHeight="1">
      <c r="A8" s="30">
        <v>174</v>
      </c>
      <c r="B8" s="30" t="s">
        <v>157</v>
      </c>
      <c r="C8" s="100" t="s">
        <v>463</v>
      </c>
      <c r="D8" s="32">
        <v>43200000</v>
      </c>
      <c r="E8" s="249" t="s">
        <v>464</v>
      </c>
      <c r="F8" s="33">
        <v>1110478445</v>
      </c>
      <c r="G8" s="35">
        <v>45349</v>
      </c>
      <c r="H8" s="244" t="s">
        <v>466</v>
      </c>
      <c r="I8" s="240" t="s">
        <v>1804</v>
      </c>
    </row>
    <row r="9" spans="1:9" ht="82.5" customHeight="1">
      <c r="A9" s="30">
        <v>185</v>
      </c>
      <c r="B9" s="30" t="s">
        <v>485</v>
      </c>
      <c r="C9" s="175" t="s">
        <v>486</v>
      </c>
      <c r="D9" s="32">
        <v>211635582</v>
      </c>
      <c r="E9" s="249" t="s">
        <v>108</v>
      </c>
      <c r="F9" s="33">
        <v>800185215</v>
      </c>
      <c r="G9" s="35">
        <v>45351</v>
      </c>
      <c r="H9" s="244" t="s">
        <v>46</v>
      </c>
      <c r="I9" s="240" t="s">
        <v>1806</v>
      </c>
    </row>
    <row r="10" spans="1:9" ht="76.5" customHeight="1">
      <c r="A10" s="30">
        <v>186</v>
      </c>
      <c r="B10" s="30" t="s">
        <v>488</v>
      </c>
      <c r="C10" s="100" t="s">
        <v>648</v>
      </c>
      <c r="D10" s="32">
        <v>5300000</v>
      </c>
      <c r="E10" s="249" t="s">
        <v>490</v>
      </c>
      <c r="F10" s="33">
        <v>900062917</v>
      </c>
      <c r="G10" s="35">
        <v>45352</v>
      </c>
      <c r="H10" s="245">
        <v>45657</v>
      </c>
      <c r="I10" s="240" t="s">
        <v>1781</v>
      </c>
    </row>
    <row r="11" spans="1:9" ht="74.25" customHeight="1">
      <c r="A11" s="30">
        <v>187</v>
      </c>
      <c r="B11" s="30" t="s">
        <v>284</v>
      </c>
      <c r="C11" s="100" t="s">
        <v>491</v>
      </c>
      <c r="D11" s="32">
        <v>18190000</v>
      </c>
      <c r="E11" s="100" t="s">
        <v>492</v>
      </c>
      <c r="F11" s="33">
        <v>900864249</v>
      </c>
      <c r="G11" s="35">
        <v>45352</v>
      </c>
      <c r="H11" s="245">
        <v>45657</v>
      </c>
      <c r="I11" s="240" t="s">
        <v>1781</v>
      </c>
    </row>
    <row r="12" spans="1:9" ht="42.75" customHeight="1">
      <c r="A12" s="30">
        <v>193</v>
      </c>
      <c r="B12" s="30" t="s">
        <v>59</v>
      </c>
      <c r="C12" s="100" t="s">
        <v>506</v>
      </c>
      <c r="D12" s="32">
        <v>6900000</v>
      </c>
      <c r="E12" s="249" t="s">
        <v>507</v>
      </c>
      <c r="F12" s="33">
        <v>1007441654</v>
      </c>
      <c r="G12" s="35">
        <v>45355</v>
      </c>
      <c r="H12" s="244" t="s">
        <v>88</v>
      </c>
      <c r="I12" s="240" t="s">
        <v>1808</v>
      </c>
    </row>
    <row r="13" spans="1:9" ht="85.5" customHeight="1">
      <c r="A13" s="30">
        <v>194</v>
      </c>
      <c r="B13" s="30" t="s">
        <v>508</v>
      </c>
      <c r="C13" s="249" t="s">
        <v>509</v>
      </c>
      <c r="D13" s="32">
        <v>11433000</v>
      </c>
      <c r="E13" s="249" t="s">
        <v>510</v>
      </c>
      <c r="F13" s="33">
        <v>93236653</v>
      </c>
      <c r="G13" s="35">
        <v>45355</v>
      </c>
      <c r="H13" s="244" t="s">
        <v>88</v>
      </c>
      <c r="I13" s="240" t="s">
        <v>1808</v>
      </c>
    </row>
    <row r="14" spans="1:9" ht="40.5" customHeight="1">
      <c r="A14" s="30">
        <v>195</v>
      </c>
      <c r="B14" s="30" t="s">
        <v>431</v>
      </c>
      <c r="C14" s="100" t="s">
        <v>511</v>
      </c>
      <c r="D14" s="32">
        <v>6300000</v>
      </c>
      <c r="E14" s="249" t="s">
        <v>512</v>
      </c>
      <c r="F14" s="33">
        <v>93379508</v>
      </c>
      <c r="G14" s="35">
        <v>45356</v>
      </c>
      <c r="H14" s="244" t="s">
        <v>88</v>
      </c>
      <c r="I14" s="240" t="s">
        <v>1809</v>
      </c>
    </row>
    <row r="15" spans="1:9" ht="72" customHeight="1">
      <c r="A15" s="30">
        <v>196</v>
      </c>
      <c r="B15" s="30" t="s">
        <v>409</v>
      </c>
      <c r="C15" s="100" t="s">
        <v>420</v>
      </c>
      <c r="D15" s="32">
        <v>11400000</v>
      </c>
      <c r="E15" s="249" t="s">
        <v>514</v>
      </c>
      <c r="F15" s="33">
        <v>1110519032</v>
      </c>
      <c r="G15" s="35">
        <v>45356</v>
      </c>
      <c r="H15" s="244" t="s">
        <v>88</v>
      </c>
      <c r="I15" s="240" t="s">
        <v>1809</v>
      </c>
    </row>
    <row r="16" spans="1:9" ht="71.25" customHeight="1">
      <c r="A16" s="30">
        <v>197</v>
      </c>
      <c r="B16" s="30" t="s">
        <v>284</v>
      </c>
      <c r="C16" s="249" t="s">
        <v>516</v>
      </c>
      <c r="D16" s="32">
        <v>12900000</v>
      </c>
      <c r="E16" s="249" t="s">
        <v>517</v>
      </c>
      <c r="F16" s="33">
        <v>1110526900</v>
      </c>
      <c r="G16" s="35">
        <v>45356</v>
      </c>
      <c r="H16" s="244" t="s">
        <v>88</v>
      </c>
      <c r="I16" s="240" t="s">
        <v>1809</v>
      </c>
    </row>
    <row r="17" spans="1:9" ht="53.25" customHeight="1">
      <c r="A17" s="30">
        <v>198</v>
      </c>
      <c r="B17" s="30" t="s">
        <v>59</v>
      </c>
      <c r="C17" s="249" t="s">
        <v>519</v>
      </c>
      <c r="D17" s="32">
        <v>8100000</v>
      </c>
      <c r="E17" s="249" t="s">
        <v>520</v>
      </c>
      <c r="F17" s="33">
        <v>28879473</v>
      </c>
      <c r="G17" s="35">
        <v>45356</v>
      </c>
      <c r="H17" s="244" t="s">
        <v>88</v>
      </c>
      <c r="I17" s="240" t="s">
        <v>1809</v>
      </c>
    </row>
    <row r="18" spans="1:9" ht="56.25">
      <c r="A18" s="30">
        <v>199</v>
      </c>
      <c r="B18" s="30" t="s">
        <v>157</v>
      </c>
      <c r="C18" s="175" t="s">
        <v>494</v>
      </c>
      <c r="D18" s="32">
        <v>6900000</v>
      </c>
      <c r="E18" s="100" t="s">
        <v>522</v>
      </c>
      <c r="F18" s="33">
        <v>28551456</v>
      </c>
      <c r="G18" s="35">
        <v>45356</v>
      </c>
      <c r="H18" s="244" t="s">
        <v>88</v>
      </c>
      <c r="I18" s="240" t="s">
        <v>1809</v>
      </c>
    </row>
    <row r="19" spans="1:9" ht="43.5" customHeight="1">
      <c r="A19" s="30">
        <v>200</v>
      </c>
      <c r="B19" s="30" t="s">
        <v>262</v>
      </c>
      <c r="C19" s="249" t="s">
        <v>524</v>
      </c>
      <c r="D19" s="32">
        <v>12000000</v>
      </c>
      <c r="E19" s="249" t="s">
        <v>525</v>
      </c>
      <c r="F19" s="33">
        <v>1053848734</v>
      </c>
      <c r="G19" s="35">
        <v>45356</v>
      </c>
      <c r="H19" s="244" t="s">
        <v>88</v>
      </c>
      <c r="I19" s="240" t="s">
        <v>1809</v>
      </c>
    </row>
    <row r="20" spans="1:9" ht="52.5" customHeight="1">
      <c r="A20" s="30">
        <v>201</v>
      </c>
      <c r="B20" s="30" t="s">
        <v>157</v>
      </c>
      <c r="C20" s="249" t="s">
        <v>389</v>
      </c>
      <c r="D20" s="32">
        <v>5850000</v>
      </c>
      <c r="E20" s="249" t="s">
        <v>527</v>
      </c>
      <c r="F20" s="33">
        <v>1110536807</v>
      </c>
      <c r="G20" s="35">
        <v>45357</v>
      </c>
      <c r="H20" s="244" t="s">
        <v>88</v>
      </c>
      <c r="I20" s="240" t="s">
        <v>1810</v>
      </c>
    </row>
    <row r="21" spans="1:9" ht="56.25">
      <c r="A21" s="30">
        <v>202</v>
      </c>
      <c r="B21" s="30" t="s">
        <v>336</v>
      </c>
      <c r="C21" s="249" t="s">
        <v>344</v>
      </c>
      <c r="D21" s="32">
        <v>6000000</v>
      </c>
      <c r="E21" s="249" t="s">
        <v>529</v>
      </c>
      <c r="F21" s="33">
        <v>1007688062</v>
      </c>
      <c r="G21" s="35">
        <v>45357</v>
      </c>
      <c r="H21" s="244" t="s">
        <v>88</v>
      </c>
      <c r="I21" s="240" t="s">
        <v>1810</v>
      </c>
    </row>
    <row r="22" spans="1:9" ht="56.25">
      <c r="A22" s="30">
        <v>204</v>
      </c>
      <c r="B22" s="30" t="s">
        <v>157</v>
      </c>
      <c r="C22" s="175" t="s">
        <v>494</v>
      </c>
      <c r="D22" s="32">
        <v>6900000</v>
      </c>
      <c r="E22" s="249" t="s">
        <v>532</v>
      </c>
      <c r="F22" s="33">
        <v>38364657</v>
      </c>
      <c r="G22" s="35">
        <v>45358</v>
      </c>
      <c r="H22" s="244" t="s">
        <v>88</v>
      </c>
      <c r="I22" s="240" t="s">
        <v>1811</v>
      </c>
    </row>
    <row r="23" spans="1:9" ht="56.25">
      <c r="A23" s="30">
        <v>205</v>
      </c>
      <c r="B23" s="30" t="s">
        <v>262</v>
      </c>
      <c r="C23" s="249" t="s">
        <v>533</v>
      </c>
      <c r="D23" s="32">
        <v>6900000</v>
      </c>
      <c r="E23" s="249" t="s">
        <v>534</v>
      </c>
      <c r="F23" s="33">
        <v>1110538424</v>
      </c>
      <c r="G23" s="35">
        <v>45358</v>
      </c>
      <c r="H23" s="244" t="s">
        <v>88</v>
      </c>
      <c r="I23" s="240" t="s">
        <v>1811</v>
      </c>
    </row>
    <row r="24" spans="1:9" ht="56.25">
      <c r="A24" s="30">
        <v>206</v>
      </c>
      <c r="B24" s="30" t="s">
        <v>262</v>
      </c>
      <c r="C24" s="249" t="s">
        <v>533</v>
      </c>
      <c r="D24" s="32">
        <v>6900000</v>
      </c>
      <c r="E24" s="249" t="s">
        <v>536</v>
      </c>
      <c r="F24" s="33">
        <v>1110489832</v>
      </c>
      <c r="G24" s="35">
        <v>45358</v>
      </c>
      <c r="H24" s="244" t="s">
        <v>88</v>
      </c>
      <c r="I24" s="240" t="s">
        <v>1811</v>
      </c>
    </row>
    <row r="25" spans="1:9" ht="56.25">
      <c r="A25" s="30">
        <v>207</v>
      </c>
      <c r="B25" s="30" t="s">
        <v>157</v>
      </c>
      <c r="C25" s="175" t="s">
        <v>538</v>
      </c>
      <c r="D25" s="32">
        <v>6900000</v>
      </c>
      <c r="E25" s="249" t="s">
        <v>539</v>
      </c>
      <c r="F25" s="33">
        <v>1109413811</v>
      </c>
      <c r="G25" s="35">
        <v>45364</v>
      </c>
      <c r="H25" s="244" t="s">
        <v>88</v>
      </c>
      <c r="I25" s="240" t="s">
        <v>1812</v>
      </c>
    </row>
    <row r="26" spans="1:9" ht="45">
      <c r="A26" s="30">
        <v>208</v>
      </c>
      <c r="B26" s="30" t="s">
        <v>262</v>
      </c>
      <c r="C26" s="249" t="s">
        <v>524</v>
      </c>
      <c r="D26" s="32">
        <v>12000000</v>
      </c>
      <c r="E26" s="249" t="s">
        <v>540</v>
      </c>
      <c r="F26" s="33">
        <v>1102871371</v>
      </c>
      <c r="G26" s="35">
        <v>45363</v>
      </c>
      <c r="H26" s="244" t="s">
        <v>88</v>
      </c>
      <c r="I26" s="240" t="s">
        <v>1813</v>
      </c>
    </row>
    <row r="27" spans="1:9" ht="78.75">
      <c r="A27" s="30">
        <v>209</v>
      </c>
      <c r="B27" s="30" t="s">
        <v>409</v>
      </c>
      <c r="C27" s="100" t="s">
        <v>420</v>
      </c>
      <c r="D27" s="32">
        <v>11400000</v>
      </c>
      <c r="E27" s="249" t="s">
        <v>542</v>
      </c>
      <c r="F27" s="33">
        <v>1110529841</v>
      </c>
      <c r="G27" s="35">
        <v>45363</v>
      </c>
      <c r="H27" s="244" t="s">
        <v>88</v>
      </c>
      <c r="I27" s="240" t="s">
        <v>1813</v>
      </c>
    </row>
    <row r="28" spans="1:9" ht="56.25">
      <c r="A28" s="30">
        <v>210</v>
      </c>
      <c r="B28" s="30" t="s">
        <v>157</v>
      </c>
      <c r="C28" s="249" t="s">
        <v>389</v>
      </c>
      <c r="D28" s="32">
        <v>5850000</v>
      </c>
      <c r="E28" s="249" t="s">
        <v>544</v>
      </c>
      <c r="F28" s="33">
        <v>1005714085</v>
      </c>
      <c r="G28" s="35">
        <v>45363</v>
      </c>
      <c r="H28" s="244" t="s">
        <v>88</v>
      </c>
      <c r="I28" s="240" t="s">
        <v>1813</v>
      </c>
    </row>
    <row r="29" spans="1:9" ht="56.25">
      <c r="A29" s="30">
        <v>211</v>
      </c>
      <c r="B29" s="30" t="s">
        <v>157</v>
      </c>
      <c r="C29" s="175" t="s">
        <v>538</v>
      </c>
      <c r="D29" s="32">
        <v>6900000</v>
      </c>
      <c r="E29" s="249" t="s">
        <v>546</v>
      </c>
      <c r="F29" s="33">
        <v>1005827296</v>
      </c>
      <c r="G29" s="35">
        <v>45363</v>
      </c>
      <c r="H29" s="244" t="s">
        <v>88</v>
      </c>
      <c r="I29" s="240" t="s">
        <v>1813</v>
      </c>
    </row>
    <row r="30" spans="1:9" ht="96" customHeight="1">
      <c r="A30" s="30">
        <v>212</v>
      </c>
      <c r="B30" s="30" t="s">
        <v>409</v>
      </c>
      <c r="C30" s="249" t="s">
        <v>548</v>
      </c>
      <c r="D30" s="32">
        <v>15000000</v>
      </c>
      <c r="E30" s="249" t="s">
        <v>549</v>
      </c>
      <c r="F30" s="33">
        <v>1106772314</v>
      </c>
      <c r="G30" s="35">
        <v>45364</v>
      </c>
      <c r="H30" s="244" t="s">
        <v>88</v>
      </c>
      <c r="I30" s="240" t="s">
        <v>1812</v>
      </c>
    </row>
    <row r="31" spans="1:9" ht="64.5" customHeight="1">
      <c r="A31" s="30">
        <v>213</v>
      </c>
      <c r="B31" s="30" t="s">
        <v>53</v>
      </c>
      <c r="C31" s="248" t="s">
        <v>83</v>
      </c>
      <c r="D31" s="32">
        <v>10500000</v>
      </c>
      <c r="E31" s="249" t="s">
        <v>551</v>
      </c>
      <c r="F31" s="33">
        <v>1110524817</v>
      </c>
      <c r="G31" s="35">
        <v>45364</v>
      </c>
      <c r="H31" s="244" t="s">
        <v>88</v>
      </c>
      <c r="I31" s="240" t="s">
        <v>1812</v>
      </c>
    </row>
    <row r="32" spans="1:9" ht="49.5" customHeight="1">
      <c r="A32" s="30">
        <v>214</v>
      </c>
      <c r="B32" s="30" t="s">
        <v>157</v>
      </c>
      <c r="C32" s="175" t="s">
        <v>494</v>
      </c>
      <c r="D32" s="32">
        <v>6900000</v>
      </c>
      <c r="E32" s="249" t="s">
        <v>554</v>
      </c>
      <c r="F32" s="33">
        <v>1110491563</v>
      </c>
      <c r="G32" s="35">
        <v>45364</v>
      </c>
      <c r="H32" s="244" t="s">
        <v>88</v>
      </c>
      <c r="I32" s="240" t="s">
        <v>1812</v>
      </c>
    </row>
    <row r="33" spans="1:9" ht="97.5" customHeight="1">
      <c r="A33" s="30">
        <v>215</v>
      </c>
      <c r="B33" s="30" t="s">
        <v>282</v>
      </c>
      <c r="C33" s="175" t="s">
        <v>555</v>
      </c>
      <c r="D33" s="32">
        <v>6900000</v>
      </c>
      <c r="E33" s="249" t="s">
        <v>556</v>
      </c>
      <c r="F33" s="33">
        <v>11105954753</v>
      </c>
      <c r="G33" s="35">
        <v>45364</v>
      </c>
      <c r="H33" s="244" t="s">
        <v>88</v>
      </c>
      <c r="I33" s="240" t="s">
        <v>1812</v>
      </c>
    </row>
    <row r="34" spans="1:9" ht="56.25">
      <c r="A34" s="43">
        <v>216</v>
      </c>
      <c r="B34" s="43" t="s">
        <v>157</v>
      </c>
      <c r="C34" s="266" t="s">
        <v>389</v>
      </c>
      <c r="D34" s="45">
        <v>5850000</v>
      </c>
      <c r="E34" s="266" t="s">
        <v>557</v>
      </c>
      <c r="F34" s="46">
        <v>93410631</v>
      </c>
      <c r="G34" s="48">
        <v>45364</v>
      </c>
      <c r="H34" s="246" t="s">
        <v>88</v>
      </c>
      <c r="I34" s="240" t="s">
        <v>1812</v>
      </c>
    </row>
    <row r="35" spans="1:9" ht="45">
      <c r="A35" s="30">
        <v>217</v>
      </c>
      <c r="B35" s="30" t="s">
        <v>262</v>
      </c>
      <c r="C35" s="249" t="s">
        <v>524</v>
      </c>
      <c r="D35" s="32">
        <v>11400000</v>
      </c>
      <c r="E35" s="249" t="s">
        <v>559</v>
      </c>
      <c r="F35" s="33">
        <v>65717924</v>
      </c>
      <c r="G35" s="35">
        <v>45366</v>
      </c>
      <c r="H35" s="244" t="s">
        <v>88</v>
      </c>
      <c r="I35" s="240" t="s">
        <v>1814</v>
      </c>
    </row>
    <row r="36" spans="1:9" ht="45">
      <c r="A36" s="30">
        <v>218</v>
      </c>
      <c r="B36" s="30" t="s">
        <v>92</v>
      </c>
      <c r="C36" s="249" t="s">
        <v>561</v>
      </c>
      <c r="D36" s="32">
        <v>12900000</v>
      </c>
      <c r="E36" s="249" t="s">
        <v>562</v>
      </c>
      <c r="F36" s="33">
        <v>1234641760</v>
      </c>
      <c r="G36" s="35">
        <v>45366</v>
      </c>
      <c r="H36" s="244" t="s">
        <v>88</v>
      </c>
      <c r="I36" s="240" t="s">
        <v>1814</v>
      </c>
    </row>
    <row r="37" spans="1:9" s="264" customFormat="1" ht="67.5">
      <c r="A37" s="258">
        <v>219</v>
      </c>
      <c r="B37" s="258" t="s">
        <v>409</v>
      </c>
      <c r="C37" s="267" t="s">
        <v>564</v>
      </c>
      <c r="D37" s="259">
        <v>12900000</v>
      </c>
      <c r="E37" s="269" t="s">
        <v>565</v>
      </c>
      <c r="F37" s="260">
        <v>1110511940</v>
      </c>
      <c r="G37" s="261">
        <v>45366</v>
      </c>
      <c r="H37" s="262" t="s">
        <v>88</v>
      </c>
      <c r="I37" s="263" t="s">
        <v>1814</v>
      </c>
    </row>
    <row r="38" spans="1:9" ht="56.25">
      <c r="A38" s="30">
        <v>220</v>
      </c>
      <c r="B38" s="30" t="s">
        <v>42</v>
      </c>
      <c r="C38" s="249" t="s">
        <v>567</v>
      </c>
      <c r="D38" s="32">
        <v>8400000</v>
      </c>
      <c r="E38" s="249" t="s">
        <v>568</v>
      </c>
      <c r="F38" s="33">
        <v>1110533403</v>
      </c>
      <c r="G38" s="35">
        <v>45369</v>
      </c>
      <c r="H38" s="244" t="s">
        <v>88</v>
      </c>
      <c r="I38" s="240" t="s">
        <v>1815</v>
      </c>
    </row>
    <row r="39" spans="1:9" ht="63" customHeight="1">
      <c r="A39" s="30">
        <v>221</v>
      </c>
      <c r="B39" s="30" t="s">
        <v>59</v>
      </c>
      <c r="C39" s="268" t="s">
        <v>221</v>
      </c>
      <c r="D39" s="32">
        <v>64999998</v>
      </c>
      <c r="E39" s="249" t="s">
        <v>222</v>
      </c>
      <c r="F39" s="33">
        <v>17339066</v>
      </c>
      <c r="G39" s="35">
        <v>45370</v>
      </c>
      <c r="H39" s="244" t="s">
        <v>195</v>
      </c>
      <c r="I39" s="240" t="s">
        <v>1816</v>
      </c>
    </row>
    <row r="40" spans="1:9" ht="45">
      <c r="A40" s="30">
        <v>222</v>
      </c>
      <c r="B40" s="30" t="s">
        <v>36</v>
      </c>
      <c r="C40" s="249" t="s">
        <v>571</v>
      </c>
      <c r="D40" s="32">
        <v>378248673</v>
      </c>
      <c r="E40" s="249" t="s">
        <v>572</v>
      </c>
      <c r="F40" s="33">
        <v>800149562</v>
      </c>
      <c r="G40" s="35">
        <v>45370</v>
      </c>
      <c r="H40" s="245">
        <v>45657</v>
      </c>
      <c r="I40" s="240" t="s">
        <v>1781</v>
      </c>
    </row>
    <row r="41" spans="1:9" ht="87" customHeight="1">
      <c r="A41" s="30">
        <v>225</v>
      </c>
      <c r="B41" s="30" t="s">
        <v>262</v>
      </c>
      <c r="C41" s="249" t="s">
        <v>580</v>
      </c>
      <c r="D41" s="32">
        <v>6000000</v>
      </c>
      <c r="E41" s="249" t="s">
        <v>581</v>
      </c>
      <c r="F41" s="33">
        <v>65556129</v>
      </c>
      <c r="G41" s="35">
        <v>45373</v>
      </c>
      <c r="H41" s="244" t="s">
        <v>88</v>
      </c>
      <c r="I41" s="240" t="s">
        <v>1819</v>
      </c>
    </row>
    <row r="42" spans="1:9" ht="109.5" customHeight="1">
      <c r="A42" s="30">
        <v>226</v>
      </c>
      <c r="B42" s="30" t="s">
        <v>251</v>
      </c>
      <c r="C42" s="249" t="s">
        <v>583</v>
      </c>
      <c r="D42" s="32">
        <v>30000000</v>
      </c>
      <c r="E42" s="249" t="s">
        <v>208</v>
      </c>
      <c r="F42" s="33">
        <v>809006780</v>
      </c>
      <c r="G42" s="35">
        <v>45373</v>
      </c>
      <c r="H42" s="244" t="s">
        <v>195</v>
      </c>
      <c r="I42" s="240" t="s">
        <v>1820</v>
      </c>
    </row>
    <row r="43" spans="1:9" ht="97.5" customHeight="1">
      <c r="A43" s="30">
        <v>227</v>
      </c>
      <c r="B43" s="30" t="s">
        <v>59</v>
      </c>
      <c r="C43" s="248" t="s">
        <v>585</v>
      </c>
      <c r="D43" s="32">
        <v>176857900</v>
      </c>
      <c r="E43" s="249" t="s">
        <v>586</v>
      </c>
      <c r="F43" s="33">
        <v>14398744</v>
      </c>
      <c r="G43" s="35">
        <v>45373</v>
      </c>
      <c r="H43" s="244" t="s">
        <v>88</v>
      </c>
      <c r="I43" s="240" t="s">
        <v>1821</v>
      </c>
    </row>
    <row r="44" spans="1:9" ht="45">
      <c r="A44" s="30">
        <v>228</v>
      </c>
      <c r="B44" s="30" t="s">
        <v>485</v>
      </c>
      <c r="C44" s="249" t="s">
        <v>590</v>
      </c>
      <c r="D44" s="32">
        <v>398685000</v>
      </c>
      <c r="E44" s="249" t="s">
        <v>591</v>
      </c>
      <c r="F44" s="33">
        <v>900427788</v>
      </c>
      <c r="G44" s="35">
        <v>45373</v>
      </c>
      <c r="H44" s="244" t="s">
        <v>88</v>
      </c>
      <c r="I44" s="240" t="s">
        <v>1821</v>
      </c>
    </row>
    <row r="45" spans="1:9" ht="45">
      <c r="A45" s="30">
        <v>229</v>
      </c>
      <c r="B45" s="30" t="s">
        <v>262</v>
      </c>
      <c r="C45" s="249" t="s">
        <v>594</v>
      </c>
      <c r="D45" s="32">
        <v>121458285</v>
      </c>
      <c r="E45" s="249" t="s">
        <v>68</v>
      </c>
      <c r="F45" s="33">
        <v>900504144</v>
      </c>
      <c r="G45" s="35">
        <v>45373</v>
      </c>
      <c r="H45" s="244" t="s">
        <v>46</v>
      </c>
      <c r="I45" s="240" t="s">
        <v>1822</v>
      </c>
    </row>
    <row r="46" spans="1:9" ht="78.75">
      <c r="A46" s="30">
        <v>230</v>
      </c>
      <c r="B46" s="30" t="s">
        <v>59</v>
      </c>
      <c r="C46" s="265" t="s">
        <v>597</v>
      </c>
      <c r="D46" s="32">
        <v>9270000</v>
      </c>
      <c r="E46" s="249" t="s">
        <v>61</v>
      </c>
      <c r="F46" s="33">
        <v>14223766</v>
      </c>
      <c r="G46" s="35">
        <v>45385</v>
      </c>
      <c r="H46" s="244" t="s">
        <v>88</v>
      </c>
      <c r="I46" s="240" t="s">
        <v>1823</v>
      </c>
    </row>
    <row r="47" spans="1:9" ht="83.25" customHeight="1">
      <c r="A47" s="30">
        <v>231</v>
      </c>
      <c r="B47" s="30" t="s">
        <v>42</v>
      </c>
      <c r="C47" s="249" t="s">
        <v>600</v>
      </c>
      <c r="D47" s="32">
        <v>15450000</v>
      </c>
      <c r="E47" s="249" t="s">
        <v>601</v>
      </c>
      <c r="F47" s="33">
        <v>93396753</v>
      </c>
      <c r="G47" s="35">
        <v>45385</v>
      </c>
      <c r="H47" s="244" t="s">
        <v>88</v>
      </c>
      <c r="I47" s="240" t="s">
        <v>1823</v>
      </c>
    </row>
    <row r="48" spans="1:9" ht="99.75" customHeight="1">
      <c r="A48" s="43">
        <v>232</v>
      </c>
      <c r="B48" s="43" t="s">
        <v>602</v>
      </c>
      <c r="C48" s="113" t="s">
        <v>603</v>
      </c>
      <c r="D48" s="45">
        <v>3900000</v>
      </c>
      <c r="E48" s="266" t="s">
        <v>604</v>
      </c>
      <c r="F48" s="46">
        <v>12122694</v>
      </c>
      <c r="G48" s="48">
        <v>45385</v>
      </c>
      <c r="H48" s="246" t="s">
        <v>605</v>
      </c>
      <c r="I48" s="240" t="s">
        <v>1824</v>
      </c>
    </row>
    <row r="49" spans="1:9" ht="63" customHeight="1">
      <c r="A49" s="30">
        <v>233</v>
      </c>
      <c r="B49" s="30" t="s">
        <v>409</v>
      </c>
      <c r="C49" s="100" t="s">
        <v>428</v>
      </c>
      <c r="D49" s="32">
        <v>16500000</v>
      </c>
      <c r="E49" s="249" t="s">
        <v>606</v>
      </c>
      <c r="F49" s="33">
        <v>16785917</v>
      </c>
      <c r="G49" s="35">
        <v>45385</v>
      </c>
      <c r="H49" s="244" t="s">
        <v>88</v>
      </c>
      <c r="I49" s="240" t="s">
        <v>1823</v>
      </c>
    </row>
    <row r="50" spans="1:9" ht="56.25">
      <c r="A50" s="30">
        <v>234</v>
      </c>
      <c r="B50" s="30" t="s">
        <v>59</v>
      </c>
      <c r="C50" s="100" t="s">
        <v>608</v>
      </c>
      <c r="D50" s="32">
        <v>35500000</v>
      </c>
      <c r="E50" s="249" t="s">
        <v>577</v>
      </c>
      <c r="F50" s="33">
        <v>901367080</v>
      </c>
      <c r="G50" s="35">
        <v>45385</v>
      </c>
      <c r="H50" s="244" t="s">
        <v>46</v>
      </c>
      <c r="I50" s="240" t="s">
        <v>1825</v>
      </c>
    </row>
    <row r="51" spans="1:9" ht="66.75" customHeight="1">
      <c r="A51" s="30">
        <v>235</v>
      </c>
      <c r="B51" s="30" t="s">
        <v>36</v>
      </c>
      <c r="C51" s="249" t="s">
        <v>610</v>
      </c>
      <c r="D51" s="32">
        <v>56763000</v>
      </c>
      <c r="E51" s="249" t="s">
        <v>611</v>
      </c>
      <c r="F51" s="33">
        <v>901515391</v>
      </c>
      <c r="G51" s="35">
        <v>45387</v>
      </c>
      <c r="H51" s="245">
        <v>45657</v>
      </c>
      <c r="I51" s="240" t="s">
        <v>1781</v>
      </c>
    </row>
  </sheetData>
  <mergeCells count="1">
    <mergeCell ref="B1:I1"/>
  </mergeCells>
  <printOptions verticalCentered="1"/>
  <pageMargins left="0.7" right="0.7" top="0.75" bottom="0.75" header="0.3" footer="0.3"/>
  <pageSetup fitToHeight="0" orientation="portrait"/>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A1585-52AA-4C85-B9B6-DE0E3DA5BC97}">
  <sheetPr>
    <pageSetUpPr fitToPage="1"/>
  </sheetPr>
  <dimension ref="A1:I133"/>
  <sheetViews>
    <sheetView workbookViewId="0">
      <selection activeCell="K4" sqref="K4"/>
    </sheetView>
  </sheetViews>
  <sheetFormatPr defaultColWidth="11.42578125" defaultRowHeight="11.25"/>
  <cols>
    <col min="1" max="1" width="4.140625" style="19" customWidth="1"/>
    <col min="2" max="2" width="7.42578125" style="250" customWidth="1"/>
    <col min="3" max="3" width="40.140625" style="250" customWidth="1"/>
    <col min="4" max="4" width="10.7109375" style="23" customWidth="1"/>
    <col min="5" max="5" width="21.42578125" style="19" customWidth="1"/>
    <col min="6" max="6" width="9.85546875" style="25" customWidth="1"/>
    <col min="7" max="7" width="6.28515625" style="22" customWidth="1"/>
    <col min="8" max="8" width="8.42578125" style="239" customWidth="1"/>
    <col min="9" max="9" width="11.42578125" style="283"/>
    <col min="10" max="16384" width="11.42578125" style="19"/>
  </cols>
  <sheetData>
    <row r="1" spans="1:9" ht="27.75" customHeight="1">
      <c r="C1" s="533" t="s">
        <v>1829</v>
      </c>
      <c r="D1" s="534"/>
      <c r="E1" s="534"/>
      <c r="F1" s="534"/>
      <c r="G1" s="535"/>
    </row>
    <row r="2" spans="1:9" s="1" customFormat="1" ht="28.5" customHeight="1">
      <c r="A2" s="2" t="s">
        <v>0</v>
      </c>
      <c r="B2" s="4" t="s">
        <v>2</v>
      </c>
      <c r="C2" s="273" t="s">
        <v>3</v>
      </c>
      <c r="D2" s="274" t="s">
        <v>5</v>
      </c>
      <c r="E2" s="275" t="s">
        <v>6</v>
      </c>
      <c r="F2" s="277" t="s">
        <v>13</v>
      </c>
      <c r="G2" s="278" t="s">
        <v>22</v>
      </c>
      <c r="H2" s="292" t="s">
        <v>1830</v>
      </c>
      <c r="I2" s="284" t="s">
        <v>1831</v>
      </c>
    </row>
    <row r="3" spans="1:9" ht="41.25" customHeight="1">
      <c r="A3" s="30">
        <v>1</v>
      </c>
      <c r="B3" s="249" t="s">
        <v>42</v>
      </c>
      <c r="C3" s="248" t="s">
        <v>43</v>
      </c>
      <c r="D3" s="32">
        <v>22062600</v>
      </c>
      <c r="E3" s="30" t="s">
        <v>44</v>
      </c>
      <c r="F3" s="35">
        <v>45292</v>
      </c>
      <c r="G3" s="31">
        <v>4</v>
      </c>
      <c r="H3" s="286" t="s">
        <v>1832</v>
      </c>
      <c r="I3" s="285">
        <f>+D3/G3</f>
        <v>5515650</v>
      </c>
    </row>
    <row r="4" spans="1:9" ht="33" customHeight="1">
      <c r="A4" s="30">
        <v>19</v>
      </c>
      <c r="B4" s="249" t="s">
        <v>48</v>
      </c>
      <c r="C4" s="248" t="s">
        <v>103</v>
      </c>
      <c r="D4" s="32">
        <v>38470500</v>
      </c>
      <c r="E4" s="30" t="s">
        <v>104</v>
      </c>
      <c r="F4" s="35">
        <v>45292</v>
      </c>
      <c r="G4" s="31">
        <v>4</v>
      </c>
      <c r="H4" s="286" t="s">
        <v>1833</v>
      </c>
      <c r="I4" s="285">
        <f t="shared" ref="I4:I67" si="0">+D4/G4</f>
        <v>9617625</v>
      </c>
    </row>
    <row r="5" spans="1:9" ht="45" customHeight="1">
      <c r="A5" s="30">
        <v>22</v>
      </c>
      <c r="B5" s="249" t="s">
        <v>48</v>
      </c>
      <c r="C5" s="248" t="s">
        <v>103</v>
      </c>
      <c r="D5" s="32">
        <v>35689500</v>
      </c>
      <c r="E5" s="30" t="s">
        <v>113</v>
      </c>
      <c r="F5" s="35">
        <v>45293</v>
      </c>
      <c r="G5" s="31">
        <v>4</v>
      </c>
      <c r="H5" s="286" t="s">
        <v>1833</v>
      </c>
      <c r="I5" s="285">
        <f t="shared" si="0"/>
        <v>8922375</v>
      </c>
    </row>
    <row r="6" spans="1:9" ht="36" customHeight="1">
      <c r="A6" s="30">
        <v>29</v>
      </c>
      <c r="B6" s="249" t="s">
        <v>48</v>
      </c>
      <c r="C6" s="249" t="s">
        <v>129</v>
      </c>
      <c r="D6" s="32">
        <v>37080000</v>
      </c>
      <c r="E6" s="30" t="s">
        <v>130</v>
      </c>
      <c r="F6" s="35">
        <v>45293</v>
      </c>
      <c r="G6" s="31">
        <v>4</v>
      </c>
      <c r="H6" s="286" t="s">
        <v>1834</v>
      </c>
      <c r="I6" s="285">
        <f t="shared" si="0"/>
        <v>9270000</v>
      </c>
    </row>
    <row r="7" spans="1:9" ht="42.75" customHeight="1">
      <c r="A7" s="30">
        <v>44</v>
      </c>
      <c r="B7" s="249" t="s">
        <v>59</v>
      </c>
      <c r="C7" s="249" t="s">
        <v>1778</v>
      </c>
      <c r="D7" s="32">
        <v>14420000</v>
      </c>
      <c r="E7" s="30" t="s">
        <v>171</v>
      </c>
      <c r="F7" s="35">
        <v>45295</v>
      </c>
      <c r="G7" s="31">
        <v>4</v>
      </c>
      <c r="H7" s="286" t="s">
        <v>1779</v>
      </c>
      <c r="I7" s="285">
        <f t="shared" si="0"/>
        <v>3605000</v>
      </c>
    </row>
    <row r="8" spans="1:9" ht="47.25" customHeight="1">
      <c r="A8" s="30">
        <v>46</v>
      </c>
      <c r="B8" s="249" t="s">
        <v>157</v>
      </c>
      <c r="C8" s="249" t="s">
        <v>176</v>
      </c>
      <c r="D8" s="32">
        <v>20000000</v>
      </c>
      <c r="E8" s="30" t="s">
        <v>177</v>
      </c>
      <c r="F8" s="35">
        <v>45295</v>
      </c>
      <c r="G8" s="31">
        <v>4</v>
      </c>
      <c r="H8" s="286" t="s">
        <v>1789</v>
      </c>
      <c r="I8" s="285">
        <f t="shared" si="0"/>
        <v>5000000</v>
      </c>
    </row>
    <row r="9" spans="1:9" ht="50.25" customHeight="1">
      <c r="A9" s="30">
        <v>51</v>
      </c>
      <c r="B9" s="249" t="s">
        <v>59</v>
      </c>
      <c r="C9" s="249" t="s">
        <v>186</v>
      </c>
      <c r="D9" s="32">
        <v>35538664</v>
      </c>
      <c r="E9" s="30" t="s">
        <v>187</v>
      </c>
      <c r="F9" s="35">
        <v>45295</v>
      </c>
      <c r="G9" s="31">
        <v>4</v>
      </c>
      <c r="H9" s="286" t="s">
        <v>1789</v>
      </c>
      <c r="I9" s="285">
        <f t="shared" si="0"/>
        <v>8884666</v>
      </c>
    </row>
    <row r="10" spans="1:9" ht="59.25" customHeight="1">
      <c r="A10" s="30">
        <v>59</v>
      </c>
      <c r="B10" s="249" t="s">
        <v>92</v>
      </c>
      <c r="C10" s="248" t="s">
        <v>214</v>
      </c>
      <c r="D10" s="32">
        <v>20600000</v>
      </c>
      <c r="E10" s="30" t="s">
        <v>215</v>
      </c>
      <c r="F10" s="35">
        <v>45302</v>
      </c>
      <c r="G10" s="31">
        <v>4</v>
      </c>
      <c r="H10" s="287" t="s">
        <v>1782</v>
      </c>
      <c r="I10" s="285">
        <f t="shared" si="0"/>
        <v>5150000</v>
      </c>
    </row>
    <row r="11" spans="1:9" ht="63" customHeight="1">
      <c r="A11" s="30">
        <v>64</v>
      </c>
      <c r="B11" s="249" t="s">
        <v>59</v>
      </c>
      <c r="C11" s="249" t="s">
        <v>225</v>
      </c>
      <c r="D11" s="32">
        <v>45885000</v>
      </c>
      <c r="E11" s="30" t="s">
        <v>226</v>
      </c>
      <c r="F11" s="35">
        <v>44212</v>
      </c>
      <c r="G11" s="31">
        <v>4</v>
      </c>
      <c r="H11" s="287" t="s">
        <v>1835</v>
      </c>
      <c r="I11" s="285">
        <f t="shared" si="0"/>
        <v>11471250</v>
      </c>
    </row>
    <row r="12" spans="1:9" ht="33" customHeight="1">
      <c r="A12" s="30">
        <v>68</v>
      </c>
      <c r="B12" s="249" t="s">
        <v>59</v>
      </c>
      <c r="C12" s="249" t="s">
        <v>237</v>
      </c>
      <c r="D12" s="32">
        <v>100000000</v>
      </c>
      <c r="E12" s="30" t="s">
        <v>68</v>
      </c>
      <c r="F12" s="35">
        <v>45315</v>
      </c>
      <c r="G12" s="31">
        <v>3</v>
      </c>
      <c r="H12" s="288" t="s">
        <v>1784</v>
      </c>
      <c r="I12" s="285">
        <f t="shared" si="0"/>
        <v>33333333.333333332</v>
      </c>
    </row>
    <row r="13" spans="1:9" ht="45" customHeight="1">
      <c r="A13" s="30">
        <v>69</v>
      </c>
      <c r="B13" s="249" t="s">
        <v>59</v>
      </c>
      <c r="C13" s="249" t="s">
        <v>240</v>
      </c>
      <c r="D13" s="32">
        <v>10815000</v>
      </c>
      <c r="E13" s="30" t="s">
        <v>241</v>
      </c>
      <c r="F13" s="35">
        <v>45316</v>
      </c>
      <c r="G13" s="31">
        <v>3</v>
      </c>
      <c r="H13" s="288" t="s">
        <v>1836</v>
      </c>
      <c r="I13" s="285">
        <f t="shared" si="0"/>
        <v>3605000</v>
      </c>
    </row>
    <row r="14" spans="1:9" ht="40.5" customHeight="1">
      <c r="A14" s="30">
        <v>70</v>
      </c>
      <c r="B14" s="249" t="s">
        <v>59</v>
      </c>
      <c r="C14" s="249" t="s">
        <v>240</v>
      </c>
      <c r="D14" s="32">
        <v>10815000</v>
      </c>
      <c r="E14" s="30" t="s">
        <v>242</v>
      </c>
      <c r="F14" s="35">
        <v>45316</v>
      </c>
      <c r="G14" s="31">
        <v>3</v>
      </c>
      <c r="H14" s="288" t="s">
        <v>1836</v>
      </c>
      <c r="I14" s="285">
        <f t="shared" si="0"/>
        <v>3605000</v>
      </c>
    </row>
    <row r="15" spans="1:9" ht="33.75" customHeight="1">
      <c r="A15" s="30">
        <v>71</v>
      </c>
      <c r="B15" s="249" t="s">
        <v>59</v>
      </c>
      <c r="C15" s="249" t="s">
        <v>240</v>
      </c>
      <c r="D15" s="32">
        <v>10815000</v>
      </c>
      <c r="E15" s="30" t="s">
        <v>630</v>
      </c>
      <c r="F15" s="35">
        <v>45316</v>
      </c>
      <c r="G15" s="31">
        <v>3</v>
      </c>
      <c r="H15" s="288" t="s">
        <v>1836</v>
      </c>
      <c r="I15" s="285">
        <f t="shared" si="0"/>
        <v>3605000</v>
      </c>
    </row>
    <row r="16" spans="1:9" ht="28.5" customHeight="1">
      <c r="A16" s="30">
        <v>72</v>
      </c>
      <c r="B16" s="249" t="s">
        <v>59</v>
      </c>
      <c r="C16" s="249" t="s">
        <v>244</v>
      </c>
      <c r="D16" s="32">
        <v>32120000</v>
      </c>
      <c r="E16" s="30" t="s">
        <v>245</v>
      </c>
      <c r="F16" s="35">
        <v>45317</v>
      </c>
      <c r="G16" s="31">
        <v>4</v>
      </c>
      <c r="H16" s="287" t="s">
        <v>1805</v>
      </c>
      <c r="I16" s="285">
        <f t="shared" si="0"/>
        <v>8030000</v>
      </c>
    </row>
    <row r="17" spans="1:9" ht="72" customHeight="1">
      <c r="A17" s="30">
        <v>73</v>
      </c>
      <c r="B17" s="249" t="s">
        <v>59</v>
      </c>
      <c r="C17" s="100" t="s">
        <v>247</v>
      </c>
      <c r="D17" s="32">
        <v>26585868</v>
      </c>
      <c r="E17" s="30" t="s">
        <v>248</v>
      </c>
      <c r="F17" s="35">
        <v>45317</v>
      </c>
      <c r="G17" s="31">
        <v>4</v>
      </c>
      <c r="H17" s="287" t="s">
        <v>1837</v>
      </c>
      <c r="I17" s="285">
        <f t="shared" si="0"/>
        <v>6646467</v>
      </c>
    </row>
    <row r="18" spans="1:9" ht="54" customHeight="1">
      <c r="A18" s="30">
        <v>75</v>
      </c>
      <c r="B18" s="249" t="s">
        <v>48</v>
      </c>
      <c r="C18" s="248" t="s">
        <v>145</v>
      </c>
      <c r="D18" s="32">
        <v>29160000</v>
      </c>
      <c r="E18" s="30" t="s">
        <v>146</v>
      </c>
      <c r="F18" s="35">
        <v>44228</v>
      </c>
      <c r="G18" s="31">
        <v>3</v>
      </c>
      <c r="H18" s="286" t="s">
        <v>1788</v>
      </c>
      <c r="I18" s="285">
        <f t="shared" si="0"/>
        <v>9720000</v>
      </c>
    </row>
    <row r="19" spans="1:9" ht="42" customHeight="1">
      <c r="A19" s="30">
        <v>76</v>
      </c>
      <c r="B19" s="249" t="s">
        <v>48</v>
      </c>
      <c r="C19" s="249" t="s">
        <v>115</v>
      </c>
      <c r="D19" s="32">
        <v>11340000</v>
      </c>
      <c r="E19" s="30" t="s">
        <v>116</v>
      </c>
      <c r="F19" s="35">
        <v>44228</v>
      </c>
      <c r="G19" s="31">
        <v>3</v>
      </c>
      <c r="H19" s="286" t="s">
        <v>1788</v>
      </c>
      <c r="I19" s="285">
        <f t="shared" si="0"/>
        <v>3780000</v>
      </c>
    </row>
    <row r="20" spans="1:9" ht="48.75" customHeight="1">
      <c r="A20" s="30">
        <v>77</v>
      </c>
      <c r="B20" s="249" t="s">
        <v>48</v>
      </c>
      <c r="C20" s="248" t="s">
        <v>63</v>
      </c>
      <c r="D20" s="32">
        <v>16200000</v>
      </c>
      <c r="E20" s="30" t="s">
        <v>259</v>
      </c>
      <c r="F20" s="35">
        <v>45323</v>
      </c>
      <c r="G20" s="31">
        <v>3</v>
      </c>
      <c r="H20" s="286" t="s">
        <v>1788</v>
      </c>
      <c r="I20" s="285">
        <f t="shared" si="0"/>
        <v>5400000</v>
      </c>
    </row>
    <row r="21" spans="1:9" ht="33" customHeight="1">
      <c r="A21" s="30">
        <v>78</v>
      </c>
      <c r="B21" s="249" t="s">
        <v>262</v>
      </c>
      <c r="C21" s="249" t="s">
        <v>263</v>
      </c>
      <c r="D21" s="32">
        <v>11495217</v>
      </c>
      <c r="E21" s="30" t="s">
        <v>264</v>
      </c>
      <c r="F21" s="35">
        <v>45323</v>
      </c>
      <c r="G21" s="31">
        <v>3</v>
      </c>
      <c r="H21" s="286" t="s">
        <v>1788</v>
      </c>
      <c r="I21" s="285">
        <f t="shared" si="0"/>
        <v>3831739</v>
      </c>
    </row>
    <row r="22" spans="1:9" ht="49.5" customHeight="1">
      <c r="A22" s="30">
        <v>79</v>
      </c>
      <c r="B22" s="249" t="s">
        <v>48</v>
      </c>
      <c r="C22" s="248" t="s">
        <v>142</v>
      </c>
      <c r="D22" s="32">
        <v>16200000</v>
      </c>
      <c r="E22" s="30" t="s">
        <v>266</v>
      </c>
      <c r="F22" s="35">
        <v>45323</v>
      </c>
      <c r="G22" s="31">
        <v>3</v>
      </c>
      <c r="H22" s="286" t="s">
        <v>1788</v>
      </c>
      <c r="I22" s="285">
        <f t="shared" si="0"/>
        <v>5400000</v>
      </c>
    </row>
    <row r="23" spans="1:9" ht="75" customHeight="1">
      <c r="A23" s="30">
        <v>80</v>
      </c>
      <c r="B23" s="249" t="s">
        <v>70</v>
      </c>
      <c r="C23" s="248" t="s">
        <v>71</v>
      </c>
      <c r="D23" s="32">
        <v>12600000</v>
      </c>
      <c r="E23" s="30" t="s">
        <v>72</v>
      </c>
      <c r="F23" s="35">
        <v>45323</v>
      </c>
      <c r="G23" s="31">
        <v>3</v>
      </c>
      <c r="H23" s="286" t="s">
        <v>1788</v>
      </c>
      <c r="I23" s="285">
        <f t="shared" si="0"/>
        <v>4200000</v>
      </c>
    </row>
    <row r="24" spans="1:9" ht="75" customHeight="1">
      <c r="A24" s="30">
        <v>81</v>
      </c>
      <c r="B24" s="249" t="s">
        <v>70</v>
      </c>
      <c r="C24" s="248" t="s">
        <v>71</v>
      </c>
      <c r="D24" s="32">
        <v>12600000</v>
      </c>
      <c r="E24" s="30" t="s">
        <v>74</v>
      </c>
      <c r="F24" s="35">
        <v>45323</v>
      </c>
      <c r="G24" s="31">
        <v>3</v>
      </c>
      <c r="H24" s="286" t="s">
        <v>1838</v>
      </c>
      <c r="I24" s="285">
        <f t="shared" si="0"/>
        <v>4200000</v>
      </c>
    </row>
    <row r="25" spans="1:9" ht="41.25" customHeight="1">
      <c r="A25" s="30">
        <v>82</v>
      </c>
      <c r="B25" s="249" t="s">
        <v>262</v>
      </c>
      <c r="C25" s="249" t="s">
        <v>202</v>
      </c>
      <c r="D25" s="32">
        <v>6900000</v>
      </c>
      <c r="E25" s="32" t="s">
        <v>203</v>
      </c>
      <c r="F25" s="35">
        <v>45323</v>
      </c>
      <c r="G25" s="31">
        <v>3</v>
      </c>
      <c r="H25" s="286" t="s">
        <v>1789</v>
      </c>
      <c r="I25" s="285">
        <f t="shared" si="0"/>
        <v>2300000</v>
      </c>
    </row>
    <row r="26" spans="1:9" ht="45.75" customHeight="1">
      <c r="A26" s="30">
        <v>83</v>
      </c>
      <c r="B26" s="249" t="s">
        <v>48</v>
      </c>
      <c r="C26" s="248" t="s">
        <v>148</v>
      </c>
      <c r="D26" s="32">
        <v>19440000</v>
      </c>
      <c r="E26" s="30" t="s">
        <v>149</v>
      </c>
      <c r="F26" s="35">
        <v>45323</v>
      </c>
      <c r="G26" s="31">
        <v>3</v>
      </c>
      <c r="H26" s="286" t="s">
        <v>1788</v>
      </c>
      <c r="I26" s="285">
        <f t="shared" si="0"/>
        <v>6480000</v>
      </c>
    </row>
    <row r="27" spans="1:9" ht="45" customHeight="1">
      <c r="A27" s="30">
        <v>84</v>
      </c>
      <c r="B27" s="249" t="s">
        <v>48</v>
      </c>
      <c r="C27" s="249" t="s">
        <v>126</v>
      </c>
      <c r="D27" s="32">
        <v>19440000</v>
      </c>
      <c r="E27" s="30" t="s">
        <v>127</v>
      </c>
      <c r="F27" s="35">
        <v>45323</v>
      </c>
      <c r="G27" s="31">
        <v>3</v>
      </c>
      <c r="H27" s="286" t="s">
        <v>1788</v>
      </c>
      <c r="I27" s="285">
        <f t="shared" si="0"/>
        <v>6480000</v>
      </c>
    </row>
    <row r="28" spans="1:9" ht="41.25" customHeight="1">
      <c r="A28" s="30">
        <v>85</v>
      </c>
      <c r="B28" s="249" t="s">
        <v>277</v>
      </c>
      <c r="C28" s="249" t="s">
        <v>278</v>
      </c>
      <c r="D28" s="32">
        <v>6000000</v>
      </c>
      <c r="E28" s="30" t="s">
        <v>279</v>
      </c>
      <c r="F28" s="35">
        <v>45323</v>
      </c>
      <c r="G28" s="31">
        <v>3</v>
      </c>
      <c r="H28" s="286" t="s">
        <v>1788</v>
      </c>
      <c r="I28" s="285">
        <f t="shared" si="0"/>
        <v>2000000</v>
      </c>
    </row>
    <row r="29" spans="1:9" ht="41.25" customHeight="1">
      <c r="A29" s="30">
        <v>86</v>
      </c>
      <c r="B29" s="249" t="s">
        <v>157</v>
      </c>
      <c r="C29" s="249" t="s">
        <v>280</v>
      </c>
      <c r="D29" s="32">
        <v>5850000</v>
      </c>
      <c r="E29" s="30" t="s">
        <v>281</v>
      </c>
      <c r="F29" s="35">
        <v>45324</v>
      </c>
      <c r="G29" s="31" t="s">
        <v>88</v>
      </c>
      <c r="H29" s="286" t="s">
        <v>1838</v>
      </c>
      <c r="I29" s="285" t="e">
        <f t="shared" si="0"/>
        <v>#VALUE!</v>
      </c>
    </row>
    <row r="30" spans="1:9" ht="48" customHeight="1">
      <c r="A30" s="30">
        <v>87</v>
      </c>
      <c r="B30" s="249" t="s">
        <v>48</v>
      </c>
      <c r="C30" s="248" t="s">
        <v>100</v>
      </c>
      <c r="D30" s="32">
        <v>6600000</v>
      </c>
      <c r="E30" s="30" t="s">
        <v>102</v>
      </c>
      <c r="F30" s="35">
        <v>45327</v>
      </c>
      <c r="G30" s="31">
        <v>3</v>
      </c>
      <c r="H30" s="286" t="s">
        <v>1789</v>
      </c>
      <c r="I30" s="285">
        <f t="shared" si="0"/>
        <v>2200000</v>
      </c>
    </row>
    <row r="31" spans="1:9" ht="54.75" customHeight="1">
      <c r="A31" s="30">
        <v>88</v>
      </c>
      <c r="B31" s="249" t="s">
        <v>48</v>
      </c>
      <c r="C31" s="248" t="s">
        <v>100</v>
      </c>
      <c r="D31" s="32">
        <v>2200000</v>
      </c>
      <c r="E31" s="30" t="s">
        <v>101</v>
      </c>
      <c r="F31" s="35">
        <v>45327</v>
      </c>
      <c r="G31" s="31">
        <v>3</v>
      </c>
      <c r="H31" s="286" t="s">
        <v>1789</v>
      </c>
      <c r="I31" s="285">
        <f t="shared" si="0"/>
        <v>733333.33333333337</v>
      </c>
    </row>
    <row r="32" spans="1:9" ht="38.25" customHeight="1">
      <c r="A32" s="30">
        <v>89</v>
      </c>
      <c r="B32" s="249" t="s">
        <v>48</v>
      </c>
      <c r="C32" s="248" t="s">
        <v>136</v>
      </c>
      <c r="D32" s="32">
        <v>7905750</v>
      </c>
      <c r="E32" s="30" t="s">
        <v>137</v>
      </c>
      <c r="F32" s="35">
        <v>45327</v>
      </c>
      <c r="G32" s="31">
        <v>3</v>
      </c>
      <c r="H32" s="286" t="s">
        <v>1789</v>
      </c>
      <c r="I32" s="285">
        <f t="shared" si="0"/>
        <v>2635250</v>
      </c>
    </row>
    <row r="33" spans="1:9" ht="75" customHeight="1">
      <c r="A33" s="30">
        <v>90</v>
      </c>
      <c r="B33" s="249" t="s">
        <v>48</v>
      </c>
      <c r="C33" s="249" t="s">
        <v>165</v>
      </c>
      <c r="D33" s="32">
        <v>4738000</v>
      </c>
      <c r="E33" s="30" t="s">
        <v>166</v>
      </c>
      <c r="F33" s="35">
        <v>45328</v>
      </c>
      <c r="G33" s="31">
        <v>3</v>
      </c>
      <c r="H33" s="286" t="s">
        <v>1790</v>
      </c>
      <c r="I33" s="285">
        <f t="shared" si="0"/>
        <v>1579333.3333333333</v>
      </c>
    </row>
    <row r="34" spans="1:9" ht="63.75" customHeight="1">
      <c r="A34" s="30">
        <v>91</v>
      </c>
      <c r="B34" s="249" t="s">
        <v>284</v>
      </c>
      <c r="C34" s="248" t="s">
        <v>158</v>
      </c>
      <c r="D34" s="32">
        <v>3600000</v>
      </c>
      <c r="E34" s="30" t="s">
        <v>159</v>
      </c>
      <c r="F34" s="35">
        <v>45328</v>
      </c>
      <c r="G34" s="31">
        <v>3</v>
      </c>
      <c r="H34" s="289" t="s">
        <v>1839</v>
      </c>
      <c r="I34" s="285">
        <f t="shared" si="0"/>
        <v>1200000</v>
      </c>
    </row>
    <row r="35" spans="1:9" ht="48.75" customHeight="1">
      <c r="A35" s="30">
        <v>92</v>
      </c>
      <c r="B35" s="249" t="s">
        <v>53</v>
      </c>
      <c r="C35" s="248" t="s">
        <v>285</v>
      </c>
      <c r="D35" s="32">
        <v>12900000</v>
      </c>
      <c r="E35" s="30" t="s">
        <v>81</v>
      </c>
      <c r="F35" s="35">
        <v>45328</v>
      </c>
      <c r="G35" s="31">
        <v>3</v>
      </c>
      <c r="H35" s="289" t="s">
        <v>1839</v>
      </c>
      <c r="I35" s="285">
        <f t="shared" si="0"/>
        <v>4300000</v>
      </c>
    </row>
    <row r="36" spans="1:9" ht="44.25" customHeight="1">
      <c r="A36" s="30">
        <v>93</v>
      </c>
      <c r="B36" s="249" t="s">
        <v>92</v>
      </c>
      <c r="C36" s="248" t="s">
        <v>160</v>
      </c>
      <c r="D36" s="32">
        <v>11100000</v>
      </c>
      <c r="E36" s="30" t="s">
        <v>161</v>
      </c>
      <c r="F36" s="35">
        <v>45328</v>
      </c>
      <c r="G36" s="31">
        <v>3</v>
      </c>
      <c r="H36" s="286" t="s">
        <v>1790</v>
      </c>
      <c r="I36" s="285">
        <f t="shared" si="0"/>
        <v>3700000</v>
      </c>
    </row>
    <row r="37" spans="1:9" ht="51" customHeight="1">
      <c r="A37" s="30">
        <v>94</v>
      </c>
      <c r="B37" s="249" t="s">
        <v>157</v>
      </c>
      <c r="C37" s="249" t="s">
        <v>287</v>
      </c>
      <c r="D37" s="32">
        <v>12900000</v>
      </c>
      <c r="E37" s="30" t="s">
        <v>288</v>
      </c>
      <c r="F37" s="35">
        <v>45328</v>
      </c>
      <c r="G37" s="31">
        <v>3</v>
      </c>
      <c r="H37" s="286" t="s">
        <v>1790</v>
      </c>
      <c r="I37" s="285">
        <f t="shared" si="0"/>
        <v>4300000</v>
      </c>
    </row>
    <row r="38" spans="1:9" ht="53.25" customHeight="1">
      <c r="A38" s="30">
        <v>96</v>
      </c>
      <c r="B38" s="249" t="s">
        <v>53</v>
      </c>
      <c r="C38" s="248" t="s">
        <v>293</v>
      </c>
      <c r="D38" s="32">
        <v>10500000</v>
      </c>
      <c r="E38" s="30" t="s">
        <v>84</v>
      </c>
      <c r="F38" s="35">
        <v>45330</v>
      </c>
      <c r="G38" s="31">
        <v>3</v>
      </c>
      <c r="H38" s="287" t="s">
        <v>1791</v>
      </c>
      <c r="I38" s="285">
        <f t="shared" si="0"/>
        <v>3500000</v>
      </c>
    </row>
    <row r="39" spans="1:9" ht="49.5" customHeight="1">
      <c r="A39" s="30">
        <v>97</v>
      </c>
      <c r="B39" s="249" t="s">
        <v>53</v>
      </c>
      <c r="C39" s="248" t="s">
        <v>173</v>
      </c>
      <c r="D39" s="32">
        <v>10500000</v>
      </c>
      <c r="E39" s="30" t="s">
        <v>174</v>
      </c>
      <c r="F39" s="35">
        <v>45330</v>
      </c>
      <c r="G39" s="31">
        <v>3</v>
      </c>
      <c r="H39" s="287" t="s">
        <v>1791</v>
      </c>
      <c r="I39" s="285">
        <f t="shared" si="0"/>
        <v>3500000</v>
      </c>
    </row>
    <row r="40" spans="1:9" ht="48.75" customHeight="1">
      <c r="A40" s="30">
        <v>98</v>
      </c>
      <c r="B40" s="249" t="s">
        <v>53</v>
      </c>
      <c r="C40" s="248" t="s">
        <v>131</v>
      </c>
      <c r="D40" s="32">
        <v>16500000</v>
      </c>
      <c r="E40" s="30" t="s">
        <v>132</v>
      </c>
      <c r="F40" s="35">
        <v>45330</v>
      </c>
      <c r="G40" s="31">
        <v>3</v>
      </c>
      <c r="H40" s="287" t="s">
        <v>1791</v>
      </c>
      <c r="I40" s="285">
        <f t="shared" si="0"/>
        <v>5500000</v>
      </c>
    </row>
    <row r="41" spans="1:9" ht="48" customHeight="1">
      <c r="A41" s="30">
        <v>99</v>
      </c>
      <c r="B41" s="249" t="s">
        <v>53</v>
      </c>
      <c r="C41" s="248" t="s">
        <v>54</v>
      </c>
      <c r="D41" s="32">
        <v>16500000</v>
      </c>
      <c r="E41" s="30" t="s">
        <v>55</v>
      </c>
      <c r="F41" s="35">
        <v>45330</v>
      </c>
      <c r="G41" s="31">
        <v>3</v>
      </c>
      <c r="H41" s="287" t="s">
        <v>1791</v>
      </c>
      <c r="I41" s="285">
        <f t="shared" si="0"/>
        <v>5500000</v>
      </c>
    </row>
    <row r="42" spans="1:9" ht="57" customHeight="1">
      <c r="A42" s="30">
        <v>100</v>
      </c>
      <c r="B42" s="249" t="s">
        <v>53</v>
      </c>
      <c r="C42" s="248" t="s">
        <v>83</v>
      </c>
      <c r="D42" s="32">
        <v>10500000</v>
      </c>
      <c r="E42" s="30" t="s">
        <v>124</v>
      </c>
      <c r="F42" s="35">
        <v>45330</v>
      </c>
      <c r="G42" s="31">
        <v>3</v>
      </c>
      <c r="H42" s="287" t="s">
        <v>1791</v>
      </c>
      <c r="I42" s="285">
        <f t="shared" si="0"/>
        <v>3500000</v>
      </c>
    </row>
    <row r="43" spans="1:9" ht="52.5" customHeight="1">
      <c r="A43" s="30">
        <v>101</v>
      </c>
      <c r="B43" s="249" t="s">
        <v>42</v>
      </c>
      <c r="C43" s="249" t="s">
        <v>299</v>
      </c>
      <c r="D43" s="32">
        <v>15000000</v>
      </c>
      <c r="E43" s="30" t="s">
        <v>300</v>
      </c>
      <c r="F43" s="35">
        <v>45330</v>
      </c>
      <c r="G43" s="31">
        <v>3</v>
      </c>
      <c r="H43" s="287" t="s">
        <v>1791</v>
      </c>
      <c r="I43" s="285">
        <f t="shared" si="0"/>
        <v>5000000</v>
      </c>
    </row>
    <row r="44" spans="1:9" ht="39.75" customHeight="1">
      <c r="A44" s="30">
        <v>102</v>
      </c>
      <c r="B44" s="249" t="s">
        <v>53</v>
      </c>
      <c r="C44" s="100" t="s">
        <v>302</v>
      </c>
      <c r="D44" s="32">
        <v>10500000</v>
      </c>
      <c r="E44" s="30" t="s">
        <v>303</v>
      </c>
      <c r="F44" s="35">
        <v>45330</v>
      </c>
      <c r="G44" s="31">
        <v>3</v>
      </c>
      <c r="H44" s="287" t="s">
        <v>1791</v>
      </c>
      <c r="I44" s="285">
        <f t="shared" si="0"/>
        <v>3500000</v>
      </c>
    </row>
    <row r="45" spans="1:9" ht="59.25" customHeight="1">
      <c r="A45" s="30">
        <v>103</v>
      </c>
      <c r="B45" s="249" t="s">
        <v>59</v>
      </c>
      <c r="C45" s="249" t="s">
        <v>305</v>
      </c>
      <c r="D45" s="32">
        <v>11600000</v>
      </c>
      <c r="E45" s="30" t="s">
        <v>306</v>
      </c>
      <c r="F45" s="35">
        <v>45330</v>
      </c>
      <c r="G45" s="31">
        <v>4</v>
      </c>
      <c r="H45" s="287" t="s">
        <v>1792</v>
      </c>
      <c r="I45" s="285">
        <f t="shared" si="0"/>
        <v>2900000</v>
      </c>
    </row>
    <row r="46" spans="1:9" ht="56.25" customHeight="1">
      <c r="A46" s="30">
        <v>104</v>
      </c>
      <c r="B46" s="249" t="s">
        <v>48</v>
      </c>
      <c r="C46" s="248" t="s">
        <v>192</v>
      </c>
      <c r="D46" s="32">
        <v>11400000</v>
      </c>
      <c r="E46" s="30" t="s">
        <v>197</v>
      </c>
      <c r="F46" s="35">
        <v>45331</v>
      </c>
      <c r="G46" s="31">
        <v>3</v>
      </c>
      <c r="H46" s="287" t="s">
        <v>1793</v>
      </c>
      <c r="I46" s="285">
        <f t="shared" si="0"/>
        <v>3800000</v>
      </c>
    </row>
    <row r="47" spans="1:9" ht="55.5" customHeight="1">
      <c r="A47" s="30">
        <v>105</v>
      </c>
      <c r="B47" s="249" t="s">
        <v>53</v>
      </c>
      <c r="C47" s="248" t="s">
        <v>83</v>
      </c>
      <c r="D47" s="32">
        <v>10500000</v>
      </c>
      <c r="E47" s="30" t="s">
        <v>309</v>
      </c>
      <c r="F47" s="35">
        <v>45331</v>
      </c>
      <c r="G47" s="31">
        <v>3</v>
      </c>
      <c r="H47" s="287" t="s">
        <v>1793</v>
      </c>
      <c r="I47" s="285">
        <f t="shared" si="0"/>
        <v>3500000</v>
      </c>
    </row>
    <row r="48" spans="1:9" ht="36.75" customHeight="1">
      <c r="A48" s="30">
        <v>106</v>
      </c>
      <c r="B48" s="249" t="s">
        <v>97</v>
      </c>
      <c r="C48" s="249" t="s">
        <v>98</v>
      </c>
      <c r="D48" s="32">
        <v>6900000</v>
      </c>
      <c r="E48" s="30" t="s">
        <v>99</v>
      </c>
      <c r="F48" s="35">
        <v>45331</v>
      </c>
      <c r="G48" s="31">
        <v>3</v>
      </c>
      <c r="H48" s="287" t="s">
        <v>1793</v>
      </c>
      <c r="I48" s="285">
        <f t="shared" si="0"/>
        <v>2300000</v>
      </c>
    </row>
    <row r="49" spans="1:9" ht="42" customHeight="1">
      <c r="A49" s="30">
        <v>107</v>
      </c>
      <c r="B49" s="249" t="s">
        <v>251</v>
      </c>
      <c r="C49" s="100" t="s">
        <v>311</v>
      </c>
      <c r="D49" s="32">
        <v>260000000</v>
      </c>
      <c r="E49" s="30" t="s">
        <v>312</v>
      </c>
      <c r="F49" s="35">
        <v>45331</v>
      </c>
      <c r="G49" s="31">
        <v>4</v>
      </c>
      <c r="H49" s="287" t="s">
        <v>1793</v>
      </c>
      <c r="I49" s="285">
        <f t="shared" si="0"/>
        <v>65000000</v>
      </c>
    </row>
    <row r="50" spans="1:9" ht="45.75" customHeight="1">
      <c r="A50" s="30">
        <v>108</v>
      </c>
      <c r="B50" s="249" t="s">
        <v>314</v>
      </c>
      <c r="C50" s="249" t="s">
        <v>315</v>
      </c>
      <c r="D50" s="32">
        <v>10800000</v>
      </c>
      <c r="E50" s="30" t="s">
        <v>316</v>
      </c>
      <c r="F50" s="35">
        <v>45334</v>
      </c>
      <c r="G50" s="31">
        <v>3</v>
      </c>
      <c r="H50" s="287" t="s">
        <v>1794</v>
      </c>
      <c r="I50" s="285">
        <f t="shared" si="0"/>
        <v>3600000</v>
      </c>
    </row>
    <row r="51" spans="1:9" ht="42.75" customHeight="1">
      <c r="A51" s="30">
        <v>109</v>
      </c>
      <c r="B51" s="249" t="s">
        <v>210</v>
      </c>
      <c r="C51" s="249" t="s">
        <v>318</v>
      </c>
      <c r="D51" s="32">
        <v>6600000</v>
      </c>
      <c r="E51" s="30" t="s">
        <v>319</v>
      </c>
      <c r="F51" s="35">
        <v>45334</v>
      </c>
      <c r="G51" s="31">
        <v>3</v>
      </c>
      <c r="H51" s="287" t="s">
        <v>1794</v>
      </c>
      <c r="I51" s="285">
        <f t="shared" si="0"/>
        <v>2200000</v>
      </c>
    </row>
    <row r="52" spans="1:9" ht="90.75" customHeight="1">
      <c r="A52" s="30">
        <v>110</v>
      </c>
      <c r="B52" s="249" t="s">
        <v>59</v>
      </c>
      <c r="C52" s="249" t="s">
        <v>320</v>
      </c>
      <c r="D52" s="32">
        <v>21666666</v>
      </c>
      <c r="E52" s="30" t="s">
        <v>321</v>
      </c>
      <c r="F52" s="35">
        <v>45334</v>
      </c>
      <c r="G52" s="31">
        <v>2</v>
      </c>
      <c r="H52" s="290" t="s">
        <v>1795</v>
      </c>
      <c r="I52" s="285">
        <f t="shared" si="0"/>
        <v>10833333</v>
      </c>
    </row>
    <row r="53" spans="1:9" ht="54" customHeight="1">
      <c r="A53" s="30">
        <v>111</v>
      </c>
      <c r="B53" s="249" t="s">
        <v>282</v>
      </c>
      <c r="C53" s="248" t="s">
        <v>100</v>
      </c>
      <c r="D53" s="32">
        <v>5850000</v>
      </c>
      <c r="E53" s="30" t="s">
        <v>122</v>
      </c>
      <c r="F53" s="35">
        <v>45334</v>
      </c>
      <c r="G53" s="31">
        <v>3</v>
      </c>
      <c r="H53" s="287" t="s">
        <v>1794</v>
      </c>
      <c r="I53" s="285">
        <f t="shared" si="0"/>
        <v>1950000</v>
      </c>
    </row>
    <row r="54" spans="1:9" ht="48" customHeight="1">
      <c r="A54" s="30">
        <v>112</v>
      </c>
      <c r="B54" s="249" t="s">
        <v>53</v>
      </c>
      <c r="C54" s="248" t="s">
        <v>83</v>
      </c>
      <c r="D54" s="32">
        <v>10500000</v>
      </c>
      <c r="E54" s="30" t="s">
        <v>324</v>
      </c>
      <c r="F54" s="35">
        <v>45335</v>
      </c>
      <c r="G54" s="31">
        <v>3</v>
      </c>
      <c r="H54" s="287" t="s">
        <v>1796</v>
      </c>
      <c r="I54" s="285">
        <f t="shared" si="0"/>
        <v>3500000</v>
      </c>
    </row>
    <row r="55" spans="1:9" ht="55.5" customHeight="1">
      <c r="A55" s="30">
        <v>113</v>
      </c>
      <c r="B55" s="249" t="s">
        <v>53</v>
      </c>
      <c r="C55" s="248" t="s">
        <v>83</v>
      </c>
      <c r="D55" s="32">
        <v>10500000</v>
      </c>
      <c r="E55" s="30" t="s">
        <v>327</v>
      </c>
      <c r="F55" s="35">
        <v>45335</v>
      </c>
      <c r="G55" s="31">
        <v>3</v>
      </c>
      <c r="H55" s="287" t="s">
        <v>1796</v>
      </c>
      <c r="I55" s="285">
        <f t="shared" si="0"/>
        <v>3500000</v>
      </c>
    </row>
    <row r="56" spans="1:9" ht="45.75" customHeight="1">
      <c r="A56" s="30">
        <v>114</v>
      </c>
      <c r="B56" s="249" t="s">
        <v>48</v>
      </c>
      <c r="C56" s="249" t="s">
        <v>219</v>
      </c>
      <c r="D56" s="32">
        <v>12000000</v>
      </c>
      <c r="E56" s="30" t="s">
        <v>217</v>
      </c>
      <c r="F56" s="35">
        <v>45335</v>
      </c>
      <c r="G56" s="31">
        <v>3</v>
      </c>
      <c r="H56" s="287" t="s">
        <v>1796</v>
      </c>
      <c r="I56" s="285">
        <f t="shared" si="0"/>
        <v>4000000</v>
      </c>
    </row>
    <row r="57" spans="1:9" ht="50.25" customHeight="1">
      <c r="A57" s="30">
        <v>115</v>
      </c>
      <c r="B57" s="249" t="s">
        <v>59</v>
      </c>
      <c r="C57" s="100" t="s">
        <v>330</v>
      </c>
      <c r="D57" s="32">
        <v>6000000</v>
      </c>
      <c r="E57" s="59" t="s">
        <v>331</v>
      </c>
      <c r="F57" s="35">
        <v>45335</v>
      </c>
      <c r="G57" s="31">
        <v>2</v>
      </c>
      <c r="H57" s="290" t="s">
        <v>1797</v>
      </c>
      <c r="I57" s="285">
        <f t="shared" si="0"/>
        <v>3000000</v>
      </c>
    </row>
    <row r="58" spans="1:9" ht="39.75" customHeight="1">
      <c r="A58" s="30">
        <v>116</v>
      </c>
      <c r="B58" s="249" t="s">
        <v>48</v>
      </c>
      <c r="C58" s="249" t="s">
        <v>216</v>
      </c>
      <c r="D58" s="32">
        <v>19440000</v>
      </c>
      <c r="E58" s="30" t="s">
        <v>217</v>
      </c>
      <c r="F58" s="35">
        <v>45335</v>
      </c>
      <c r="G58" s="31">
        <v>2</v>
      </c>
      <c r="H58" s="291" t="s">
        <v>1840</v>
      </c>
      <c r="I58" s="285">
        <f t="shared" si="0"/>
        <v>9720000</v>
      </c>
    </row>
    <row r="59" spans="1:9" ht="60" customHeight="1">
      <c r="A59" s="30">
        <v>117</v>
      </c>
      <c r="B59" s="249" t="s">
        <v>157</v>
      </c>
      <c r="C59" s="100" t="s">
        <v>334</v>
      </c>
      <c r="D59" s="32">
        <v>5871000</v>
      </c>
      <c r="E59" s="30" t="s">
        <v>335</v>
      </c>
      <c r="F59" s="35">
        <v>45337</v>
      </c>
      <c r="G59" s="31">
        <v>3</v>
      </c>
      <c r="H59" s="287" t="s">
        <v>1798</v>
      </c>
      <c r="I59" s="285">
        <f t="shared" si="0"/>
        <v>1957000</v>
      </c>
    </row>
    <row r="60" spans="1:9" ht="29.25" customHeight="1">
      <c r="A60" s="30">
        <v>118</v>
      </c>
      <c r="B60" s="249" t="s">
        <v>336</v>
      </c>
      <c r="C60" s="100" t="s">
        <v>337</v>
      </c>
      <c r="D60" s="32">
        <v>15000000</v>
      </c>
      <c r="E60" s="30" t="s">
        <v>338</v>
      </c>
      <c r="F60" s="35">
        <v>45337</v>
      </c>
      <c r="G60" s="31">
        <v>3</v>
      </c>
      <c r="H60" s="287" t="s">
        <v>1798</v>
      </c>
      <c r="I60" s="285">
        <f t="shared" si="0"/>
        <v>5000000</v>
      </c>
    </row>
    <row r="61" spans="1:9" ht="45" customHeight="1">
      <c r="A61" s="30">
        <v>119</v>
      </c>
      <c r="B61" s="249" t="s">
        <v>336</v>
      </c>
      <c r="C61" s="249" t="s">
        <v>341</v>
      </c>
      <c r="D61" s="32">
        <v>8100000</v>
      </c>
      <c r="E61" s="30" t="s">
        <v>342</v>
      </c>
      <c r="F61" s="35">
        <v>45337</v>
      </c>
      <c r="G61" s="31">
        <v>3</v>
      </c>
      <c r="H61" s="287" t="s">
        <v>1798</v>
      </c>
      <c r="I61" s="285">
        <f t="shared" si="0"/>
        <v>2700000</v>
      </c>
    </row>
    <row r="62" spans="1:9" ht="39.75" customHeight="1">
      <c r="A62" s="30">
        <v>120</v>
      </c>
      <c r="B62" s="249" t="s">
        <v>336</v>
      </c>
      <c r="C62" s="249" t="s">
        <v>344</v>
      </c>
      <c r="D62" s="32">
        <v>6000000</v>
      </c>
      <c r="E62" s="30" t="s">
        <v>345</v>
      </c>
      <c r="F62" s="35">
        <v>45338</v>
      </c>
      <c r="G62" s="31">
        <v>3</v>
      </c>
      <c r="H62" s="287" t="s">
        <v>1783</v>
      </c>
      <c r="I62" s="285">
        <f t="shared" si="0"/>
        <v>2000000</v>
      </c>
    </row>
    <row r="63" spans="1:9" ht="55.5" customHeight="1">
      <c r="A63" s="30">
        <v>121</v>
      </c>
      <c r="B63" s="249" t="s">
        <v>157</v>
      </c>
      <c r="C63" s="100" t="s">
        <v>346</v>
      </c>
      <c r="D63" s="32">
        <v>6900000</v>
      </c>
      <c r="E63" s="30" t="s">
        <v>347</v>
      </c>
      <c r="F63" s="35">
        <v>45338</v>
      </c>
      <c r="G63" s="31">
        <v>3</v>
      </c>
      <c r="H63" s="287" t="s">
        <v>1783</v>
      </c>
      <c r="I63" s="285">
        <f t="shared" si="0"/>
        <v>2300000</v>
      </c>
    </row>
    <row r="64" spans="1:9" ht="45">
      <c r="A64" s="30">
        <v>122</v>
      </c>
      <c r="B64" s="249" t="s">
        <v>210</v>
      </c>
      <c r="C64" s="249" t="s">
        <v>318</v>
      </c>
      <c r="D64" s="32">
        <v>6600000</v>
      </c>
      <c r="E64" s="30" t="s">
        <v>349</v>
      </c>
      <c r="F64" s="35">
        <v>45338</v>
      </c>
      <c r="G64" s="31">
        <v>3</v>
      </c>
      <c r="H64" s="287" t="s">
        <v>1783</v>
      </c>
      <c r="I64" s="285">
        <f t="shared" si="0"/>
        <v>2200000</v>
      </c>
    </row>
    <row r="65" spans="1:9" ht="52.5" customHeight="1">
      <c r="A65" s="30">
        <v>123</v>
      </c>
      <c r="B65" s="249" t="s">
        <v>157</v>
      </c>
      <c r="C65" s="100" t="s">
        <v>346</v>
      </c>
      <c r="D65" s="32">
        <v>6900000</v>
      </c>
      <c r="E65" s="30" t="s">
        <v>351</v>
      </c>
      <c r="F65" s="35">
        <v>45338</v>
      </c>
      <c r="G65" s="31">
        <v>3</v>
      </c>
      <c r="H65" s="287" t="s">
        <v>1783</v>
      </c>
      <c r="I65" s="285">
        <f t="shared" si="0"/>
        <v>2300000</v>
      </c>
    </row>
    <row r="66" spans="1:9" ht="48.75" customHeight="1">
      <c r="A66" s="30">
        <v>124</v>
      </c>
      <c r="B66" s="249" t="s">
        <v>157</v>
      </c>
      <c r="C66" s="100" t="s">
        <v>346</v>
      </c>
      <c r="D66" s="32">
        <v>6900000</v>
      </c>
      <c r="E66" s="30" t="s">
        <v>352</v>
      </c>
      <c r="F66" s="35">
        <v>45338</v>
      </c>
      <c r="G66" s="31">
        <v>3</v>
      </c>
      <c r="H66" s="287" t="s">
        <v>1783</v>
      </c>
      <c r="I66" s="285">
        <f t="shared" si="0"/>
        <v>2300000</v>
      </c>
    </row>
    <row r="67" spans="1:9" ht="49.5" customHeight="1">
      <c r="A67" s="30">
        <v>125</v>
      </c>
      <c r="B67" s="249" t="s">
        <v>157</v>
      </c>
      <c r="C67" s="100" t="s">
        <v>346</v>
      </c>
      <c r="D67" s="32">
        <v>6900000</v>
      </c>
      <c r="E67" s="30" t="s">
        <v>355</v>
      </c>
      <c r="F67" s="35">
        <v>45338</v>
      </c>
      <c r="G67" s="31">
        <v>3</v>
      </c>
      <c r="H67" s="287" t="s">
        <v>1783</v>
      </c>
      <c r="I67" s="285">
        <f t="shared" si="0"/>
        <v>2300000</v>
      </c>
    </row>
    <row r="68" spans="1:9" ht="62.25" customHeight="1">
      <c r="A68" s="30">
        <v>126</v>
      </c>
      <c r="B68" s="249" t="s">
        <v>157</v>
      </c>
      <c r="C68" s="100" t="s">
        <v>356</v>
      </c>
      <c r="D68" s="32">
        <v>6900000</v>
      </c>
      <c r="E68" s="30" t="s">
        <v>357</v>
      </c>
      <c r="F68" s="35">
        <v>45338</v>
      </c>
      <c r="G68" s="31">
        <v>3</v>
      </c>
      <c r="H68" s="287" t="s">
        <v>1783</v>
      </c>
      <c r="I68" s="285">
        <f t="shared" ref="I68:I131" si="1">+D68/G68</f>
        <v>2300000</v>
      </c>
    </row>
    <row r="69" spans="1:9" ht="48.75" customHeight="1">
      <c r="A69" s="30">
        <v>127</v>
      </c>
      <c r="B69" s="249" t="s">
        <v>157</v>
      </c>
      <c r="C69" s="100" t="s">
        <v>358</v>
      </c>
      <c r="D69" s="32">
        <v>6900000</v>
      </c>
      <c r="E69" s="30" t="s">
        <v>359</v>
      </c>
      <c r="F69" s="35">
        <v>45338</v>
      </c>
      <c r="G69" s="31">
        <v>3</v>
      </c>
      <c r="H69" s="287" t="s">
        <v>1783</v>
      </c>
      <c r="I69" s="285">
        <f t="shared" si="1"/>
        <v>2300000</v>
      </c>
    </row>
    <row r="70" spans="1:9" ht="42" customHeight="1">
      <c r="A70" s="30">
        <v>128</v>
      </c>
      <c r="B70" s="249" t="s">
        <v>210</v>
      </c>
      <c r="C70" s="249" t="s">
        <v>318</v>
      </c>
      <c r="D70" s="32">
        <v>6600000</v>
      </c>
      <c r="E70" s="30" t="s">
        <v>361</v>
      </c>
      <c r="F70" s="35">
        <v>45338</v>
      </c>
      <c r="G70" s="31">
        <v>3</v>
      </c>
      <c r="H70" s="287" t="s">
        <v>1783</v>
      </c>
      <c r="I70" s="285">
        <f t="shared" si="1"/>
        <v>2200000</v>
      </c>
    </row>
    <row r="71" spans="1:9" ht="58.5" customHeight="1">
      <c r="A71" s="30">
        <v>129</v>
      </c>
      <c r="B71" s="249" t="s">
        <v>157</v>
      </c>
      <c r="C71" s="249" t="s">
        <v>363</v>
      </c>
      <c r="D71" s="32">
        <v>15000000</v>
      </c>
      <c r="E71" s="30" t="s">
        <v>364</v>
      </c>
      <c r="F71" s="35">
        <v>45338</v>
      </c>
      <c r="G71" s="31">
        <v>3</v>
      </c>
      <c r="H71" s="287" t="s">
        <v>1783</v>
      </c>
      <c r="I71" s="285">
        <f t="shared" si="1"/>
        <v>5000000</v>
      </c>
    </row>
    <row r="72" spans="1:9" ht="52.5" customHeight="1">
      <c r="A72" s="30">
        <v>130</v>
      </c>
      <c r="B72" s="249" t="s">
        <v>366</v>
      </c>
      <c r="C72" s="100" t="s">
        <v>346</v>
      </c>
      <c r="D72" s="32">
        <v>6900000</v>
      </c>
      <c r="E72" s="30" t="s">
        <v>367</v>
      </c>
      <c r="F72" s="35">
        <v>45338</v>
      </c>
      <c r="G72" s="31">
        <v>3</v>
      </c>
      <c r="H72" s="287" t="s">
        <v>1783</v>
      </c>
      <c r="I72" s="285">
        <f t="shared" si="1"/>
        <v>2300000</v>
      </c>
    </row>
    <row r="73" spans="1:9" ht="45">
      <c r="A73" s="30">
        <v>131</v>
      </c>
      <c r="B73" s="249" t="s">
        <v>262</v>
      </c>
      <c r="C73" s="249" t="s">
        <v>368</v>
      </c>
      <c r="D73" s="32">
        <v>12000000</v>
      </c>
      <c r="E73" s="30" t="s">
        <v>369</v>
      </c>
      <c r="F73" s="35">
        <v>45342</v>
      </c>
      <c r="G73" s="31">
        <v>3</v>
      </c>
      <c r="H73" s="287" t="s">
        <v>1799</v>
      </c>
      <c r="I73" s="285">
        <f t="shared" si="1"/>
        <v>4000000</v>
      </c>
    </row>
    <row r="74" spans="1:9" ht="103.5" customHeight="1">
      <c r="A74" s="30">
        <v>132</v>
      </c>
      <c r="B74" s="249" t="s">
        <v>251</v>
      </c>
      <c r="C74" s="100" t="s">
        <v>372</v>
      </c>
      <c r="D74" s="32">
        <v>9270000</v>
      </c>
      <c r="E74" s="30" t="s">
        <v>373</v>
      </c>
      <c r="F74" s="35">
        <v>45342</v>
      </c>
      <c r="G74" s="31">
        <v>3</v>
      </c>
      <c r="H74" s="287" t="s">
        <v>1799</v>
      </c>
      <c r="I74" s="285">
        <f t="shared" si="1"/>
        <v>3090000</v>
      </c>
    </row>
    <row r="75" spans="1:9" ht="56.25" customHeight="1">
      <c r="A75" s="30">
        <v>133</v>
      </c>
      <c r="B75" s="249" t="s">
        <v>48</v>
      </c>
      <c r="C75" s="249" t="s">
        <v>375</v>
      </c>
      <c r="D75" s="32">
        <v>11700000</v>
      </c>
      <c r="E75" s="30" t="s">
        <v>234</v>
      </c>
      <c r="F75" s="35">
        <v>45343</v>
      </c>
      <c r="G75" s="31">
        <v>3</v>
      </c>
      <c r="H75" s="287" t="s">
        <v>1800</v>
      </c>
      <c r="I75" s="285">
        <f t="shared" si="1"/>
        <v>3900000</v>
      </c>
    </row>
    <row r="76" spans="1:9" ht="51.75" customHeight="1">
      <c r="A76" s="30">
        <v>134</v>
      </c>
      <c r="B76" s="249" t="s">
        <v>157</v>
      </c>
      <c r="C76" s="100" t="s">
        <v>167</v>
      </c>
      <c r="D76" s="32">
        <v>12900000</v>
      </c>
      <c r="E76" s="30" t="s">
        <v>168</v>
      </c>
      <c r="F76" s="35">
        <v>45343</v>
      </c>
      <c r="G76" s="31">
        <v>3</v>
      </c>
      <c r="H76" s="287" t="s">
        <v>1800</v>
      </c>
      <c r="I76" s="285">
        <f t="shared" si="1"/>
        <v>4300000</v>
      </c>
    </row>
    <row r="77" spans="1:9" ht="39.75" customHeight="1">
      <c r="A77" s="30">
        <v>135</v>
      </c>
      <c r="B77" s="249" t="s">
        <v>336</v>
      </c>
      <c r="C77" s="249" t="s">
        <v>377</v>
      </c>
      <c r="D77" s="32">
        <v>6600000</v>
      </c>
      <c r="E77" s="30" t="s">
        <v>378</v>
      </c>
      <c r="F77" s="35">
        <v>45343</v>
      </c>
      <c r="G77" s="31">
        <v>3</v>
      </c>
      <c r="H77" s="287" t="s">
        <v>1800</v>
      </c>
      <c r="I77" s="285">
        <f t="shared" si="1"/>
        <v>2200000</v>
      </c>
    </row>
    <row r="78" spans="1:9" ht="39" customHeight="1">
      <c r="A78" s="30">
        <v>136</v>
      </c>
      <c r="B78" s="249" t="s">
        <v>336</v>
      </c>
      <c r="C78" s="249" t="s">
        <v>377</v>
      </c>
      <c r="D78" s="32">
        <v>6600000</v>
      </c>
      <c r="E78" s="30" t="s">
        <v>379</v>
      </c>
      <c r="F78" s="35">
        <v>45343</v>
      </c>
      <c r="G78" s="31">
        <v>3</v>
      </c>
      <c r="H78" s="287" t="s">
        <v>1800</v>
      </c>
      <c r="I78" s="285">
        <f t="shared" si="1"/>
        <v>2200000</v>
      </c>
    </row>
    <row r="79" spans="1:9" ht="40.5" customHeight="1">
      <c r="A79" s="30">
        <v>137</v>
      </c>
      <c r="B79" s="249" t="s">
        <v>336</v>
      </c>
      <c r="C79" s="249" t="s">
        <v>377</v>
      </c>
      <c r="D79" s="32">
        <v>6600000</v>
      </c>
      <c r="E79" s="30" t="s">
        <v>381</v>
      </c>
      <c r="F79" s="35">
        <v>45343</v>
      </c>
      <c r="G79" s="31">
        <v>3</v>
      </c>
      <c r="H79" s="287" t="s">
        <v>1800</v>
      </c>
      <c r="I79" s="285">
        <f t="shared" si="1"/>
        <v>2200000</v>
      </c>
    </row>
    <row r="80" spans="1:9" ht="40.5" customHeight="1">
      <c r="A80" s="30">
        <v>138</v>
      </c>
      <c r="B80" s="249" t="s">
        <v>336</v>
      </c>
      <c r="C80" s="100" t="s">
        <v>383</v>
      </c>
      <c r="D80" s="32">
        <v>8100000</v>
      </c>
      <c r="E80" s="30" t="s">
        <v>384</v>
      </c>
      <c r="F80" s="35">
        <v>45343</v>
      </c>
      <c r="G80" s="31">
        <v>3</v>
      </c>
      <c r="H80" s="287" t="s">
        <v>1800</v>
      </c>
      <c r="I80" s="285">
        <f t="shared" si="1"/>
        <v>2700000</v>
      </c>
    </row>
    <row r="81" spans="1:9" ht="43.5" customHeight="1">
      <c r="A81" s="30">
        <v>139</v>
      </c>
      <c r="B81" s="249" t="s">
        <v>314</v>
      </c>
      <c r="C81" s="249" t="s">
        <v>386</v>
      </c>
      <c r="D81" s="32">
        <v>6600000</v>
      </c>
      <c r="E81" s="30" t="s">
        <v>387</v>
      </c>
      <c r="F81" s="35">
        <v>45344</v>
      </c>
      <c r="G81" s="31">
        <v>3</v>
      </c>
      <c r="H81" s="287" t="s">
        <v>1801</v>
      </c>
      <c r="I81" s="285">
        <f t="shared" si="1"/>
        <v>2200000</v>
      </c>
    </row>
    <row r="82" spans="1:9" ht="39" customHeight="1">
      <c r="A82" s="30">
        <v>140</v>
      </c>
      <c r="B82" s="249" t="s">
        <v>314</v>
      </c>
      <c r="C82" s="249" t="s">
        <v>386</v>
      </c>
      <c r="D82" s="32">
        <v>6600000</v>
      </c>
      <c r="E82" s="30" t="s">
        <v>388</v>
      </c>
      <c r="F82" s="35">
        <v>45344</v>
      </c>
      <c r="G82" s="31">
        <v>3</v>
      </c>
      <c r="H82" s="287" t="s">
        <v>1801</v>
      </c>
      <c r="I82" s="285">
        <f t="shared" si="1"/>
        <v>2200000</v>
      </c>
    </row>
    <row r="83" spans="1:9" ht="42" customHeight="1">
      <c r="A83" s="30">
        <v>141</v>
      </c>
      <c r="B83" s="249" t="s">
        <v>157</v>
      </c>
      <c r="C83" s="249" t="s">
        <v>389</v>
      </c>
      <c r="D83" s="32">
        <v>5850000</v>
      </c>
      <c r="E83" s="30" t="s">
        <v>390</v>
      </c>
      <c r="F83" s="35">
        <v>45344</v>
      </c>
      <c r="G83" s="31">
        <v>3</v>
      </c>
      <c r="H83" s="287" t="s">
        <v>1801</v>
      </c>
      <c r="I83" s="285">
        <f t="shared" si="1"/>
        <v>1950000</v>
      </c>
    </row>
    <row r="84" spans="1:9" ht="39" customHeight="1">
      <c r="A84" s="30">
        <v>142</v>
      </c>
      <c r="B84" s="249" t="s">
        <v>157</v>
      </c>
      <c r="C84" s="100" t="s">
        <v>392</v>
      </c>
      <c r="D84" s="32">
        <v>6900000</v>
      </c>
      <c r="E84" s="30" t="s">
        <v>393</v>
      </c>
      <c r="F84" s="35">
        <v>45344</v>
      </c>
      <c r="G84" s="31">
        <v>3</v>
      </c>
      <c r="H84" s="287" t="s">
        <v>1801</v>
      </c>
      <c r="I84" s="285">
        <f t="shared" si="1"/>
        <v>2300000</v>
      </c>
    </row>
    <row r="85" spans="1:9" ht="42" customHeight="1">
      <c r="A85" s="30">
        <v>143</v>
      </c>
      <c r="B85" s="249" t="s">
        <v>157</v>
      </c>
      <c r="C85" s="100" t="s">
        <v>392</v>
      </c>
      <c r="D85" s="32">
        <v>6900000</v>
      </c>
      <c r="E85" s="30" t="s">
        <v>394</v>
      </c>
      <c r="F85" s="35">
        <v>45344</v>
      </c>
      <c r="G85" s="31">
        <v>3</v>
      </c>
      <c r="H85" s="287" t="s">
        <v>1801</v>
      </c>
      <c r="I85" s="285">
        <f t="shared" si="1"/>
        <v>2300000</v>
      </c>
    </row>
    <row r="86" spans="1:9" ht="44.25" customHeight="1">
      <c r="A86" s="30">
        <v>144</v>
      </c>
      <c r="B86" s="249" t="s">
        <v>157</v>
      </c>
      <c r="C86" s="100" t="s">
        <v>392</v>
      </c>
      <c r="D86" s="32">
        <v>6900000</v>
      </c>
      <c r="E86" s="30" t="s">
        <v>395</v>
      </c>
      <c r="F86" s="35">
        <v>45344</v>
      </c>
      <c r="G86" s="31">
        <v>3</v>
      </c>
      <c r="H86" s="287" t="s">
        <v>1801</v>
      </c>
      <c r="I86" s="285">
        <f t="shared" si="1"/>
        <v>2300000</v>
      </c>
    </row>
    <row r="87" spans="1:9" ht="42" customHeight="1">
      <c r="A87" s="30">
        <v>145</v>
      </c>
      <c r="B87" s="249" t="s">
        <v>157</v>
      </c>
      <c r="C87" s="100" t="s">
        <v>392</v>
      </c>
      <c r="D87" s="32">
        <v>6900000</v>
      </c>
      <c r="E87" s="30" t="s">
        <v>396</v>
      </c>
      <c r="F87" s="35">
        <v>45344</v>
      </c>
      <c r="G87" s="31">
        <v>3</v>
      </c>
      <c r="H87" s="287" t="s">
        <v>1801</v>
      </c>
      <c r="I87" s="285">
        <f t="shared" si="1"/>
        <v>2300000</v>
      </c>
    </row>
    <row r="88" spans="1:9" ht="42.75" customHeight="1">
      <c r="A88" s="30">
        <v>146</v>
      </c>
      <c r="B88" s="249" t="s">
        <v>157</v>
      </c>
      <c r="C88" s="100" t="s">
        <v>392</v>
      </c>
      <c r="D88" s="32">
        <v>6900000</v>
      </c>
      <c r="E88" s="30" t="s">
        <v>397</v>
      </c>
      <c r="F88" s="35">
        <v>45344</v>
      </c>
      <c r="G88" s="31">
        <v>3</v>
      </c>
      <c r="H88" s="287" t="s">
        <v>1801</v>
      </c>
      <c r="I88" s="285">
        <f t="shared" si="1"/>
        <v>2300000</v>
      </c>
    </row>
    <row r="89" spans="1:9" ht="45" customHeight="1">
      <c r="A89" s="30">
        <v>147</v>
      </c>
      <c r="B89" s="249" t="s">
        <v>157</v>
      </c>
      <c r="C89" s="100" t="s">
        <v>392</v>
      </c>
      <c r="D89" s="32">
        <v>6900000</v>
      </c>
      <c r="E89" s="30" t="s">
        <v>399</v>
      </c>
      <c r="F89" s="35">
        <v>45344</v>
      </c>
      <c r="G89" s="31">
        <v>3</v>
      </c>
      <c r="H89" s="287" t="s">
        <v>1801</v>
      </c>
      <c r="I89" s="285">
        <f t="shared" si="1"/>
        <v>2300000</v>
      </c>
    </row>
    <row r="90" spans="1:9" ht="37.5" customHeight="1">
      <c r="A90" s="30">
        <v>148</v>
      </c>
      <c r="B90" s="249" t="s">
        <v>157</v>
      </c>
      <c r="C90" s="100" t="s">
        <v>401</v>
      </c>
      <c r="D90" s="32">
        <v>12900000</v>
      </c>
      <c r="E90" s="30" t="s">
        <v>402</v>
      </c>
      <c r="F90" s="35">
        <v>45344</v>
      </c>
      <c r="G90" s="31">
        <v>3</v>
      </c>
      <c r="H90" s="287" t="s">
        <v>1801</v>
      </c>
      <c r="I90" s="285">
        <f t="shared" si="1"/>
        <v>4300000</v>
      </c>
    </row>
    <row r="91" spans="1:9" ht="44.25" customHeight="1">
      <c r="A91" s="30">
        <v>149</v>
      </c>
      <c r="B91" s="249" t="s">
        <v>157</v>
      </c>
      <c r="C91" s="100" t="s">
        <v>401</v>
      </c>
      <c r="D91" s="32">
        <v>12900000</v>
      </c>
      <c r="E91" s="30" t="s">
        <v>404</v>
      </c>
      <c r="F91" s="35">
        <v>45344</v>
      </c>
      <c r="G91" s="31">
        <v>3</v>
      </c>
      <c r="H91" s="287" t="s">
        <v>1801</v>
      </c>
      <c r="I91" s="285">
        <f t="shared" si="1"/>
        <v>4300000</v>
      </c>
    </row>
    <row r="92" spans="1:9" ht="45" customHeight="1">
      <c r="A92" s="30">
        <v>150</v>
      </c>
      <c r="B92" s="249" t="s">
        <v>157</v>
      </c>
      <c r="C92" s="100" t="s">
        <v>401</v>
      </c>
      <c r="D92" s="32">
        <v>12900000</v>
      </c>
      <c r="E92" s="30" t="s">
        <v>407</v>
      </c>
      <c r="F92" s="35">
        <v>45344</v>
      </c>
      <c r="G92" s="31">
        <v>3</v>
      </c>
      <c r="H92" s="287" t="s">
        <v>1801</v>
      </c>
      <c r="I92" s="285">
        <f t="shared" si="1"/>
        <v>4300000</v>
      </c>
    </row>
    <row r="93" spans="1:9" ht="40.5" customHeight="1">
      <c r="A93" s="30">
        <v>151</v>
      </c>
      <c r="B93" s="249" t="s">
        <v>409</v>
      </c>
      <c r="C93" s="100" t="s">
        <v>410</v>
      </c>
      <c r="D93" s="32">
        <v>21000000</v>
      </c>
      <c r="E93" s="30" t="s">
        <v>411</v>
      </c>
      <c r="F93" s="35">
        <v>45344</v>
      </c>
      <c r="G93" s="31">
        <v>3</v>
      </c>
      <c r="H93" s="287" t="s">
        <v>1801</v>
      </c>
      <c r="I93" s="285">
        <f t="shared" si="1"/>
        <v>7000000</v>
      </c>
    </row>
    <row r="94" spans="1:9" ht="42.75" customHeight="1">
      <c r="A94" s="30">
        <v>152</v>
      </c>
      <c r="B94" s="249" t="s">
        <v>409</v>
      </c>
      <c r="C94" s="100" t="s">
        <v>410</v>
      </c>
      <c r="D94" s="32">
        <v>21000000</v>
      </c>
      <c r="E94" s="30" t="s">
        <v>413</v>
      </c>
      <c r="F94" s="35">
        <v>45344</v>
      </c>
      <c r="G94" s="31">
        <v>3</v>
      </c>
      <c r="H94" s="287" t="s">
        <v>1801</v>
      </c>
      <c r="I94" s="285">
        <f t="shared" si="1"/>
        <v>7000000</v>
      </c>
    </row>
    <row r="95" spans="1:9" ht="38.25" customHeight="1">
      <c r="A95" s="30">
        <v>153</v>
      </c>
      <c r="B95" s="249" t="s">
        <v>409</v>
      </c>
      <c r="C95" s="100" t="s">
        <v>410</v>
      </c>
      <c r="D95" s="32">
        <v>21000000</v>
      </c>
      <c r="E95" s="30" t="s">
        <v>415</v>
      </c>
      <c r="F95" s="35">
        <v>45344</v>
      </c>
      <c r="G95" s="31">
        <v>3</v>
      </c>
      <c r="H95" s="287" t="s">
        <v>1801</v>
      </c>
      <c r="I95" s="285">
        <f t="shared" si="1"/>
        <v>7000000</v>
      </c>
    </row>
    <row r="96" spans="1:9" ht="51" customHeight="1">
      <c r="A96" s="30">
        <v>154</v>
      </c>
      <c r="B96" s="249" t="s">
        <v>409</v>
      </c>
      <c r="C96" s="100" t="s">
        <v>417</v>
      </c>
      <c r="D96" s="32">
        <v>10500000</v>
      </c>
      <c r="E96" s="30" t="s">
        <v>418</v>
      </c>
      <c r="F96" s="35">
        <v>45344</v>
      </c>
      <c r="G96" s="31">
        <v>3</v>
      </c>
      <c r="H96" s="287" t="s">
        <v>1801</v>
      </c>
      <c r="I96" s="285">
        <f t="shared" si="1"/>
        <v>3500000</v>
      </c>
    </row>
    <row r="97" spans="1:9" ht="63" customHeight="1">
      <c r="A97" s="30">
        <v>155</v>
      </c>
      <c r="B97" s="249" t="s">
        <v>409</v>
      </c>
      <c r="C97" s="100" t="s">
        <v>420</v>
      </c>
      <c r="D97" s="32">
        <v>11400000</v>
      </c>
      <c r="E97" s="30" t="s">
        <v>421</v>
      </c>
      <c r="F97" s="35">
        <v>45344</v>
      </c>
      <c r="G97" s="31">
        <v>3</v>
      </c>
      <c r="H97" s="287" t="s">
        <v>1801</v>
      </c>
      <c r="I97" s="285">
        <f t="shared" si="1"/>
        <v>3800000</v>
      </c>
    </row>
    <row r="98" spans="1:9" ht="36.75" customHeight="1">
      <c r="A98" s="30">
        <v>156</v>
      </c>
      <c r="B98" s="249" t="s">
        <v>157</v>
      </c>
      <c r="C98" s="100" t="s">
        <v>392</v>
      </c>
      <c r="D98" s="32">
        <v>6900000</v>
      </c>
      <c r="E98" s="30" t="s">
        <v>423</v>
      </c>
      <c r="F98" s="35">
        <v>45345</v>
      </c>
      <c r="G98" s="31">
        <v>3</v>
      </c>
      <c r="H98" s="287" t="s">
        <v>1802</v>
      </c>
      <c r="I98" s="285">
        <f t="shared" si="1"/>
        <v>2300000</v>
      </c>
    </row>
    <row r="99" spans="1:9" ht="59.25" customHeight="1">
      <c r="A99" s="30">
        <v>157</v>
      </c>
      <c r="B99" s="249" t="s">
        <v>409</v>
      </c>
      <c r="C99" s="100" t="s">
        <v>420</v>
      </c>
      <c r="D99" s="32">
        <v>11400000</v>
      </c>
      <c r="E99" s="30" t="s">
        <v>425</v>
      </c>
      <c r="F99" s="35">
        <v>45345</v>
      </c>
      <c r="G99" s="31">
        <v>3</v>
      </c>
      <c r="H99" s="287" t="s">
        <v>1802</v>
      </c>
      <c r="I99" s="285">
        <f t="shared" si="1"/>
        <v>3800000</v>
      </c>
    </row>
    <row r="100" spans="1:9" ht="59.25" customHeight="1">
      <c r="A100" s="30">
        <v>158</v>
      </c>
      <c r="B100" s="249" t="s">
        <v>157</v>
      </c>
      <c r="C100" s="100" t="s">
        <v>346</v>
      </c>
      <c r="D100" s="32">
        <v>6900000</v>
      </c>
      <c r="E100" s="30" t="s">
        <v>427</v>
      </c>
      <c r="F100" s="35">
        <v>45345</v>
      </c>
      <c r="G100" s="31">
        <v>3</v>
      </c>
      <c r="H100" s="287" t="s">
        <v>1802</v>
      </c>
      <c r="I100" s="285">
        <f t="shared" si="1"/>
        <v>2300000</v>
      </c>
    </row>
    <row r="101" spans="1:9" ht="54.75" customHeight="1">
      <c r="A101" s="30">
        <v>159</v>
      </c>
      <c r="B101" s="249" t="s">
        <v>409</v>
      </c>
      <c r="C101" s="100" t="s">
        <v>428</v>
      </c>
      <c r="D101" s="32">
        <v>16500000</v>
      </c>
      <c r="E101" s="30" t="s">
        <v>57</v>
      </c>
      <c r="F101" s="35">
        <v>45345</v>
      </c>
      <c r="G101" s="31">
        <v>3</v>
      </c>
      <c r="H101" s="287" t="s">
        <v>1802</v>
      </c>
      <c r="I101" s="285">
        <f t="shared" si="1"/>
        <v>5500000</v>
      </c>
    </row>
    <row r="102" spans="1:9" ht="43.5" customHeight="1">
      <c r="A102" s="30">
        <v>160</v>
      </c>
      <c r="B102" s="249" t="s">
        <v>157</v>
      </c>
      <c r="C102" s="100" t="s">
        <v>392</v>
      </c>
      <c r="D102" s="32">
        <v>6900000</v>
      </c>
      <c r="E102" s="30" t="s">
        <v>430</v>
      </c>
      <c r="F102" s="35">
        <v>45345</v>
      </c>
      <c r="G102" s="31">
        <v>3</v>
      </c>
      <c r="H102" s="287" t="s">
        <v>1802</v>
      </c>
      <c r="I102" s="285">
        <f t="shared" si="1"/>
        <v>2300000</v>
      </c>
    </row>
    <row r="103" spans="1:9" ht="34.5" customHeight="1">
      <c r="A103" s="30">
        <v>161</v>
      </c>
      <c r="B103" s="249" t="s">
        <v>431</v>
      </c>
      <c r="C103" s="100" t="s">
        <v>432</v>
      </c>
      <c r="D103" s="32">
        <v>6300000</v>
      </c>
      <c r="E103" s="30" t="s">
        <v>433</v>
      </c>
      <c r="F103" s="35">
        <v>45349</v>
      </c>
      <c r="G103" s="31">
        <v>3</v>
      </c>
      <c r="H103" s="287" t="s">
        <v>1803</v>
      </c>
      <c r="I103" s="285">
        <f t="shared" si="1"/>
        <v>2100000</v>
      </c>
    </row>
    <row r="104" spans="1:9" ht="41.25" customHeight="1">
      <c r="A104" s="30">
        <v>162</v>
      </c>
      <c r="B104" s="249" t="s">
        <v>262</v>
      </c>
      <c r="C104" s="249" t="s">
        <v>368</v>
      </c>
      <c r="D104" s="32">
        <v>12000000</v>
      </c>
      <c r="E104" s="30" t="s">
        <v>435</v>
      </c>
      <c r="F104" s="35">
        <v>45349</v>
      </c>
      <c r="G104" s="31">
        <v>3</v>
      </c>
      <c r="H104" s="287" t="s">
        <v>1803</v>
      </c>
      <c r="I104" s="285">
        <f t="shared" si="1"/>
        <v>4000000</v>
      </c>
    </row>
    <row r="105" spans="1:9" ht="42" customHeight="1">
      <c r="A105" s="30">
        <v>163</v>
      </c>
      <c r="B105" s="249" t="s">
        <v>262</v>
      </c>
      <c r="C105" s="249" t="s">
        <v>368</v>
      </c>
      <c r="D105" s="32">
        <v>12000000</v>
      </c>
      <c r="E105" s="30" t="s">
        <v>437</v>
      </c>
      <c r="F105" s="35">
        <v>45349</v>
      </c>
      <c r="G105" s="31">
        <v>3</v>
      </c>
      <c r="H105" s="287" t="s">
        <v>1803</v>
      </c>
      <c r="I105" s="285">
        <f t="shared" si="1"/>
        <v>4000000</v>
      </c>
    </row>
    <row r="106" spans="1:9" ht="45" customHeight="1">
      <c r="A106" s="30">
        <v>164</v>
      </c>
      <c r="B106" s="249" t="s">
        <v>157</v>
      </c>
      <c r="C106" s="100" t="s">
        <v>439</v>
      </c>
      <c r="D106" s="32">
        <v>6900000</v>
      </c>
      <c r="E106" s="30" t="s">
        <v>440</v>
      </c>
      <c r="F106" s="35">
        <v>45349</v>
      </c>
      <c r="G106" s="31">
        <v>3</v>
      </c>
      <c r="H106" s="287" t="s">
        <v>1803</v>
      </c>
      <c r="I106" s="285">
        <f t="shared" si="1"/>
        <v>2300000</v>
      </c>
    </row>
    <row r="107" spans="1:9" ht="45.75" customHeight="1">
      <c r="A107" s="30">
        <v>165</v>
      </c>
      <c r="B107" s="249" t="s">
        <v>157</v>
      </c>
      <c r="C107" s="100" t="s">
        <v>392</v>
      </c>
      <c r="D107" s="32">
        <v>6900000</v>
      </c>
      <c r="E107" s="30" t="s">
        <v>442</v>
      </c>
      <c r="F107" s="35">
        <v>45349</v>
      </c>
      <c r="G107" s="31">
        <v>3</v>
      </c>
      <c r="H107" s="287" t="s">
        <v>1803</v>
      </c>
      <c r="I107" s="285">
        <f t="shared" si="1"/>
        <v>2300000</v>
      </c>
    </row>
    <row r="108" spans="1:9" ht="43.5" customHeight="1">
      <c r="A108" s="30">
        <v>166</v>
      </c>
      <c r="B108" s="249" t="s">
        <v>157</v>
      </c>
      <c r="C108" s="100" t="s">
        <v>392</v>
      </c>
      <c r="D108" s="32">
        <v>6900000</v>
      </c>
      <c r="E108" s="30" t="s">
        <v>444</v>
      </c>
      <c r="F108" s="35">
        <v>45349</v>
      </c>
      <c r="G108" s="31">
        <v>3</v>
      </c>
      <c r="H108" s="287" t="s">
        <v>1803</v>
      </c>
      <c r="I108" s="285">
        <f t="shared" si="1"/>
        <v>2300000</v>
      </c>
    </row>
    <row r="109" spans="1:9" ht="41.25" customHeight="1">
      <c r="A109" s="30">
        <v>167</v>
      </c>
      <c r="B109" s="249" t="s">
        <v>336</v>
      </c>
      <c r="C109" s="100" t="s">
        <v>383</v>
      </c>
      <c r="D109" s="32">
        <v>8100000</v>
      </c>
      <c r="E109" s="30" t="s">
        <v>446</v>
      </c>
      <c r="F109" s="35">
        <v>45349</v>
      </c>
      <c r="G109" s="31">
        <v>3</v>
      </c>
      <c r="H109" s="287" t="s">
        <v>1803</v>
      </c>
      <c r="I109" s="285">
        <f t="shared" si="1"/>
        <v>2700000</v>
      </c>
    </row>
    <row r="110" spans="1:9" ht="74.25" customHeight="1">
      <c r="A110" s="30">
        <v>168</v>
      </c>
      <c r="B110" s="249" t="s">
        <v>262</v>
      </c>
      <c r="C110" s="100" t="s">
        <v>448</v>
      </c>
      <c r="D110" s="32">
        <v>6000000</v>
      </c>
      <c r="E110" s="30" t="s">
        <v>449</v>
      </c>
      <c r="F110" s="35">
        <v>45349</v>
      </c>
      <c r="G110" s="31">
        <v>3</v>
      </c>
      <c r="H110" s="287" t="s">
        <v>1803</v>
      </c>
      <c r="I110" s="285">
        <f t="shared" si="1"/>
        <v>2000000</v>
      </c>
    </row>
    <row r="111" spans="1:9" ht="45">
      <c r="A111" s="30">
        <v>169</v>
      </c>
      <c r="B111" s="249" t="s">
        <v>431</v>
      </c>
      <c r="C111" s="100" t="s">
        <v>432</v>
      </c>
      <c r="D111" s="32">
        <v>6300000</v>
      </c>
      <c r="E111" s="30" t="s">
        <v>451</v>
      </c>
      <c r="F111" s="35">
        <v>45349</v>
      </c>
      <c r="G111" s="31">
        <v>3</v>
      </c>
      <c r="H111" s="287" t="s">
        <v>1803</v>
      </c>
      <c r="I111" s="285">
        <f t="shared" si="1"/>
        <v>2100000</v>
      </c>
    </row>
    <row r="112" spans="1:9" ht="44.25" customHeight="1">
      <c r="A112" s="30">
        <v>170</v>
      </c>
      <c r="B112" s="249" t="s">
        <v>431</v>
      </c>
      <c r="C112" s="100" t="s">
        <v>452</v>
      </c>
      <c r="D112" s="32">
        <v>6300000</v>
      </c>
      <c r="E112" s="30" t="s">
        <v>453</v>
      </c>
      <c r="F112" s="35">
        <v>45349</v>
      </c>
      <c r="G112" s="31">
        <v>3</v>
      </c>
      <c r="H112" s="287" t="s">
        <v>1803</v>
      </c>
      <c r="I112" s="285">
        <f t="shared" si="1"/>
        <v>2100000</v>
      </c>
    </row>
    <row r="113" spans="1:9" ht="51" customHeight="1">
      <c r="A113" s="30">
        <v>171</v>
      </c>
      <c r="B113" s="249" t="s">
        <v>157</v>
      </c>
      <c r="C113" s="100" t="s">
        <v>454</v>
      </c>
      <c r="D113" s="32">
        <v>16440000</v>
      </c>
      <c r="E113" s="30" t="s">
        <v>455</v>
      </c>
      <c r="F113" s="35">
        <v>45349</v>
      </c>
      <c r="G113" s="31">
        <v>3</v>
      </c>
      <c r="H113" s="287" t="s">
        <v>1803</v>
      </c>
      <c r="I113" s="285">
        <f t="shared" si="1"/>
        <v>5480000</v>
      </c>
    </row>
    <row r="114" spans="1:9" ht="40.5" customHeight="1">
      <c r="A114" s="30">
        <v>172</v>
      </c>
      <c r="B114" s="249" t="s">
        <v>157</v>
      </c>
      <c r="C114" s="100" t="s">
        <v>458</v>
      </c>
      <c r="D114" s="32">
        <v>6300000</v>
      </c>
      <c r="E114" s="30" t="s">
        <v>459</v>
      </c>
      <c r="F114" s="35">
        <v>45349</v>
      </c>
      <c r="G114" s="31">
        <v>3</v>
      </c>
      <c r="H114" s="287" t="s">
        <v>1803</v>
      </c>
      <c r="I114" s="285">
        <f t="shared" si="1"/>
        <v>2100000</v>
      </c>
    </row>
    <row r="115" spans="1:9" ht="47.25" customHeight="1">
      <c r="A115" s="30">
        <v>173</v>
      </c>
      <c r="B115" s="249" t="s">
        <v>409</v>
      </c>
      <c r="C115" s="100" t="s">
        <v>410</v>
      </c>
      <c r="D115" s="32">
        <v>21000000</v>
      </c>
      <c r="E115" s="30" t="s">
        <v>461</v>
      </c>
      <c r="F115" s="35">
        <v>45349</v>
      </c>
      <c r="G115" s="31">
        <v>3</v>
      </c>
      <c r="H115" s="287" t="s">
        <v>1803</v>
      </c>
      <c r="I115" s="285">
        <f t="shared" si="1"/>
        <v>7000000</v>
      </c>
    </row>
    <row r="116" spans="1:9" ht="40.5" customHeight="1">
      <c r="A116" s="30">
        <v>175</v>
      </c>
      <c r="B116" s="249" t="s">
        <v>157</v>
      </c>
      <c r="C116" s="100" t="s">
        <v>401</v>
      </c>
      <c r="D116" s="32">
        <v>12900000</v>
      </c>
      <c r="E116" s="30" t="s">
        <v>467</v>
      </c>
      <c r="F116" s="35">
        <v>45349</v>
      </c>
      <c r="G116" s="31">
        <v>3</v>
      </c>
      <c r="H116" s="287" t="s">
        <v>1803</v>
      </c>
      <c r="I116" s="285">
        <f t="shared" si="1"/>
        <v>4300000</v>
      </c>
    </row>
    <row r="117" spans="1:9" ht="44.25" customHeight="1">
      <c r="A117" s="30">
        <v>176</v>
      </c>
      <c r="B117" s="249" t="s">
        <v>157</v>
      </c>
      <c r="C117" s="100" t="s">
        <v>469</v>
      </c>
      <c r="D117" s="32">
        <v>6900000</v>
      </c>
      <c r="E117" s="30" t="s">
        <v>470</v>
      </c>
      <c r="F117" s="35">
        <v>45349</v>
      </c>
      <c r="G117" s="31">
        <v>3</v>
      </c>
      <c r="H117" s="287" t="s">
        <v>1803</v>
      </c>
      <c r="I117" s="285">
        <f t="shared" si="1"/>
        <v>2300000</v>
      </c>
    </row>
    <row r="118" spans="1:9" ht="53.25" customHeight="1">
      <c r="A118" s="30">
        <v>177</v>
      </c>
      <c r="B118" s="249" t="s">
        <v>282</v>
      </c>
      <c r="C118" s="248" t="s">
        <v>100</v>
      </c>
      <c r="D118" s="32">
        <v>5850000</v>
      </c>
      <c r="E118" s="30" t="s">
        <v>472</v>
      </c>
      <c r="F118" s="35">
        <v>45349</v>
      </c>
      <c r="G118" s="31">
        <v>3</v>
      </c>
      <c r="H118" s="287" t="s">
        <v>1803</v>
      </c>
      <c r="I118" s="285">
        <f t="shared" si="1"/>
        <v>1950000</v>
      </c>
    </row>
    <row r="119" spans="1:9" ht="39.75" customHeight="1">
      <c r="A119" s="30">
        <v>178</v>
      </c>
      <c r="B119" s="249" t="s">
        <v>262</v>
      </c>
      <c r="C119" s="249" t="s">
        <v>368</v>
      </c>
      <c r="D119" s="32">
        <v>12000000</v>
      </c>
      <c r="E119" s="30" t="s">
        <v>473</v>
      </c>
      <c r="F119" s="35">
        <v>45349</v>
      </c>
      <c r="G119" s="31">
        <v>3</v>
      </c>
      <c r="H119" s="287" t="s">
        <v>1803</v>
      </c>
      <c r="I119" s="285">
        <f t="shared" si="1"/>
        <v>4000000</v>
      </c>
    </row>
    <row r="120" spans="1:9" ht="53.25" customHeight="1">
      <c r="A120" s="30">
        <v>179</v>
      </c>
      <c r="B120" s="249" t="s">
        <v>53</v>
      </c>
      <c r="C120" s="248" t="s">
        <v>83</v>
      </c>
      <c r="D120" s="32">
        <v>10500000</v>
      </c>
      <c r="E120" s="30" t="s">
        <v>475</v>
      </c>
      <c r="F120" s="35">
        <v>45349</v>
      </c>
      <c r="G120" s="31">
        <v>3</v>
      </c>
      <c r="H120" s="287" t="s">
        <v>1803</v>
      </c>
      <c r="I120" s="285">
        <f t="shared" si="1"/>
        <v>3500000</v>
      </c>
    </row>
    <row r="121" spans="1:9" ht="60" customHeight="1">
      <c r="A121" s="30">
        <v>180</v>
      </c>
      <c r="B121" s="249" t="s">
        <v>409</v>
      </c>
      <c r="C121" s="100" t="s">
        <v>420</v>
      </c>
      <c r="D121" s="32">
        <v>11400000</v>
      </c>
      <c r="E121" s="30" t="s">
        <v>477</v>
      </c>
      <c r="F121" s="35">
        <v>45349</v>
      </c>
      <c r="G121" s="31">
        <v>3</v>
      </c>
      <c r="H121" s="287" t="s">
        <v>1803</v>
      </c>
      <c r="I121" s="285">
        <f t="shared" si="1"/>
        <v>3800000</v>
      </c>
    </row>
    <row r="122" spans="1:9" ht="42.75" customHeight="1">
      <c r="A122" s="30">
        <v>181</v>
      </c>
      <c r="B122" s="249" t="s">
        <v>409</v>
      </c>
      <c r="C122" s="100" t="s">
        <v>410</v>
      </c>
      <c r="D122" s="32">
        <v>21000000</v>
      </c>
      <c r="E122" s="30" t="s">
        <v>479</v>
      </c>
      <c r="F122" s="35">
        <v>45349</v>
      </c>
      <c r="G122" s="31">
        <v>3</v>
      </c>
      <c r="H122" s="287" t="s">
        <v>1803</v>
      </c>
      <c r="I122" s="285">
        <f t="shared" si="1"/>
        <v>7000000</v>
      </c>
    </row>
    <row r="123" spans="1:9" ht="43.5" customHeight="1">
      <c r="A123" s="30">
        <v>182</v>
      </c>
      <c r="B123" s="249" t="s">
        <v>431</v>
      </c>
      <c r="C123" s="100" t="s">
        <v>432</v>
      </c>
      <c r="D123" s="32">
        <v>6300000</v>
      </c>
      <c r="E123" s="30" t="s">
        <v>481</v>
      </c>
      <c r="F123" s="35">
        <v>45349</v>
      </c>
      <c r="G123" s="31">
        <v>3</v>
      </c>
      <c r="H123" s="287" t="s">
        <v>1803</v>
      </c>
      <c r="I123" s="285">
        <f t="shared" si="1"/>
        <v>2100000</v>
      </c>
    </row>
    <row r="124" spans="1:9" ht="72.75" customHeight="1">
      <c r="A124" s="30">
        <v>183</v>
      </c>
      <c r="B124" s="249" t="s">
        <v>48</v>
      </c>
      <c r="C124" s="248" t="s">
        <v>67</v>
      </c>
      <c r="D124" s="32">
        <v>480245000</v>
      </c>
      <c r="E124" s="30" t="s">
        <v>68</v>
      </c>
      <c r="F124" s="35">
        <v>45351</v>
      </c>
      <c r="G124" s="31">
        <v>3</v>
      </c>
      <c r="H124" s="287" t="s">
        <v>1805</v>
      </c>
      <c r="I124" s="285">
        <f t="shared" si="1"/>
        <v>160081666.66666666</v>
      </c>
    </row>
    <row r="125" spans="1:9" ht="120.75" customHeight="1">
      <c r="A125" s="30">
        <v>184</v>
      </c>
      <c r="B125" s="249" t="s">
        <v>48</v>
      </c>
      <c r="C125" s="248" t="s">
        <v>49</v>
      </c>
      <c r="D125" s="32">
        <v>173921718</v>
      </c>
      <c r="E125" s="30" t="s">
        <v>50</v>
      </c>
      <c r="F125" s="35">
        <v>45351</v>
      </c>
      <c r="G125" s="31">
        <v>3</v>
      </c>
      <c r="H125" s="287" t="s">
        <v>1805</v>
      </c>
      <c r="I125" s="285">
        <f t="shared" si="1"/>
        <v>57973906</v>
      </c>
    </row>
    <row r="126" spans="1:9" ht="45.75" customHeight="1">
      <c r="A126" s="30">
        <v>188</v>
      </c>
      <c r="B126" s="249" t="s">
        <v>157</v>
      </c>
      <c r="C126" s="175" t="s">
        <v>494</v>
      </c>
      <c r="D126" s="32">
        <v>6900000</v>
      </c>
      <c r="E126" s="59" t="s">
        <v>495</v>
      </c>
      <c r="F126" s="35">
        <v>45352</v>
      </c>
      <c r="G126" s="31">
        <v>3</v>
      </c>
      <c r="H126" s="287" t="s">
        <v>1807</v>
      </c>
      <c r="I126" s="285">
        <f t="shared" si="1"/>
        <v>2300000</v>
      </c>
    </row>
    <row r="127" spans="1:9" ht="46.5" customHeight="1">
      <c r="A127" s="30">
        <v>189</v>
      </c>
      <c r="B127" s="249" t="s">
        <v>157</v>
      </c>
      <c r="C127" s="175" t="s">
        <v>494</v>
      </c>
      <c r="D127" s="32">
        <v>6900000</v>
      </c>
      <c r="E127" s="32" t="s">
        <v>497</v>
      </c>
      <c r="F127" s="35">
        <v>45352</v>
      </c>
      <c r="G127" s="31">
        <v>3</v>
      </c>
      <c r="H127" s="287" t="s">
        <v>1807</v>
      </c>
      <c r="I127" s="285">
        <f t="shared" si="1"/>
        <v>2300000</v>
      </c>
    </row>
    <row r="128" spans="1:9" ht="44.25" customHeight="1">
      <c r="A128" s="30">
        <v>190</v>
      </c>
      <c r="B128" s="249" t="s">
        <v>157</v>
      </c>
      <c r="C128" s="175" t="s">
        <v>494</v>
      </c>
      <c r="D128" s="32">
        <v>6900000</v>
      </c>
      <c r="E128" s="59" t="s">
        <v>499</v>
      </c>
      <c r="F128" s="35">
        <v>45352</v>
      </c>
      <c r="G128" s="31">
        <v>3</v>
      </c>
      <c r="H128" s="287" t="s">
        <v>1807</v>
      </c>
      <c r="I128" s="285">
        <f t="shared" si="1"/>
        <v>2300000</v>
      </c>
    </row>
    <row r="129" spans="1:9" ht="48.75" customHeight="1">
      <c r="A129" s="30">
        <v>191</v>
      </c>
      <c r="B129" s="249" t="s">
        <v>157</v>
      </c>
      <c r="C129" s="175" t="s">
        <v>494</v>
      </c>
      <c r="D129" s="32">
        <v>6900000</v>
      </c>
      <c r="E129" s="59" t="s">
        <v>502</v>
      </c>
      <c r="F129" s="35">
        <v>45352</v>
      </c>
      <c r="G129" s="31">
        <v>3</v>
      </c>
      <c r="H129" s="287" t="s">
        <v>1807</v>
      </c>
      <c r="I129" s="285">
        <f t="shared" si="1"/>
        <v>2300000</v>
      </c>
    </row>
    <row r="130" spans="1:9" ht="42.75" customHeight="1">
      <c r="A130" s="30">
        <v>192</v>
      </c>
      <c r="B130" s="249" t="s">
        <v>157</v>
      </c>
      <c r="C130" s="175" t="s">
        <v>494</v>
      </c>
      <c r="D130" s="32">
        <v>6900000</v>
      </c>
      <c r="E130" s="59" t="s">
        <v>504</v>
      </c>
      <c r="F130" s="35">
        <v>45352</v>
      </c>
      <c r="G130" s="31">
        <v>3</v>
      </c>
      <c r="H130" s="287" t="s">
        <v>1807</v>
      </c>
      <c r="I130" s="285">
        <f t="shared" si="1"/>
        <v>2300000</v>
      </c>
    </row>
    <row r="131" spans="1:9" ht="87" customHeight="1">
      <c r="A131" s="30">
        <v>223</v>
      </c>
      <c r="B131" s="249" t="s">
        <v>97</v>
      </c>
      <c r="C131" s="249" t="s">
        <v>180</v>
      </c>
      <c r="D131" s="32">
        <v>200000000</v>
      </c>
      <c r="E131" s="30" t="s">
        <v>68</v>
      </c>
      <c r="F131" s="35">
        <v>45370</v>
      </c>
      <c r="G131" s="31">
        <v>2</v>
      </c>
      <c r="H131" s="287" t="s">
        <v>1817</v>
      </c>
      <c r="I131" s="285">
        <f t="shared" si="1"/>
        <v>100000000</v>
      </c>
    </row>
    <row r="132" spans="1:9" ht="33.75" customHeight="1">
      <c r="A132" s="30">
        <v>224</v>
      </c>
      <c r="B132" s="249" t="s">
        <v>59</v>
      </c>
      <c r="C132" s="249" t="s">
        <v>576</v>
      </c>
      <c r="D132" s="32">
        <v>116107920</v>
      </c>
      <c r="E132" s="30" t="s">
        <v>577</v>
      </c>
      <c r="F132" s="35">
        <v>45373</v>
      </c>
      <c r="G132" s="31">
        <v>1</v>
      </c>
      <c r="H132" s="288" t="s">
        <v>1818</v>
      </c>
      <c r="I132" s="285">
        <f t="shared" ref="I132:I133" si="2">+D132/G132</f>
        <v>116107920</v>
      </c>
    </row>
    <row r="133" spans="1:9" ht="80.25" customHeight="1">
      <c r="A133" s="30">
        <v>232</v>
      </c>
      <c r="B133" s="249" t="s">
        <v>602</v>
      </c>
      <c r="C133" s="100" t="s">
        <v>603</v>
      </c>
      <c r="D133" s="32">
        <v>3900000</v>
      </c>
      <c r="E133" s="30" t="s">
        <v>604</v>
      </c>
      <c r="F133" s="35">
        <v>45385</v>
      </c>
      <c r="G133" s="31">
        <v>6</v>
      </c>
      <c r="H133" s="287" t="s">
        <v>1824</v>
      </c>
      <c r="I133" s="285">
        <f t="shared" si="2"/>
        <v>650000</v>
      </c>
    </row>
  </sheetData>
  <mergeCells count="1">
    <mergeCell ref="C1:G1"/>
  </mergeCells>
  <pageMargins left="0.7" right="0.7" top="0.75" bottom="0.75" header="0.3" footer="0.3"/>
  <pageSetup fitToHeight="0" orientation="portrait"/>
  <legacy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2D733-8458-4EA0-9289-BE92A241FFBF}">
  <dimension ref="A2:I65"/>
  <sheetViews>
    <sheetView workbookViewId="0">
      <selection activeCell="F53" sqref="F53"/>
    </sheetView>
  </sheetViews>
  <sheetFormatPr defaultColWidth="9.140625" defaultRowHeight="15"/>
  <cols>
    <col min="1" max="1" width="6.140625" style="75" customWidth="1"/>
    <col min="2" max="2" width="21.5703125" style="75" customWidth="1"/>
    <col min="3" max="3" width="37.140625" style="84" customWidth="1"/>
    <col min="4" max="4" width="14.28515625" style="85" customWidth="1"/>
    <col min="5" max="5" width="12.28515625" style="75" customWidth="1"/>
    <col min="6" max="6" width="12.28515625" style="97" customWidth="1"/>
    <col min="7" max="7" width="9.140625" style="75"/>
    <col min="8" max="8" width="60.42578125" style="75" customWidth="1"/>
    <col min="9" max="9" width="11.42578125" style="75" bestFit="1" customWidth="1"/>
    <col min="10" max="16384" width="9.140625" style="75"/>
  </cols>
  <sheetData>
    <row r="2" spans="1:9" ht="18.75">
      <c r="B2" s="536" t="s">
        <v>1841</v>
      </c>
      <c r="C2" s="536"/>
      <c r="D2" s="536"/>
      <c r="E2" s="536"/>
      <c r="F2" s="536"/>
      <c r="G2" s="536"/>
      <c r="H2" s="536"/>
    </row>
    <row r="3" spans="1:9" ht="45.75" customHeight="1">
      <c r="A3" s="76" t="s">
        <v>1842</v>
      </c>
      <c r="B3" s="77" t="s">
        <v>1843</v>
      </c>
      <c r="C3" s="86" t="s">
        <v>1844</v>
      </c>
      <c r="D3" s="78" t="s">
        <v>1845</v>
      </c>
      <c r="E3" s="76" t="s">
        <v>1846</v>
      </c>
      <c r="F3" s="91" t="s">
        <v>1847</v>
      </c>
      <c r="G3" s="79" t="s">
        <v>1848</v>
      </c>
      <c r="H3" s="80" t="s">
        <v>1849</v>
      </c>
      <c r="I3" s="81" t="s">
        <v>1850</v>
      </c>
    </row>
    <row r="4" spans="1:9" s="58" customFormat="1" ht="51.75" customHeight="1">
      <c r="A4" s="144">
        <v>1</v>
      </c>
      <c r="B4" s="145" t="s">
        <v>1851</v>
      </c>
      <c r="C4" s="142" t="s">
        <v>1852</v>
      </c>
      <c r="D4" s="146">
        <v>38625000</v>
      </c>
      <c r="E4" s="147" t="s">
        <v>1056</v>
      </c>
      <c r="F4" s="147" t="s">
        <v>1056</v>
      </c>
      <c r="G4" s="68"/>
      <c r="H4" s="148" t="s">
        <v>1056</v>
      </c>
      <c r="I4" s="149">
        <v>43874</v>
      </c>
    </row>
    <row r="5" spans="1:9" s="58" customFormat="1" ht="103.5" customHeight="1">
      <c r="A5" s="144">
        <v>2</v>
      </c>
      <c r="B5" s="68" t="s">
        <v>1851</v>
      </c>
      <c r="C5" s="150" t="s">
        <v>1853</v>
      </c>
      <c r="D5" s="151">
        <v>50000000</v>
      </c>
      <c r="E5" s="147" t="s">
        <v>1056</v>
      </c>
      <c r="F5" s="147" t="s">
        <v>1056</v>
      </c>
      <c r="G5" s="68"/>
      <c r="H5" s="152" t="s">
        <v>1056</v>
      </c>
      <c r="I5" s="149">
        <v>43886</v>
      </c>
    </row>
    <row r="6" spans="1:9" s="58" customFormat="1" ht="105.75" customHeight="1">
      <c r="A6" s="144">
        <v>3</v>
      </c>
      <c r="B6" s="153" t="s">
        <v>1854</v>
      </c>
      <c r="C6" s="154" t="s">
        <v>1855</v>
      </c>
      <c r="D6" s="155">
        <v>38625000</v>
      </c>
      <c r="E6" s="156">
        <v>44196</v>
      </c>
      <c r="F6" s="157">
        <v>114</v>
      </c>
      <c r="G6" s="152"/>
      <c r="H6" s="158" t="s">
        <v>1856</v>
      </c>
      <c r="I6" s="159">
        <v>43900</v>
      </c>
    </row>
    <row r="7" spans="1:9" s="58" customFormat="1" ht="74.25" customHeight="1">
      <c r="A7" s="160">
        <v>4</v>
      </c>
      <c r="B7" s="161" t="s">
        <v>1857</v>
      </c>
      <c r="C7" s="161" t="s">
        <v>1858</v>
      </c>
      <c r="D7" s="162">
        <v>120367786</v>
      </c>
      <c r="E7" s="156" t="s">
        <v>41</v>
      </c>
      <c r="F7" s="157">
        <v>119</v>
      </c>
      <c r="G7" s="152"/>
      <c r="H7" s="163" t="s">
        <v>1859</v>
      </c>
      <c r="I7" s="159">
        <v>43916</v>
      </c>
    </row>
    <row r="8" spans="1:9" s="58" customFormat="1" ht="117" customHeight="1">
      <c r="A8" s="144">
        <v>5</v>
      </c>
      <c r="B8" s="164" t="s">
        <v>1860</v>
      </c>
      <c r="C8" s="154" t="s">
        <v>1861</v>
      </c>
      <c r="D8" s="151">
        <v>99900500</v>
      </c>
      <c r="E8" s="147" t="s">
        <v>1862</v>
      </c>
      <c r="F8" s="165">
        <v>315</v>
      </c>
      <c r="G8" s="68"/>
      <c r="H8" s="166" t="s">
        <v>1863</v>
      </c>
      <c r="I8" s="149">
        <v>44027</v>
      </c>
    </row>
    <row r="9" spans="1:9" s="58" customFormat="1" ht="206.25" customHeight="1">
      <c r="A9" s="167">
        <v>6</v>
      </c>
      <c r="B9" s="168" t="s">
        <v>1864</v>
      </c>
      <c r="C9" s="169" t="s">
        <v>1865</v>
      </c>
      <c r="D9" s="155">
        <v>70000000</v>
      </c>
      <c r="E9" s="170" t="s">
        <v>1137</v>
      </c>
      <c r="F9" s="157">
        <v>347</v>
      </c>
      <c r="G9" s="152"/>
      <c r="H9" s="171" t="s">
        <v>1866</v>
      </c>
      <c r="I9" s="159">
        <v>44064</v>
      </c>
    </row>
    <row r="10" spans="1:9" s="58" customFormat="1" ht="268.5" customHeight="1">
      <c r="A10" s="172">
        <v>7</v>
      </c>
      <c r="B10" s="142" t="s">
        <v>1867</v>
      </c>
      <c r="C10" s="143" t="s">
        <v>1868</v>
      </c>
      <c r="D10" s="146">
        <v>212960000</v>
      </c>
      <c r="E10" s="147" t="s">
        <v>1869</v>
      </c>
      <c r="F10" s="144">
        <v>361</v>
      </c>
      <c r="G10" s="145"/>
      <c r="H10" s="95" t="s">
        <v>1870</v>
      </c>
      <c r="I10" s="173">
        <v>44082</v>
      </c>
    </row>
    <row r="11" spans="1:9">
      <c r="H11" s="93"/>
    </row>
    <row r="12" spans="1:9">
      <c r="H12" s="94"/>
    </row>
    <row r="13" spans="1:9" ht="18.75">
      <c r="B13" s="536" t="s">
        <v>1871</v>
      </c>
      <c r="C13" s="536"/>
      <c r="D13" s="536"/>
      <c r="E13" s="536"/>
      <c r="F13" s="536"/>
      <c r="G13" s="536"/>
      <c r="H13" s="536"/>
    </row>
    <row r="14" spans="1:9" ht="57.75">
      <c r="A14" s="101" t="s">
        <v>1842</v>
      </c>
      <c r="B14" s="101" t="s">
        <v>1843</v>
      </c>
      <c r="C14" s="102" t="s">
        <v>1844</v>
      </c>
      <c r="D14" s="103" t="s">
        <v>1845</v>
      </c>
      <c r="E14" s="101" t="s">
        <v>1846</v>
      </c>
      <c r="F14" s="92" t="s">
        <v>1847</v>
      </c>
      <c r="G14" s="101" t="s">
        <v>1848</v>
      </c>
      <c r="H14" s="101" t="s">
        <v>1849</v>
      </c>
      <c r="I14" s="81" t="s">
        <v>1850</v>
      </c>
    </row>
    <row r="15" spans="1:9" s="58" customFormat="1" ht="264" customHeight="1">
      <c r="A15" s="144">
        <v>1</v>
      </c>
      <c r="B15" s="100" t="s">
        <v>1872</v>
      </c>
      <c r="C15" s="108" t="s">
        <v>1873</v>
      </c>
      <c r="D15" s="151">
        <v>259920500</v>
      </c>
      <c r="E15" s="147" t="s">
        <v>1874</v>
      </c>
      <c r="F15" s="147">
        <v>306</v>
      </c>
      <c r="G15" s="147"/>
      <c r="H15" s="100" t="s">
        <v>1875</v>
      </c>
      <c r="I15" s="149">
        <v>44281</v>
      </c>
    </row>
    <row r="16" spans="1:9" s="58" customFormat="1" ht="368.25" customHeight="1">
      <c r="A16" s="144">
        <v>2</v>
      </c>
      <c r="B16" s="100" t="s">
        <v>1876</v>
      </c>
      <c r="C16" s="100" t="s">
        <v>1877</v>
      </c>
      <c r="D16" s="151">
        <v>186103747</v>
      </c>
      <c r="E16" s="147" t="s">
        <v>1878</v>
      </c>
      <c r="F16" s="147">
        <v>677</v>
      </c>
      <c r="G16" s="147"/>
      <c r="H16" s="105" t="s">
        <v>1879</v>
      </c>
      <c r="I16" s="149">
        <v>44385</v>
      </c>
    </row>
    <row r="17" spans="1:9" s="58" customFormat="1" ht="141.75" customHeight="1">
      <c r="A17" s="144">
        <v>3</v>
      </c>
      <c r="B17" s="68" t="s">
        <v>1851</v>
      </c>
      <c r="C17" s="106" t="s">
        <v>1880</v>
      </c>
      <c r="D17" s="151">
        <v>204000000</v>
      </c>
      <c r="E17" s="147" t="s">
        <v>1056</v>
      </c>
      <c r="F17" s="147" t="s">
        <v>1056</v>
      </c>
      <c r="G17" s="147"/>
      <c r="H17" s="174" t="s">
        <v>1056</v>
      </c>
      <c r="I17" s="149">
        <v>44427</v>
      </c>
    </row>
    <row r="18" spans="1:9" s="58" customFormat="1" ht="104.25" customHeight="1">
      <c r="A18" s="144">
        <v>4</v>
      </c>
      <c r="B18" s="68" t="s">
        <v>1851</v>
      </c>
      <c r="C18" s="95" t="s">
        <v>1881</v>
      </c>
      <c r="D18" s="151">
        <v>260000000</v>
      </c>
      <c r="E18" s="147" t="s">
        <v>1056</v>
      </c>
      <c r="F18" s="147" t="s">
        <v>1056</v>
      </c>
      <c r="G18" s="147"/>
      <c r="H18" s="174" t="s">
        <v>1056</v>
      </c>
      <c r="I18" s="149">
        <v>44454</v>
      </c>
    </row>
    <row r="19" spans="1:9" s="58" customFormat="1" ht="159.75" customHeight="1">
      <c r="A19" s="144">
        <v>5</v>
      </c>
      <c r="B19" s="95" t="s">
        <v>1882</v>
      </c>
      <c r="C19" s="95" t="s">
        <v>1883</v>
      </c>
      <c r="D19" s="151">
        <v>211885077</v>
      </c>
      <c r="E19" s="175" t="s">
        <v>1884</v>
      </c>
      <c r="F19" s="147">
        <v>870</v>
      </c>
      <c r="G19" s="68"/>
      <c r="H19" s="176" t="s">
        <v>1885</v>
      </c>
      <c r="I19" s="149">
        <v>44469</v>
      </c>
    </row>
    <row r="20" spans="1:9" s="58" customFormat="1" ht="212.25" customHeight="1">
      <c r="A20" s="144">
        <v>6</v>
      </c>
      <c r="B20" s="107" t="s">
        <v>1886</v>
      </c>
      <c r="C20" s="95" t="s">
        <v>1887</v>
      </c>
      <c r="D20" s="151">
        <v>190000000</v>
      </c>
      <c r="E20" s="175" t="s">
        <v>1888</v>
      </c>
      <c r="F20" s="147">
        <v>893</v>
      </c>
      <c r="G20" s="68"/>
      <c r="H20" s="177" t="s">
        <v>1889</v>
      </c>
      <c r="I20" s="149">
        <v>44484</v>
      </c>
    </row>
    <row r="21" spans="1:9" s="58" customFormat="1" ht="126.75" customHeight="1">
      <c r="A21" s="144">
        <v>7</v>
      </c>
      <c r="B21" s="100" t="s">
        <v>1890</v>
      </c>
      <c r="C21" s="99" t="s">
        <v>1891</v>
      </c>
      <c r="D21" s="151">
        <v>218130000</v>
      </c>
      <c r="E21" s="68" t="s">
        <v>52</v>
      </c>
      <c r="F21" s="147">
        <v>901</v>
      </c>
      <c r="G21" s="68"/>
      <c r="H21" s="178" t="s">
        <v>1892</v>
      </c>
      <c r="I21" s="149">
        <v>44498</v>
      </c>
    </row>
    <row r="22" spans="1:9" s="58" customFormat="1" ht="94.5" customHeight="1">
      <c r="A22" s="144">
        <v>8</v>
      </c>
      <c r="B22" s="68" t="s">
        <v>1851</v>
      </c>
      <c r="C22" s="98" t="s">
        <v>1893</v>
      </c>
      <c r="D22" s="151">
        <v>244431916</v>
      </c>
      <c r="E22" s="68" t="s">
        <v>1056</v>
      </c>
      <c r="F22" s="147" t="s">
        <v>1056</v>
      </c>
      <c r="G22" s="68"/>
      <c r="H22" s="179" t="s">
        <v>1056</v>
      </c>
      <c r="I22" s="149">
        <v>44495</v>
      </c>
    </row>
    <row r="23" spans="1:9" s="58" customFormat="1" ht="105.75" customHeight="1">
      <c r="A23" s="144">
        <v>9</v>
      </c>
      <c r="B23" s="68" t="s">
        <v>1851</v>
      </c>
      <c r="C23" s="99" t="s">
        <v>1894</v>
      </c>
      <c r="D23" s="151">
        <v>262906000</v>
      </c>
      <c r="E23" s="68" t="s">
        <v>1056</v>
      </c>
      <c r="F23" s="147" t="s">
        <v>1056</v>
      </c>
      <c r="G23" s="68"/>
      <c r="H23" s="179" t="s">
        <v>1056</v>
      </c>
      <c r="I23" s="149">
        <v>44489</v>
      </c>
    </row>
    <row r="24" spans="1:9">
      <c r="H24" s="89"/>
    </row>
    <row r="26" spans="1:9" ht="18.75">
      <c r="B26" s="536" t="s">
        <v>1895</v>
      </c>
      <c r="C26" s="536"/>
      <c r="D26" s="536"/>
      <c r="E26" s="536"/>
      <c r="F26" s="536"/>
      <c r="G26" s="536"/>
      <c r="H26" s="536"/>
    </row>
    <row r="27" spans="1:9" ht="57.75">
      <c r="A27" s="79" t="s">
        <v>1842</v>
      </c>
      <c r="B27" s="76" t="s">
        <v>1843</v>
      </c>
      <c r="C27" s="109" t="s">
        <v>1844</v>
      </c>
      <c r="D27" s="78" t="s">
        <v>1845</v>
      </c>
      <c r="E27" s="76" t="s">
        <v>1846</v>
      </c>
      <c r="F27" s="91" t="s">
        <v>1847</v>
      </c>
      <c r="G27" s="79" t="s">
        <v>1848</v>
      </c>
      <c r="H27" s="76" t="s">
        <v>1849</v>
      </c>
      <c r="I27" s="104" t="s">
        <v>1850</v>
      </c>
    </row>
    <row r="28" spans="1:9" s="58" customFormat="1" ht="308.25" customHeight="1">
      <c r="A28" s="180">
        <v>1</v>
      </c>
      <c r="B28" s="120" t="s">
        <v>1896</v>
      </c>
      <c r="C28" s="181" t="s">
        <v>1897</v>
      </c>
      <c r="D28" s="182">
        <v>294000000</v>
      </c>
      <c r="E28" s="183" t="s">
        <v>195</v>
      </c>
      <c r="F28" s="157">
        <v>195</v>
      </c>
      <c r="G28" s="180"/>
      <c r="H28" s="110" t="s">
        <v>1898</v>
      </c>
      <c r="I28" s="159">
        <v>44613</v>
      </c>
    </row>
    <row r="29" spans="1:9" s="58" customFormat="1" ht="354" customHeight="1">
      <c r="A29" s="184">
        <v>2</v>
      </c>
      <c r="B29" s="100" t="s">
        <v>1899</v>
      </c>
      <c r="C29" s="185" t="s">
        <v>1900</v>
      </c>
      <c r="D29" s="186">
        <v>310962540</v>
      </c>
      <c r="E29" s="175" t="s">
        <v>46</v>
      </c>
      <c r="F29" s="165">
        <v>199</v>
      </c>
      <c r="G29" s="187"/>
      <c r="H29" s="111" t="s">
        <v>1901</v>
      </c>
      <c r="I29" s="173">
        <v>44620</v>
      </c>
    </row>
    <row r="30" spans="1:9" s="58" customFormat="1" ht="297.75" customHeight="1">
      <c r="A30" s="188">
        <v>3</v>
      </c>
      <c r="B30" s="113" t="s">
        <v>1902</v>
      </c>
      <c r="C30" s="114" t="s">
        <v>1903</v>
      </c>
      <c r="D30" s="189">
        <v>8959759</v>
      </c>
      <c r="E30" s="190" t="s">
        <v>1862</v>
      </c>
      <c r="F30" s="191">
        <v>295</v>
      </c>
      <c r="G30" s="192"/>
      <c r="H30" s="193" t="s">
        <v>1904</v>
      </c>
      <c r="I30" s="194">
        <v>44698</v>
      </c>
    </row>
    <row r="31" spans="1:9" s="58" customFormat="1" ht="169.5" customHeight="1">
      <c r="A31" s="170">
        <v>4</v>
      </c>
      <c r="B31" s="113" t="s">
        <v>1905</v>
      </c>
      <c r="C31" s="115" t="s">
        <v>1906</v>
      </c>
      <c r="D31" s="155">
        <v>8800000</v>
      </c>
      <c r="E31" s="183" t="s">
        <v>1862</v>
      </c>
      <c r="F31" s="170">
        <v>296</v>
      </c>
      <c r="G31" s="152"/>
      <c r="H31" s="125" t="s">
        <v>1907</v>
      </c>
      <c r="I31" s="173">
        <v>44698</v>
      </c>
    </row>
    <row r="32" spans="1:9" s="58" customFormat="1" ht="174" customHeight="1">
      <c r="A32" s="170">
        <v>5</v>
      </c>
      <c r="B32" s="120" t="s">
        <v>1908</v>
      </c>
      <c r="C32" s="119" t="s">
        <v>1909</v>
      </c>
      <c r="D32" s="162">
        <v>220000000</v>
      </c>
      <c r="E32" s="183" t="s">
        <v>1910</v>
      </c>
      <c r="F32" s="170">
        <v>299</v>
      </c>
      <c r="G32" s="195"/>
      <c r="H32" s="118" t="s">
        <v>1911</v>
      </c>
      <c r="I32" s="159">
        <v>44712</v>
      </c>
    </row>
    <row r="33" spans="1:9" s="58" customFormat="1" ht="189" customHeight="1">
      <c r="A33" s="147">
        <v>6</v>
      </c>
      <c r="B33" s="100" t="s">
        <v>1912</v>
      </c>
      <c r="C33" s="196" t="s">
        <v>1913</v>
      </c>
      <c r="D33" s="151">
        <v>188644081</v>
      </c>
      <c r="E33" s="68" t="s">
        <v>1914</v>
      </c>
      <c r="F33" s="147">
        <v>298</v>
      </c>
      <c r="G33" s="145"/>
      <c r="H33" s="197" t="s">
        <v>1915</v>
      </c>
      <c r="I33" s="173">
        <v>44705</v>
      </c>
    </row>
    <row r="34" spans="1:9" s="58" customFormat="1" ht="50.25" customHeight="1">
      <c r="A34" s="198">
        <v>7</v>
      </c>
      <c r="B34" s="148" t="s">
        <v>1851</v>
      </c>
      <c r="C34" s="123" t="s">
        <v>1916</v>
      </c>
      <c r="D34" s="199">
        <v>227950217</v>
      </c>
      <c r="E34" s="200" t="s">
        <v>1056</v>
      </c>
      <c r="F34" s="198" t="s">
        <v>1056</v>
      </c>
      <c r="G34" s="200"/>
      <c r="H34" s="200" t="s">
        <v>1056</v>
      </c>
      <c r="I34" s="201">
        <v>44756</v>
      </c>
    </row>
    <row r="35" spans="1:9" s="58" customFormat="1" ht="264.75" customHeight="1">
      <c r="A35" s="147">
        <v>8</v>
      </c>
      <c r="B35" s="113" t="s">
        <v>1917</v>
      </c>
      <c r="C35" s="120" t="s">
        <v>1918</v>
      </c>
      <c r="D35" s="146">
        <v>208220559</v>
      </c>
      <c r="E35" s="68" t="s">
        <v>88</v>
      </c>
      <c r="F35" s="147">
        <v>424</v>
      </c>
      <c r="G35" s="68"/>
      <c r="H35" s="124" t="s">
        <v>1919</v>
      </c>
      <c r="I35" s="149">
        <v>44798</v>
      </c>
    </row>
    <row r="36" spans="1:9" s="58" customFormat="1" ht="108.75" customHeight="1">
      <c r="A36" s="170">
        <v>9</v>
      </c>
      <c r="B36" s="152" t="s">
        <v>1851</v>
      </c>
      <c r="C36" s="125" t="s">
        <v>1920</v>
      </c>
      <c r="D36" s="155">
        <v>247865100</v>
      </c>
      <c r="E36" s="195" t="s">
        <v>1056</v>
      </c>
      <c r="F36" s="170" t="s">
        <v>1056</v>
      </c>
      <c r="G36" s="195"/>
      <c r="H36" s="195" t="s">
        <v>1056</v>
      </c>
      <c r="I36" s="149">
        <v>44804</v>
      </c>
    </row>
    <row r="37" spans="1:9" s="58" customFormat="1" ht="199.5" customHeight="1">
      <c r="A37" s="170">
        <v>10</v>
      </c>
      <c r="B37" s="120" t="s">
        <v>1921</v>
      </c>
      <c r="C37" s="125" t="s">
        <v>1922</v>
      </c>
      <c r="D37" s="162">
        <v>240000000</v>
      </c>
      <c r="E37" s="195" t="s">
        <v>46</v>
      </c>
      <c r="F37" s="170">
        <v>437</v>
      </c>
      <c r="G37" s="195"/>
      <c r="H37" s="120" t="s">
        <v>1923</v>
      </c>
      <c r="I37" s="159">
        <v>44804</v>
      </c>
    </row>
    <row r="38" spans="1:9" s="58" customFormat="1" ht="64.5" customHeight="1">
      <c r="A38" s="170">
        <v>11</v>
      </c>
      <c r="B38" s="195" t="s">
        <v>1851</v>
      </c>
      <c r="C38" s="126" t="s">
        <v>1924</v>
      </c>
      <c r="D38" s="162">
        <v>250000000</v>
      </c>
      <c r="E38" s="195" t="s">
        <v>1056</v>
      </c>
      <c r="F38" s="170" t="s">
        <v>1056</v>
      </c>
      <c r="G38" s="152"/>
      <c r="H38" s="202" t="s">
        <v>1056</v>
      </c>
      <c r="I38" s="159">
        <v>44796</v>
      </c>
    </row>
    <row r="39" spans="1:9" s="58" customFormat="1" ht="325.5" customHeight="1">
      <c r="A39" s="147">
        <v>12</v>
      </c>
      <c r="B39" s="100" t="s">
        <v>1925</v>
      </c>
      <c r="C39" s="129" t="s">
        <v>1926</v>
      </c>
      <c r="D39" s="151">
        <v>309615863</v>
      </c>
      <c r="E39" s="68" t="s">
        <v>46</v>
      </c>
      <c r="F39" s="147">
        <v>444</v>
      </c>
      <c r="G39" s="68"/>
      <c r="H39" s="128" t="s">
        <v>1927</v>
      </c>
      <c r="I39" s="149">
        <v>44805</v>
      </c>
    </row>
    <row r="40" spans="1:9" s="58" customFormat="1" ht="288.75" customHeight="1">
      <c r="A40" s="203">
        <v>13</v>
      </c>
      <c r="B40" s="204" t="s">
        <v>1928</v>
      </c>
      <c r="C40" s="120" t="s">
        <v>1929</v>
      </c>
      <c r="D40" s="205">
        <v>237815550</v>
      </c>
      <c r="E40" s="206" t="s">
        <v>1862</v>
      </c>
      <c r="F40" s="203">
        <v>460</v>
      </c>
      <c r="G40" s="206"/>
      <c r="H40" s="112" t="s">
        <v>1930</v>
      </c>
      <c r="I40" s="207">
        <v>44819</v>
      </c>
    </row>
    <row r="41" spans="1:9" s="58" customFormat="1" ht="345" customHeight="1">
      <c r="A41" s="147">
        <v>14</v>
      </c>
      <c r="B41" s="132" t="s">
        <v>1931</v>
      </c>
      <c r="C41" s="131" t="s">
        <v>1932</v>
      </c>
      <c r="D41" s="162">
        <v>348730000</v>
      </c>
      <c r="E41" s="195" t="s">
        <v>88</v>
      </c>
      <c r="F41" s="170">
        <v>466</v>
      </c>
      <c r="G41" s="152"/>
      <c r="H41" s="208" t="s">
        <v>1933</v>
      </c>
      <c r="I41" s="159">
        <v>44819</v>
      </c>
    </row>
    <row r="42" spans="1:9" s="58" customFormat="1" ht="345" customHeight="1">
      <c r="A42" s="209">
        <v>15</v>
      </c>
      <c r="B42" s="120" t="s">
        <v>1934</v>
      </c>
      <c r="C42" s="134" t="s">
        <v>1935</v>
      </c>
      <c r="D42" s="162">
        <v>376873000</v>
      </c>
      <c r="E42" s="195" t="s">
        <v>1936</v>
      </c>
      <c r="F42" s="170">
        <v>521</v>
      </c>
      <c r="G42" s="152"/>
      <c r="H42" s="210" t="s">
        <v>1937</v>
      </c>
      <c r="I42" s="173">
        <v>44860</v>
      </c>
    </row>
    <row r="43" spans="1:9" s="58" customFormat="1" ht="203.25" customHeight="1">
      <c r="A43" s="147">
        <v>16</v>
      </c>
      <c r="B43" s="120" t="s">
        <v>1938</v>
      </c>
      <c r="C43" s="131" t="s">
        <v>1939</v>
      </c>
      <c r="D43" s="162">
        <v>249428686</v>
      </c>
      <c r="E43" s="68" t="s">
        <v>1385</v>
      </c>
      <c r="F43" s="147">
        <v>634</v>
      </c>
      <c r="G43" s="68"/>
      <c r="H43" s="197" t="s">
        <v>1940</v>
      </c>
      <c r="I43" s="194">
        <v>44908</v>
      </c>
    </row>
    <row r="44" spans="1:9" s="58" customFormat="1" ht="354" customHeight="1">
      <c r="A44" s="211">
        <v>17</v>
      </c>
      <c r="B44" s="100" t="s">
        <v>1941</v>
      </c>
      <c r="C44" s="197" t="s">
        <v>1942</v>
      </c>
      <c r="D44" s="151">
        <v>380239916</v>
      </c>
      <c r="E44" s="212"/>
      <c r="F44" s="198">
        <v>520</v>
      </c>
      <c r="G44" s="200"/>
      <c r="H44" s="137" t="s">
        <v>1943</v>
      </c>
      <c r="I44" s="149">
        <v>44860</v>
      </c>
    </row>
    <row r="45" spans="1:9" s="58" customFormat="1" ht="118.5" customHeight="1">
      <c r="A45" s="170">
        <v>18</v>
      </c>
      <c r="B45" s="213" t="s">
        <v>1851</v>
      </c>
      <c r="C45" s="138" t="s">
        <v>1944</v>
      </c>
      <c r="D45" s="205">
        <v>230446139</v>
      </c>
      <c r="E45" s="195" t="s">
        <v>1056</v>
      </c>
      <c r="F45" s="170" t="s">
        <v>1056</v>
      </c>
      <c r="G45" s="195"/>
      <c r="H45" s="195" t="s">
        <v>1056</v>
      </c>
      <c r="I45" s="149">
        <v>44848</v>
      </c>
    </row>
    <row r="46" spans="1:9" s="58" customFormat="1" ht="60" customHeight="1">
      <c r="A46" s="214">
        <v>19</v>
      </c>
      <c r="B46" s="183" t="s">
        <v>1945</v>
      </c>
      <c r="C46" s="139" t="s">
        <v>1946</v>
      </c>
      <c r="D46" s="151">
        <v>307658634</v>
      </c>
      <c r="E46" s="68" t="s">
        <v>1056</v>
      </c>
      <c r="F46" s="147" t="s">
        <v>1056</v>
      </c>
      <c r="G46" s="68"/>
      <c r="H46" s="195" t="s">
        <v>1056</v>
      </c>
      <c r="I46" s="173">
        <v>44887</v>
      </c>
    </row>
    <row r="47" spans="1:9" s="58" customFormat="1" ht="136.5" customHeight="1">
      <c r="A47" s="211">
        <v>20</v>
      </c>
      <c r="B47" s="215" t="s">
        <v>1947</v>
      </c>
      <c r="C47" s="107" t="s">
        <v>1948</v>
      </c>
      <c r="D47" s="199">
        <v>280874666</v>
      </c>
      <c r="E47" s="200" t="s">
        <v>1385</v>
      </c>
      <c r="F47" s="198">
        <v>634</v>
      </c>
      <c r="G47" s="148"/>
      <c r="H47" s="216" t="s">
        <v>1949</v>
      </c>
      <c r="I47" s="173">
        <v>44908</v>
      </c>
    </row>
    <row r="48" spans="1:9">
      <c r="C48" s="133"/>
      <c r="H48" s="140"/>
    </row>
    <row r="49" spans="1:9">
      <c r="H49" s="135"/>
    </row>
    <row r="51" spans="1:9" ht="18.75">
      <c r="B51" s="536" t="s">
        <v>1950</v>
      </c>
      <c r="C51" s="536"/>
      <c r="D51" s="536"/>
      <c r="E51" s="536"/>
      <c r="F51" s="536"/>
      <c r="G51" s="536"/>
      <c r="H51" s="536"/>
    </row>
    <row r="52" spans="1:9" ht="57.75">
      <c r="A52" s="79" t="s">
        <v>1842</v>
      </c>
      <c r="B52" s="76" t="s">
        <v>1843</v>
      </c>
      <c r="C52" s="109" t="s">
        <v>1844</v>
      </c>
      <c r="D52" s="78" t="s">
        <v>1845</v>
      </c>
      <c r="E52" s="76" t="s">
        <v>1846</v>
      </c>
      <c r="F52" s="91" t="s">
        <v>1847</v>
      </c>
      <c r="G52" s="79" t="s">
        <v>1848</v>
      </c>
      <c r="H52" s="76" t="s">
        <v>1849</v>
      </c>
      <c r="I52" s="104" t="s">
        <v>1850</v>
      </c>
    </row>
    <row r="53" spans="1:9" s="58" customFormat="1" ht="177" customHeight="1">
      <c r="A53" s="187">
        <v>1</v>
      </c>
      <c r="B53" s="105" t="s">
        <v>1951</v>
      </c>
      <c r="C53" s="225" t="s">
        <v>1952</v>
      </c>
      <c r="D53" s="182">
        <v>401207880</v>
      </c>
      <c r="E53" s="183" t="s">
        <v>1953</v>
      </c>
      <c r="F53" s="157">
        <v>174</v>
      </c>
      <c r="G53" s="187"/>
      <c r="H53" s="222" t="s">
        <v>1954</v>
      </c>
      <c r="I53" s="173">
        <v>45015</v>
      </c>
    </row>
    <row r="54" spans="1:9" ht="126" customHeight="1">
      <c r="A54" s="83">
        <v>2</v>
      </c>
      <c r="B54" s="130" t="s">
        <v>1851</v>
      </c>
      <c r="C54" s="224" t="s">
        <v>1955</v>
      </c>
      <c r="D54" s="162">
        <v>335296250</v>
      </c>
      <c r="E54" s="121" t="s">
        <v>1056</v>
      </c>
      <c r="F54" s="96" t="s">
        <v>1056</v>
      </c>
      <c r="G54" s="104"/>
      <c r="H54" s="223" t="s">
        <v>1056</v>
      </c>
      <c r="I54" s="127">
        <v>45036</v>
      </c>
    </row>
    <row r="55" spans="1:9" ht="129" customHeight="1">
      <c r="A55" s="81">
        <v>3</v>
      </c>
      <c r="B55" s="100" t="s">
        <v>1917</v>
      </c>
      <c r="C55" s="217" t="s">
        <v>1956</v>
      </c>
      <c r="D55" s="141">
        <v>300000000</v>
      </c>
      <c r="E55" s="81" t="s">
        <v>195</v>
      </c>
      <c r="F55" s="90">
        <v>211</v>
      </c>
      <c r="G55" s="81"/>
      <c r="H55" s="218" t="s">
        <v>1957</v>
      </c>
      <c r="I55" s="87">
        <v>45438</v>
      </c>
    </row>
    <row r="56" spans="1:9" ht="84" customHeight="1">
      <c r="A56" s="136">
        <v>4</v>
      </c>
      <c r="B56" s="117" t="s">
        <v>1851</v>
      </c>
      <c r="C56" s="220" t="s">
        <v>1958</v>
      </c>
      <c r="D56" s="221">
        <v>405977150</v>
      </c>
      <c r="E56" s="117" t="s">
        <v>1056</v>
      </c>
      <c r="F56" s="116" t="s">
        <v>1056</v>
      </c>
      <c r="G56" s="117"/>
      <c r="H56" s="219" t="s">
        <v>1056</v>
      </c>
      <c r="I56" s="88">
        <v>45217</v>
      </c>
    </row>
    <row r="57" spans="1:9" ht="79.5">
      <c r="A57" s="82">
        <v>5</v>
      </c>
      <c r="B57" s="81" t="s">
        <v>1851</v>
      </c>
      <c r="C57" s="217" t="s">
        <v>1956</v>
      </c>
      <c r="D57" s="151">
        <v>406000000</v>
      </c>
      <c r="E57" s="81" t="s">
        <v>1056</v>
      </c>
      <c r="F57" s="90" t="s">
        <v>1056</v>
      </c>
      <c r="G57" s="81"/>
      <c r="H57" s="81" t="s">
        <v>1056</v>
      </c>
      <c r="I57" s="87">
        <v>45237</v>
      </c>
    </row>
    <row r="58" spans="1:9">
      <c r="C58" s="122"/>
    </row>
    <row r="60" spans="1:9" ht="18.75">
      <c r="B60" s="536" t="s">
        <v>1959</v>
      </c>
      <c r="C60" s="536"/>
      <c r="D60" s="536"/>
      <c r="E60" s="536"/>
      <c r="F60" s="536"/>
      <c r="G60" s="536"/>
      <c r="H60" s="536"/>
    </row>
    <row r="61" spans="1:9" ht="57.75">
      <c r="A61" s="79" t="s">
        <v>1842</v>
      </c>
      <c r="B61" s="76" t="s">
        <v>1843</v>
      </c>
      <c r="C61" s="109" t="s">
        <v>1844</v>
      </c>
      <c r="D61" s="78" t="s">
        <v>1845</v>
      </c>
      <c r="E61" s="76" t="s">
        <v>1846</v>
      </c>
      <c r="F61" s="91" t="s">
        <v>1847</v>
      </c>
      <c r="G61" s="79" t="s">
        <v>1848</v>
      </c>
      <c r="H61" s="76" t="s">
        <v>1849</v>
      </c>
      <c r="I61" s="104" t="s">
        <v>1850</v>
      </c>
    </row>
    <row r="62" spans="1:9" ht="176.25" customHeight="1">
      <c r="A62" s="229"/>
      <c r="B62" s="230" t="s">
        <v>1960</v>
      </c>
      <c r="C62" s="231" t="s">
        <v>1961</v>
      </c>
      <c r="D62" s="232">
        <v>371700000</v>
      </c>
      <c r="E62" s="233" t="s">
        <v>88</v>
      </c>
      <c r="F62" s="234">
        <v>228</v>
      </c>
      <c r="G62" s="235"/>
      <c r="H62" s="236" t="s">
        <v>1962</v>
      </c>
      <c r="I62" s="237">
        <v>45373</v>
      </c>
    </row>
    <row r="63" spans="1:9">
      <c r="C63" s="226"/>
      <c r="D63" s="227"/>
      <c r="H63" s="135"/>
      <c r="I63" s="228"/>
    </row>
    <row r="64" spans="1:9">
      <c r="C64" s="226"/>
    </row>
    <row r="65" spans="3:3">
      <c r="C65" s="226"/>
    </row>
  </sheetData>
  <mergeCells count="5">
    <mergeCell ref="B2:H2"/>
    <mergeCell ref="B13:H13"/>
    <mergeCell ref="B26:H26"/>
    <mergeCell ref="B51:H51"/>
    <mergeCell ref="B60:H6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5CB6A-AA85-4798-BE4C-EBBDA85BB666}">
  <dimension ref="A1"/>
  <sheetViews>
    <sheetView workbookViewId="0"/>
  </sheetViews>
  <sheetFormatPr defaultColWidth="9.140625"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024B1-021D-4DF1-B4A0-111EEC30B543}">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F478F-0910-4427-B667-3DE7EDF216A2}">
  <dimension ref="A1:H641"/>
  <sheetViews>
    <sheetView workbookViewId="0">
      <selection activeCell="L532" sqref="L532"/>
    </sheetView>
  </sheetViews>
  <sheetFormatPr defaultColWidth="9.140625" defaultRowHeight="15"/>
  <cols>
    <col min="1" max="1" width="5.28515625" style="401" customWidth="1"/>
    <col min="2" max="2" width="15.7109375" style="401" customWidth="1"/>
    <col min="3" max="3" width="24.85546875" style="401" customWidth="1"/>
    <col min="4" max="4" width="11.42578125" style="401" customWidth="1"/>
    <col min="5" max="5" width="38.5703125" style="500" customWidth="1"/>
    <col min="6" max="6" width="9.140625" style="401"/>
    <col min="7" max="7" width="11.140625" style="401" customWidth="1"/>
    <col min="8" max="16384" width="9.140625" style="401"/>
  </cols>
  <sheetData>
    <row r="1" spans="1:8" ht="34.5">
      <c r="A1" s="451" t="s">
        <v>0</v>
      </c>
      <c r="B1" s="455" t="s">
        <v>5</v>
      </c>
      <c r="C1" s="451" t="s">
        <v>6</v>
      </c>
      <c r="D1" s="456" t="s">
        <v>7</v>
      </c>
      <c r="E1" s="491" t="s">
        <v>3</v>
      </c>
      <c r="F1" s="461" t="s">
        <v>22</v>
      </c>
      <c r="G1" s="249" t="s">
        <v>1659</v>
      </c>
      <c r="H1" s="250"/>
    </row>
    <row r="2" spans="1:8">
      <c r="A2" s="249" t="s">
        <v>34</v>
      </c>
      <c r="B2" s="484">
        <v>2003460</v>
      </c>
      <c r="C2" s="249" t="s">
        <v>39</v>
      </c>
      <c r="D2" s="405">
        <v>7500772</v>
      </c>
      <c r="E2" s="492" t="s">
        <v>37</v>
      </c>
      <c r="F2" s="485" t="s">
        <v>41</v>
      </c>
      <c r="G2" s="249" t="s">
        <v>1660</v>
      </c>
      <c r="H2" s="250"/>
    </row>
    <row r="3" spans="1:8" ht="56.25">
      <c r="A3" s="249">
        <v>1</v>
      </c>
      <c r="B3" s="484">
        <v>22062600</v>
      </c>
      <c r="C3" s="249" t="s">
        <v>44</v>
      </c>
      <c r="D3" s="405">
        <v>900721487</v>
      </c>
      <c r="E3" s="493" t="s">
        <v>43</v>
      </c>
      <c r="F3" s="485" t="s">
        <v>46</v>
      </c>
      <c r="G3" s="249" t="s">
        <v>1660</v>
      </c>
      <c r="H3" s="250"/>
    </row>
    <row r="4" spans="1:8" ht="135">
      <c r="A4" s="249">
        <v>2</v>
      </c>
      <c r="B4" s="484">
        <v>124078282</v>
      </c>
      <c r="C4" s="249" t="s">
        <v>50</v>
      </c>
      <c r="D4" s="405">
        <v>901252497</v>
      </c>
      <c r="E4" s="493" t="s">
        <v>49</v>
      </c>
      <c r="F4" s="485" t="s">
        <v>52</v>
      </c>
      <c r="G4" s="249" t="s">
        <v>1660</v>
      </c>
      <c r="H4" s="250"/>
    </row>
    <row r="5" spans="1:8" ht="67.5">
      <c r="A5" s="249">
        <v>3</v>
      </c>
      <c r="B5" s="484">
        <v>5500000</v>
      </c>
      <c r="C5" s="249" t="s">
        <v>55</v>
      </c>
      <c r="D5" s="405">
        <v>93405160</v>
      </c>
      <c r="E5" s="493" t="s">
        <v>54</v>
      </c>
      <c r="F5" s="485" t="s">
        <v>41</v>
      </c>
      <c r="G5" s="249" t="s">
        <v>1660</v>
      </c>
      <c r="H5" s="250"/>
    </row>
    <row r="6" spans="1:8" ht="67.5">
      <c r="A6" s="249">
        <v>4</v>
      </c>
      <c r="B6" s="484">
        <v>5500000</v>
      </c>
      <c r="C6" s="249" t="s">
        <v>57</v>
      </c>
      <c r="D6" s="405">
        <v>72224422</v>
      </c>
      <c r="E6" s="493" t="s">
        <v>54</v>
      </c>
      <c r="F6" s="485" t="s">
        <v>41</v>
      </c>
      <c r="G6" s="249" t="s">
        <v>1660</v>
      </c>
      <c r="H6" s="250"/>
    </row>
    <row r="7" spans="1:8" ht="78.75">
      <c r="A7" s="249">
        <v>5</v>
      </c>
      <c r="B7" s="484">
        <v>9373000</v>
      </c>
      <c r="C7" s="249" t="s">
        <v>61</v>
      </c>
      <c r="D7" s="405">
        <v>14223766</v>
      </c>
      <c r="E7" s="493" t="s">
        <v>60</v>
      </c>
      <c r="F7" s="486">
        <v>45382</v>
      </c>
      <c r="G7" s="249" t="s">
        <v>1660</v>
      </c>
      <c r="H7" s="250"/>
    </row>
    <row r="8" spans="1:8" ht="56.25">
      <c r="A8" s="249">
        <v>6</v>
      </c>
      <c r="B8" s="484">
        <v>7500000</v>
      </c>
      <c r="C8" s="249" t="s">
        <v>65</v>
      </c>
      <c r="D8" s="405">
        <v>1232391592</v>
      </c>
      <c r="E8" s="493" t="s">
        <v>63</v>
      </c>
      <c r="F8" s="485" t="s">
        <v>41</v>
      </c>
      <c r="G8" s="249" t="s">
        <v>1660</v>
      </c>
      <c r="H8" s="250"/>
    </row>
    <row r="9" spans="1:8" ht="101.25">
      <c r="A9" s="249">
        <v>7</v>
      </c>
      <c r="B9" s="484">
        <v>317755000</v>
      </c>
      <c r="C9" s="249" t="s">
        <v>68</v>
      </c>
      <c r="D9" s="405">
        <v>900504144</v>
      </c>
      <c r="E9" s="493" t="s">
        <v>67</v>
      </c>
      <c r="F9" s="485" t="s">
        <v>52</v>
      </c>
      <c r="G9" s="249" t="s">
        <v>1660</v>
      </c>
      <c r="H9" s="250"/>
    </row>
    <row r="10" spans="1:8" ht="90">
      <c r="A10" s="249">
        <v>8</v>
      </c>
      <c r="B10" s="484">
        <v>4200000</v>
      </c>
      <c r="C10" s="249" t="s">
        <v>72</v>
      </c>
      <c r="D10" s="405">
        <v>65738804</v>
      </c>
      <c r="E10" s="493" t="s">
        <v>71</v>
      </c>
      <c r="F10" s="485" t="s">
        <v>41</v>
      </c>
      <c r="G10" s="249" t="s">
        <v>1660</v>
      </c>
      <c r="H10" s="250"/>
    </row>
    <row r="11" spans="1:8" ht="90">
      <c r="A11" s="249">
        <v>9</v>
      </c>
      <c r="B11" s="484">
        <v>4200000</v>
      </c>
      <c r="C11" s="249" t="s">
        <v>74</v>
      </c>
      <c r="D11" s="405">
        <v>1067864079</v>
      </c>
      <c r="E11" s="493" t="s">
        <v>71</v>
      </c>
      <c r="F11" s="485" t="s">
        <v>41</v>
      </c>
      <c r="G11" s="249" t="s">
        <v>1660</v>
      </c>
      <c r="H11" s="250"/>
    </row>
    <row r="12" spans="1:8" ht="67.5">
      <c r="A12" s="249">
        <v>10</v>
      </c>
      <c r="B12" s="484">
        <v>23175000</v>
      </c>
      <c r="C12" s="249" t="s">
        <v>77</v>
      </c>
      <c r="D12" s="405">
        <v>1018433119</v>
      </c>
      <c r="E12" s="493" t="s">
        <v>76</v>
      </c>
      <c r="F12" s="485" t="s">
        <v>79</v>
      </c>
      <c r="G12" s="249" t="s">
        <v>1660</v>
      </c>
      <c r="H12" s="250"/>
    </row>
    <row r="13" spans="1:8" ht="45">
      <c r="A13" s="249">
        <v>11</v>
      </c>
      <c r="B13" s="484">
        <v>4300000</v>
      </c>
      <c r="C13" s="249" t="s">
        <v>81</v>
      </c>
      <c r="D13" s="405">
        <v>51607730</v>
      </c>
      <c r="E13" s="493" t="s">
        <v>80</v>
      </c>
      <c r="F13" s="485" t="s">
        <v>41</v>
      </c>
      <c r="G13" s="249" t="s">
        <v>1660</v>
      </c>
      <c r="H13" s="250"/>
    </row>
    <row r="14" spans="1:8" ht="67.5">
      <c r="A14" s="249">
        <v>12</v>
      </c>
      <c r="B14" s="484">
        <v>3500000</v>
      </c>
      <c r="C14" s="249" t="s">
        <v>84</v>
      </c>
      <c r="D14" s="405">
        <v>65714127</v>
      </c>
      <c r="E14" s="493" t="s">
        <v>83</v>
      </c>
      <c r="F14" s="485" t="s">
        <v>41</v>
      </c>
      <c r="G14" s="249" t="s">
        <v>1660</v>
      </c>
      <c r="H14" s="250"/>
    </row>
    <row r="15" spans="1:8" ht="67.5">
      <c r="A15" s="249">
        <v>13</v>
      </c>
      <c r="B15" s="484">
        <v>18921000</v>
      </c>
      <c r="C15" s="249" t="s">
        <v>87</v>
      </c>
      <c r="D15" s="405">
        <v>901515391</v>
      </c>
      <c r="E15" s="493" t="s">
        <v>86</v>
      </c>
      <c r="F15" s="485" t="s">
        <v>88</v>
      </c>
      <c r="G15" s="249" t="s">
        <v>1660</v>
      </c>
      <c r="H15" s="250"/>
    </row>
    <row r="16" spans="1:8" ht="67.5">
      <c r="A16" s="249">
        <v>14</v>
      </c>
      <c r="B16" s="484">
        <v>5871000</v>
      </c>
      <c r="C16" s="249" t="s">
        <v>90</v>
      </c>
      <c r="D16" s="405">
        <v>1005714392</v>
      </c>
      <c r="E16" s="493" t="s">
        <v>89</v>
      </c>
      <c r="F16" s="485" t="s">
        <v>88</v>
      </c>
      <c r="G16" s="249" t="s">
        <v>1660</v>
      </c>
      <c r="H16" s="250"/>
    </row>
    <row r="17" spans="1:8" ht="33.75">
      <c r="A17" s="249">
        <v>15</v>
      </c>
      <c r="B17" s="484">
        <v>56787252</v>
      </c>
      <c r="C17" s="249" t="s">
        <v>94</v>
      </c>
      <c r="D17" s="405">
        <v>5972300</v>
      </c>
      <c r="E17" s="494" t="s">
        <v>93</v>
      </c>
      <c r="F17" s="485" t="s">
        <v>96</v>
      </c>
      <c r="G17" s="249" t="s">
        <v>1660</v>
      </c>
      <c r="H17" s="250"/>
    </row>
    <row r="18" spans="1:8" ht="45">
      <c r="A18" s="249">
        <v>16</v>
      </c>
      <c r="B18" s="484">
        <v>1950000</v>
      </c>
      <c r="C18" s="249" t="s">
        <v>99</v>
      </c>
      <c r="D18" s="405">
        <v>1110548224</v>
      </c>
      <c r="E18" s="492" t="s">
        <v>98</v>
      </c>
      <c r="F18" s="485" t="s">
        <v>41</v>
      </c>
      <c r="G18" s="249" t="s">
        <v>1660</v>
      </c>
      <c r="H18" s="250"/>
    </row>
    <row r="19" spans="1:8" ht="56.25">
      <c r="A19" s="249">
        <v>17</v>
      </c>
      <c r="B19" s="484">
        <v>1950000</v>
      </c>
      <c r="C19" s="249" t="s">
        <v>101</v>
      </c>
      <c r="D19" s="405">
        <v>1110518316</v>
      </c>
      <c r="E19" s="493" t="s">
        <v>100</v>
      </c>
      <c r="F19" s="485" t="s">
        <v>41</v>
      </c>
      <c r="G19" s="249" t="s">
        <v>1660</v>
      </c>
      <c r="H19" s="250"/>
    </row>
    <row r="20" spans="1:8" ht="56.25">
      <c r="A20" s="249">
        <v>18</v>
      </c>
      <c r="B20" s="484">
        <v>2200000</v>
      </c>
      <c r="C20" s="249" t="s">
        <v>102</v>
      </c>
      <c r="D20" s="405">
        <v>65767290</v>
      </c>
      <c r="E20" s="493" t="s">
        <v>100</v>
      </c>
      <c r="F20" s="485" t="s">
        <v>41</v>
      </c>
      <c r="G20" s="249" t="s">
        <v>1660</v>
      </c>
      <c r="H20" s="250"/>
    </row>
    <row r="21" spans="1:8" ht="45">
      <c r="A21" s="249">
        <v>19</v>
      </c>
      <c r="B21" s="484">
        <v>38470500</v>
      </c>
      <c r="C21" s="249" t="s">
        <v>104</v>
      </c>
      <c r="D21" s="405">
        <v>1053785704</v>
      </c>
      <c r="E21" s="493" t="s">
        <v>103</v>
      </c>
      <c r="F21" s="485" t="s">
        <v>46</v>
      </c>
      <c r="G21" s="249" t="s">
        <v>1660</v>
      </c>
      <c r="H21" s="250"/>
    </row>
    <row r="22" spans="1:8" ht="90">
      <c r="A22" s="249">
        <v>20</v>
      </c>
      <c r="B22" s="484">
        <v>211635582</v>
      </c>
      <c r="C22" s="249" t="s">
        <v>108</v>
      </c>
      <c r="D22" s="405">
        <v>800185215</v>
      </c>
      <c r="E22" s="493" t="s">
        <v>107</v>
      </c>
      <c r="F22" s="485" t="s">
        <v>52</v>
      </c>
      <c r="G22" s="249" t="s">
        <v>1660</v>
      </c>
      <c r="H22" s="250"/>
    </row>
    <row r="23" spans="1:8" ht="56.25">
      <c r="A23" s="249">
        <v>21</v>
      </c>
      <c r="B23" s="484">
        <v>249125832</v>
      </c>
      <c r="C23" s="249" t="s">
        <v>111</v>
      </c>
      <c r="D23" s="405">
        <v>900427788</v>
      </c>
      <c r="E23" s="493" t="s">
        <v>110</v>
      </c>
      <c r="F23" s="485" t="s">
        <v>52</v>
      </c>
      <c r="G23" s="249" t="s">
        <v>1660</v>
      </c>
      <c r="H23" s="250"/>
    </row>
    <row r="24" spans="1:8" ht="45">
      <c r="A24" s="249">
        <v>22</v>
      </c>
      <c r="B24" s="484">
        <v>35689500</v>
      </c>
      <c r="C24" s="249" t="s">
        <v>113</v>
      </c>
      <c r="D24" s="405">
        <v>14243863</v>
      </c>
      <c r="E24" s="493" t="s">
        <v>103</v>
      </c>
      <c r="F24" s="485" t="s">
        <v>46</v>
      </c>
      <c r="G24" s="249" t="s">
        <v>1660</v>
      </c>
      <c r="H24" s="250"/>
    </row>
    <row r="25" spans="1:8" ht="45">
      <c r="A25" s="249">
        <v>23</v>
      </c>
      <c r="B25" s="484">
        <v>5250000</v>
      </c>
      <c r="C25" s="249" t="s">
        <v>116</v>
      </c>
      <c r="D25" s="405">
        <v>38290379</v>
      </c>
      <c r="E25" s="492" t="s">
        <v>115</v>
      </c>
      <c r="F25" s="485" t="s">
        <v>41</v>
      </c>
      <c r="G25" s="249" t="s">
        <v>1660</v>
      </c>
      <c r="H25" s="250"/>
    </row>
    <row r="26" spans="1:8" ht="67.5">
      <c r="A26" s="249">
        <v>24</v>
      </c>
      <c r="B26" s="484">
        <v>23175000</v>
      </c>
      <c r="C26" s="249" t="s">
        <v>118</v>
      </c>
      <c r="D26" s="405">
        <v>28980289</v>
      </c>
      <c r="E26" s="493" t="s">
        <v>76</v>
      </c>
      <c r="F26" s="485" t="s">
        <v>79</v>
      </c>
      <c r="G26" s="249" t="s">
        <v>1660</v>
      </c>
      <c r="H26" s="250"/>
    </row>
    <row r="27" spans="1:8" ht="56.25">
      <c r="A27" s="249">
        <v>25</v>
      </c>
      <c r="B27" s="484">
        <v>1950000</v>
      </c>
      <c r="C27" s="249" t="s">
        <v>120</v>
      </c>
      <c r="D27" s="405">
        <v>1234641495</v>
      </c>
      <c r="E27" s="493" t="s">
        <v>100</v>
      </c>
      <c r="F27" s="485" t="s">
        <v>121</v>
      </c>
      <c r="G27" s="249" t="s">
        <v>1660</v>
      </c>
      <c r="H27" s="250"/>
    </row>
    <row r="28" spans="1:8" ht="56.25">
      <c r="A28" s="249">
        <v>26</v>
      </c>
      <c r="B28" s="484">
        <v>1950000</v>
      </c>
      <c r="C28" s="249" t="s">
        <v>122</v>
      </c>
      <c r="D28" s="405">
        <v>1109380186</v>
      </c>
      <c r="E28" s="493" t="s">
        <v>100</v>
      </c>
      <c r="F28" s="485" t="s">
        <v>121</v>
      </c>
      <c r="G28" s="249" t="s">
        <v>1660</v>
      </c>
      <c r="H28" s="250"/>
    </row>
    <row r="29" spans="1:8" ht="67.5">
      <c r="A29" s="249">
        <v>27</v>
      </c>
      <c r="B29" s="484">
        <v>3500000</v>
      </c>
      <c r="C29" s="249" t="s">
        <v>124</v>
      </c>
      <c r="D29" s="405">
        <v>1234639176</v>
      </c>
      <c r="E29" s="493" t="s">
        <v>83</v>
      </c>
      <c r="F29" s="485" t="s">
        <v>41</v>
      </c>
      <c r="G29" s="249" t="s">
        <v>1660</v>
      </c>
      <c r="H29" s="250"/>
    </row>
    <row r="30" spans="1:8" ht="45">
      <c r="A30" s="249">
        <v>28</v>
      </c>
      <c r="B30" s="484">
        <v>9000000</v>
      </c>
      <c r="C30" s="249" t="s">
        <v>127</v>
      </c>
      <c r="D30" s="405">
        <v>14325425</v>
      </c>
      <c r="E30" s="492" t="s">
        <v>126</v>
      </c>
      <c r="F30" s="485" t="s">
        <v>41</v>
      </c>
      <c r="G30" s="249" t="s">
        <v>1660</v>
      </c>
      <c r="H30" s="250"/>
    </row>
    <row r="31" spans="1:8" ht="56.25">
      <c r="A31" s="249">
        <v>29</v>
      </c>
      <c r="B31" s="484">
        <v>37080000</v>
      </c>
      <c r="C31" s="249" t="s">
        <v>130</v>
      </c>
      <c r="D31" s="405">
        <v>1122397810</v>
      </c>
      <c r="E31" s="492" t="s">
        <v>129</v>
      </c>
      <c r="F31" s="485" t="s">
        <v>46</v>
      </c>
      <c r="G31" s="249" t="s">
        <v>1660</v>
      </c>
      <c r="H31" s="250"/>
    </row>
    <row r="32" spans="1:8" ht="67.5">
      <c r="A32" s="249">
        <v>30</v>
      </c>
      <c r="B32" s="484">
        <v>5500000</v>
      </c>
      <c r="C32" s="249" t="s">
        <v>132</v>
      </c>
      <c r="D32" s="405">
        <v>77182070</v>
      </c>
      <c r="E32" s="493" t="s">
        <v>131</v>
      </c>
      <c r="F32" s="485" t="s">
        <v>41</v>
      </c>
      <c r="G32" s="249" t="s">
        <v>1660</v>
      </c>
      <c r="H32" s="250"/>
    </row>
    <row r="33" spans="1:8" ht="90">
      <c r="A33" s="249">
        <v>31</v>
      </c>
      <c r="B33" s="484">
        <v>20600000</v>
      </c>
      <c r="C33" s="249" t="s">
        <v>135</v>
      </c>
      <c r="D33" s="405">
        <v>79521725</v>
      </c>
      <c r="E33" s="493" t="s">
        <v>134</v>
      </c>
      <c r="F33" s="485" t="s">
        <v>46</v>
      </c>
      <c r="G33" s="249" t="s">
        <v>1660</v>
      </c>
      <c r="H33" s="250"/>
    </row>
    <row r="34" spans="1:8" ht="45">
      <c r="A34" s="249">
        <v>32</v>
      </c>
      <c r="B34" s="484">
        <v>2635250</v>
      </c>
      <c r="C34" s="249" t="s">
        <v>137</v>
      </c>
      <c r="D34" s="405">
        <v>51987188</v>
      </c>
      <c r="E34" s="493" t="s">
        <v>136</v>
      </c>
      <c r="F34" s="485" t="s">
        <v>41</v>
      </c>
      <c r="G34" s="249" t="s">
        <v>1660</v>
      </c>
      <c r="H34" s="250"/>
    </row>
    <row r="35" spans="1:8" ht="67.5">
      <c r="A35" s="249">
        <v>33</v>
      </c>
      <c r="B35" s="484">
        <v>23175000</v>
      </c>
      <c r="C35" s="249" t="s">
        <v>139</v>
      </c>
      <c r="D35" s="405">
        <v>38361246</v>
      </c>
      <c r="E35" s="493" t="s">
        <v>76</v>
      </c>
      <c r="F35" s="485" t="s">
        <v>79</v>
      </c>
      <c r="G35" s="249" t="s">
        <v>1660</v>
      </c>
      <c r="H35" s="250"/>
    </row>
    <row r="36" spans="1:8" ht="56.25">
      <c r="A36" s="249">
        <v>34</v>
      </c>
      <c r="B36" s="484">
        <v>7500000</v>
      </c>
      <c r="C36" s="249" t="s">
        <v>143</v>
      </c>
      <c r="D36" s="405">
        <v>1110501425</v>
      </c>
      <c r="E36" s="493" t="s">
        <v>142</v>
      </c>
      <c r="F36" s="485" t="s">
        <v>41</v>
      </c>
      <c r="G36" s="249" t="s">
        <v>1660</v>
      </c>
      <c r="H36" s="250"/>
    </row>
    <row r="37" spans="1:8" ht="67.5">
      <c r="A37" s="249">
        <v>35</v>
      </c>
      <c r="B37" s="484">
        <v>13500000</v>
      </c>
      <c r="C37" s="249" t="s">
        <v>146</v>
      </c>
      <c r="D37" s="405">
        <v>14138035</v>
      </c>
      <c r="E37" s="493" t="s">
        <v>145</v>
      </c>
      <c r="F37" s="485" t="s">
        <v>41</v>
      </c>
      <c r="G37" s="249" t="s">
        <v>1660</v>
      </c>
      <c r="H37" s="250"/>
    </row>
    <row r="38" spans="1:8" ht="56.25">
      <c r="A38" s="249">
        <v>36</v>
      </c>
      <c r="B38" s="484">
        <v>9000000</v>
      </c>
      <c r="C38" s="249" t="s">
        <v>149</v>
      </c>
      <c r="D38" s="405">
        <v>14878116</v>
      </c>
      <c r="E38" s="493" t="s">
        <v>148</v>
      </c>
      <c r="F38" s="485" t="s">
        <v>41</v>
      </c>
      <c r="G38" s="249" t="s">
        <v>1660</v>
      </c>
      <c r="H38" s="250"/>
    </row>
    <row r="39" spans="1:8" ht="101.25">
      <c r="A39" s="249">
        <v>37</v>
      </c>
      <c r="B39" s="484">
        <v>126074818</v>
      </c>
      <c r="C39" s="249" t="s">
        <v>152</v>
      </c>
      <c r="D39" s="405">
        <v>900415641</v>
      </c>
      <c r="E39" s="493" t="s">
        <v>151</v>
      </c>
      <c r="F39" s="485" t="s">
        <v>52</v>
      </c>
      <c r="G39" s="249" t="s">
        <v>1660</v>
      </c>
      <c r="H39" s="250"/>
    </row>
    <row r="40" spans="1:8" ht="67.5">
      <c r="A40" s="249">
        <v>38</v>
      </c>
      <c r="B40" s="484">
        <v>4429000</v>
      </c>
      <c r="C40" s="249" t="s">
        <v>155</v>
      </c>
      <c r="D40" s="405">
        <v>1110488206</v>
      </c>
      <c r="E40" s="493" t="s">
        <v>154</v>
      </c>
      <c r="F40" s="485" t="s">
        <v>41</v>
      </c>
      <c r="G40" s="249" t="s">
        <v>1660</v>
      </c>
      <c r="H40" s="250"/>
    </row>
    <row r="41" spans="1:8" ht="90">
      <c r="A41" s="249">
        <v>39</v>
      </c>
      <c r="B41" s="484">
        <v>3600000</v>
      </c>
      <c r="C41" s="249" t="s">
        <v>159</v>
      </c>
      <c r="D41" s="405">
        <v>65755709</v>
      </c>
      <c r="E41" s="493" t="s">
        <v>158</v>
      </c>
      <c r="F41" s="485" t="s">
        <v>41</v>
      </c>
      <c r="G41" s="249" t="s">
        <v>1660</v>
      </c>
      <c r="H41" s="250"/>
    </row>
    <row r="42" spans="1:8" ht="45">
      <c r="A42" s="249">
        <v>40</v>
      </c>
      <c r="B42" s="484">
        <v>3700000</v>
      </c>
      <c r="C42" s="249" t="s">
        <v>161</v>
      </c>
      <c r="D42" s="405">
        <v>1110530186</v>
      </c>
      <c r="E42" s="493" t="s">
        <v>160</v>
      </c>
      <c r="F42" s="485" t="s">
        <v>41</v>
      </c>
      <c r="G42" s="249" t="s">
        <v>1660</v>
      </c>
      <c r="H42" s="250"/>
    </row>
    <row r="43" spans="1:8" ht="56.25">
      <c r="A43" s="249">
        <v>41</v>
      </c>
      <c r="B43" s="484">
        <v>15000000</v>
      </c>
      <c r="C43" s="249" t="s">
        <v>163</v>
      </c>
      <c r="D43" s="405">
        <v>1110484577</v>
      </c>
      <c r="E43" s="493" t="s">
        <v>162</v>
      </c>
      <c r="F43" s="485" t="s">
        <v>88</v>
      </c>
      <c r="G43" s="249" t="s">
        <v>1660</v>
      </c>
      <c r="H43" s="250"/>
    </row>
    <row r="44" spans="1:8" ht="90">
      <c r="A44" s="249">
        <v>42</v>
      </c>
      <c r="B44" s="484">
        <v>4738000</v>
      </c>
      <c r="C44" s="249" t="s">
        <v>166</v>
      </c>
      <c r="D44" s="405">
        <v>36559111</v>
      </c>
      <c r="E44" s="492" t="s">
        <v>165</v>
      </c>
      <c r="F44" s="485" t="s">
        <v>41</v>
      </c>
      <c r="G44" s="249" t="s">
        <v>1660</v>
      </c>
      <c r="H44" s="250"/>
    </row>
    <row r="45" spans="1:8" ht="56.25">
      <c r="A45" s="249">
        <v>43</v>
      </c>
      <c r="B45" s="484">
        <v>4300000</v>
      </c>
      <c r="C45" s="249" t="s">
        <v>168</v>
      </c>
      <c r="D45" s="405">
        <v>52274383</v>
      </c>
      <c r="E45" s="493" t="s">
        <v>167</v>
      </c>
      <c r="F45" s="485" t="s">
        <v>41</v>
      </c>
      <c r="G45" s="249" t="s">
        <v>1660</v>
      </c>
      <c r="H45" s="250"/>
    </row>
    <row r="46" spans="1:8" ht="56.25">
      <c r="A46" s="249">
        <v>44</v>
      </c>
      <c r="B46" s="484">
        <v>14420000</v>
      </c>
      <c r="C46" s="249" t="s">
        <v>171</v>
      </c>
      <c r="D46" s="405">
        <v>1110522367</v>
      </c>
      <c r="E46" s="492" t="s">
        <v>170</v>
      </c>
      <c r="F46" s="485" t="s">
        <v>46</v>
      </c>
      <c r="G46" s="249" t="s">
        <v>1660</v>
      </c>
      <c r="H46" s="250"/>
    </row>
    <row r="47" spans="1:8" ht="56.25">
      <c r="A47" s="249">
        <v>45</v>
      </c>
      <c r="B47" s="484">
        <v>3500000</v>
      </c>
      <c r="C47" s="249" t="s">
        <v>174</v>
      </c>
      <c r="D47" s="405">
        <v>1110528825</v>
      </c>
      <c r="E47" s="493" t="s">
        <v>173</v>
      </c>
      <c r="F47" s="485" t="s">
        <v>41</v>
      </c>
      <c r="G47" s="249" t="s">
        <v>1660</v>
      </c>
      <c r="H47" s="250"/>
    </row>
    <row r="48" spans="1:8" ht="56.25">
      <c r="A48" s="249">
        <v>46</v>
      </c>
      <c r="B48" s="484">
        <v>20000000</v>
      </c>
      <c r="C48" s="249" t="s">
        <v>177</v>
      </c>
      <c r="D48" s="405">
        <v>1110503276</v>
      </c>
      <c r="E48" s="492" t="s">
        <v>176</v>
      </c>
      <c r="F48" s="485" t="s">
        <v>46</v>
      </c>
      <c r="G48" s="249" t="s">
        <v>1660</v>
      </c>
      <c r="H48" s="250"/>
    </row>
    <row r="49" spans="1:8" ht="45">
      <c r="A49" s="249">
        <v>47</v>
      </c>
      <c r="B49" s="484">
        <v>60729143</v>
      </c>
      <c r="C49" s="249" t="s">
        <v>152</v>
      </c>
      <c r="D49" s="405">
        <v>900415641</v>
      </c>
      <c r="E49" s="493" t="s">
        <v>178</v>
      </c>
      <c r="F49" s="485" t="s">
        <v>52</v>
      </c>
      <c r="G49" s="249" t="s">
        <v>1660</v>
      </c>
      <c r="H49" s="250"/>
    </row>
    <row r="50" spans="1:8" ht="101.25">
      <c r="A50" s="249">
        <v>48</v>
      </c>
      <c r="B50" s="484">
        <v>200000000</v>
      </c>
      <c r="C50" s="249" t="s">
        <v>68</v>
      </c>
      <c r="D50" s="405">
        <v>900504144</v>
      </c>
      <c r="E50" s="492" t="s">
        <v>180</v>
      </c>
      <c r="F50" s="485" t="s">
        <v>52</v>
      </c>
      <c r="G50" s="249" t="s">
        <v>1660</v>
      </c>
      <c r="H50" s="250"/>
    </row>
    <row r="51" spans="1:8" ht="101.25">
      <c r="A51" s="249">
        <v>49</v>
      </c>
      <c r="B51" s="484">
        <v>152545758</v>
      </c>
      <c r="C51" s="249" t="s">
        <v>68</v>
      </c>
      <c r="D51" s="405">
        <v>900504144</v>
      </c>
      <c r="E51" s="492" t="s">
        <v>182</v>
      </c>
      <c r="F51" s="485" t="s">
        <v>52</v>
      </c>
      <c r="G51" s="249" t="s">
        <v>1660</v>
      </c>
      <c r="H51" s="250"/>
    </row>
    <row r="52" spans="1:8" ht="67.5">
      <c r="A52" s="249">
        <v>50</v>
      </c>
      <c r="B52" s="484">
        <v>80000000</v>
      </c>
      <c r="C52" s="249" t="s">
        <v>68</v>
      </c>
      <c r="D52" s="405">
        <v>900504144</v>
      </c>
      <c r="E52" s="493" t="s">
        <v>183</v>
      </c>
      <c r="F52" s="485" t="s">
        <v>52</v>
      </c>
      <c r="G52" s="249" t="s">
        <v>1660</v>
      </c>
      <c r="H52" s="250"/>
    </row>
    <row r="53" spans="1:8" ht="56.25">
      <c r="A53" s="249">
        <v>51</v>
      </c>
      <c r="B53" s="484">
        <v>35538664</v>
      </c>
      <c r="C53" s="249" t="s">
        <v>187</v>
      </c>
      <c r="D53" s="405">
        <v>65776273</v>
      </c>
      <c r="E53" s="492" t="s">
        <v>186</v>
      </c>
      <c r="F53" s="485" t="s">
        <v>46</v>
      </c>
      <c r="G53" s="249" t="s">
        <v>1660</v>
      </c>
      <c r="H53" s="250"/>
    </row>
    <row r="54" spans="1:8" ht="56.25">
      <c r="A54" s="249">
        <v>52</v>
      </c>
      <c r="B54" s="484">
        <v>10000000</v>
      </c>
      <c r="C54" s="249" t="s">
        <v>190</v>
      </c>
      <c r="D54" s="405">
        <v>93448754</v>
      </c>
      <c r="E54" s="492" t="s">
        <v>189</v>
      </c>
      <c r="F54" s="485" t="s">
        <v>52</v>
      </c>
      <c r="G54" s="249" t="s">
        <v>1660</v>
      </c>
      <c r="H54" s="250"/>
    </row>
    <row r="55" spans="1:8" ht="56.25">
      <c r="A55" s="249">
        <v>53</v>
      </c>
      <c r="B55" s="484">
        <v>31500000</v>
      </c>
      <c r="C55" s="249" t="s">
        <v>193</v>
      </c>
      <c r="D55" s="405">
        <v>900448985</v>
      </c>
      <c r="E55" s="492" t="s">
        <v>192</v>
      </c>
      <c r="F55" s="485" t="s">
        <v>195</v>
      </c>
      <c r="G55" s="249" t="s">
        <v>1660</v>
      </c>
      <c r="H55" s="250"/>
    </row>
    <row r="56" spans="1:8" ht="56.25">
      <c r="A56" s="249">
        <v>54</v>
      </c>
      <c r="B56" s="484">
        <v>3800000</v>
      </c>
      <c r="C56" s="249" t="s">
        <v>197</v>
      </c>
      <c r="D56" s="405">
        <v>30398749</v>
      </c>
      <c r="E56" s="493" t="s">
        <v>192</v>
      </c>
      <c r="F56" s="485" t="s">
        <v>41</v>
      </c>
      <c r="G56" s="249" t="s">
        <v>1660</v>
      </c>
      <c r="H56" s="250"/>
    </row>
    <row r="57" spans="1:8" ht="45">
      <c r="A57" s="249">
        <v>55</v>
      </c>
      <c r="B57" s="484">
        <v>5000000</v>
      </c>
      <c r="C57" s="249" t="s">
        <v>200</v>
      </c>
      <c r="D57" s="405">
        <v>52213249</v>
      </c>
      <c r="E57" s="492" t="s">
        <v>199</v>
      </c>
      <c r="F57" s="485" t="s">
        <v>41</v>
      </c>
      <c r="G57" s="249" t="s">
        <v>1660</v>
      </c>
      <c r="H57" s="250"/>
    </row>
    <row r="58" spans="1:8" ht="45">
      <c r="A58" s="249">
        <v>56</v>
      </c>
      <c r="B58" s="484">
        <v>2300000</v>
      </c>
      <c r="C58" s="484" t="s">
        <v>203</v>
      </c>
      <c r="D58" s="405">
        <v>1110530485</v>
      </c>
      <c r="E58" s="492" t="s">
        <v>202</v>
      </c>
      <c r="F58" s="485" t="s">
        <v>41</v>
      </c>
      <c r="G58" s="249" t="s">
        <v>1660</v>
      </c>
      <c r="H58" s="250"/>
    </row>
    <row r="59" spans="1:8" ht="112.5">
      <c r="A59" s="249">
        <v>57</v>
      </c>
      <c r="B59" s="484">
        <v>10000000</v>
      </c>
      <c r="C59" s="249" t="s">
        <v>208</v>
      </c>
      <c r="D59" s="405">
        <v>809006780</v>
      </c>
      <c r="E59" s="492" t="s">
        <v>207</v>
      </c>
      <c r="F59" s="485" t="s">
        <v>52</v>
      </c>
      <c r="G59" s="249" t="s">
        <v>1660</v>
      </c>
      <c r="H59" s="250"/>
    </row>
    <row r="60" spans="1:8" ht="33.75">
      <c r="A60" s="249">
        <v>58</v>
      </c>
      <c r="B60" s="484">
        <v>50237220</v>
      </c>
      <c r="C60" s="249" t="s">
        <v>212</v>
      </c>
      <c r="D60" s="405">
        <v>890702326</v>
      </c>
      <c r="E60" s="492" t="s">
        <v>211</v>
      </c>
      <c r="F60" s="486">
        <v>45657</v>
      </c>
      <c r="G60" s="249" t="s">
        <v>1660</v>
      </c>
      <c r="H60" s="250"/>
    </row>
    <row r="61" spans="1:8" ht="90">
      <c r="A61" s="249">
        <v>59</v>
      </c>
      <c r="B61" s="484">
        <v>20600000</v>
      </c>
      <c r="C61" s="249" t="s">
        <v>215</v>
      </c>
      <c r="D61" s="405">
        <v>14236617</v>
      </c>
      <c r="E61" s="493" t="s">
        <v>214</v>
      </c>
      <c r="F61" s="485" t="s">
        <v>46</v>
      </c>
      <c r="G61" s="249" t="s">
        <v>1660</v>
      </c>
      <c r="H61" s="250"/>
    </row>
    <row r="62" spans="1:8" ht="45">
      <c r="A62" s="249">
        <v>60</v>
      </c>
      <c r="B62" s="484">
        <v>9000000</v>
      </c>
      <c r="C62" s="249" t="s">
        <v>217</v>
      </c>
      <c r="D62" s="405">
        <v>901754975</v>
      </c>
      <c r="E62" s="492" t="s">
        <v>216</v>
      </c>
      <c r="F62" s="485" t="s">
        <v>41</v>
      </c>
      <c r="G62" s="249" t="s">
        <v>1660</v>
      </c>
      <c r="H62" s="250"/>
    </row>
    <row r="63" spans="1:8" ht="56.25">
      <c r="A63" s="249">
        <v>61</v>
      </c>
      <c r="B63" s="484">
        <v>4000000</v>
      </c>
      <c r="C63" s="249" t="s">
        <v>217</v>
      </c>
      <c r="D63" s="405">
        <v>901754975</v>
      </c>
      <c r="E63" s="492" t="s">
        <v>219</v>
      </c>
      <c r="F63" s="485" t="s">
        <v>41</v>
      </c>
      <c r="G63" s="249" t="s">
        <v>1660</v>
      </c>
      <c r="H63" s="250"/>
    </row>
    <row r="64" spans="1:8" ht="67.5">
      <c r="A64" s="249">
        <v>62</v>
      </c>
      <c r="B64" s="484">
        <v>21666666</v>
      </c>
      <c r="C64" s="249" t="s">
        <v>222</v>
      </c>
      <c r="D64" s="405">
        <v>17339066</v>
      </c>
      <c r="E64" s="493" t="s">
        <v>221</v>
      </c>
      <c r="F64" s="485" t="s">
        <v>52</v>
      </c>
      <c r="G64" s="249" t="s">
        <v>1660</v>
      </c>
      <c r="H64" s="250"/>
    </row>
    <row r="65" spans="1:8" ht="56.25">
      <c r="A65" s="249">
        <v>63</v>
      </c>
      <c r="B65" s="484">
        <v>10815000</v>
      </c>
      <c r="C65" s="249" t="s">
        <v>224</v>
      </c>
      <c r="D65" s="405">
        <v>5824170</v>
      </c>
      <c r="E65" s="492" t="s">
        <v>223</v>
      </c>
      <c r="F65" s="485" t="s">
        <v>88</v>
      </c>
      <c r="G65" s="249" t="s">
        <v>1660</v>
      </c>
      <c r="H65" s="250"/>
    </row>
    <row r="66" spans="1:8" ht="78.75">
      <c r="A66" s="249">
        <v>64</v>
      </c>
      <c r="B66" s="484">
        <v>45885000</v>
      </c>
      <c r="C66" s="249" t="s">
        <v>226</v>
      </c>
      <c r="D66" s="405">
        <v>901370428</v>
      </c>
      <c r="E66" s="492" t="s">
        <v>225</v>
      </c>
      <c r="F66" s="485" t="s">
        <v>46</v>
      </c>
      <c r="G66" s="249" t="s">
        <v>1660</v>
      </c>
      <c r="H66" s="250"/>
    </row>
    <row r="67" spans="1:8" ht="56.25">
      <c r="A67" s="249">
        <v>65</v>
      </c>
      <c r="B67" s="484">
        <v>7000000</v>
      </c>
      <c r="C67" s="249" t="s">
        <v>228</v>
      </c>
      <c r="D67" s="405">
        <v>28816294</v>
      </c>
      <c r="E67" s="493" t="s">
        <v>227</v>
      </c>
      <c r="F67" s="485" t="s">
        <v>52</v>
      </c>
      <c r="G67" s="249" t="s">
        <v>1660</v>
      </c>
      <c r="H67" s="250"/>
    </row>
    <row r="68" spans="1:8" ht="45">
      <c r="A68" s="249">
        <v>66</v>
      </c>
      <c r="B68" s="484">
        <v>50000000</v>
      </c>
      <c r="C68" s="249" t="s">
        <v>230</v>
      </c>
      <c r="D68" s="405">
        <v>901300741</v>
      </c>
      <c r="E68" s="492" t="s">
        <v>229</v>
      </c>
      <c r="F68" s="486">
        <v>45657</v>
      </c>
      <c r="G68" s="249" t="s">
        <v>1660</v>
      </c>
      <c r="H68" s="250"/>
    </row>
    <row r="69" spans="1:8" ht="45">
      <c r="A69" s="249">
        <v>67</v>
      </c>
      <c r="B69" s="484">
        <v>3900000</v>
      </c>
      <c r="C69" s="249" t="s">
        <v>234</v>
      </c>
      <c r="D69" s="405">
        <v>93404246</v>
      </c>
      <c r="E69" s="492" t="s">
        <v>233</v>
      </c>
      <c r="F69" s="485" t="s">
        <v>41</v>
      </c>
      <c r="G69" s="249" t="s">
        <v>1660</v>
      </c>
      <c r="H69" s="250"/>
    </row>
    <row r="70" spans="1:8" ht="45">
      <c r="A70" s="249">
        <v>68</v>
      </c>
      <c r="B70" s="484">
        <v>100000000</v>
      </c>
      <c r="C70" s="249" t="s">
        <v>68</v>
      </c>
      <c r="D70" s="405">
        <v>900504144</v>
      </c>
      <c r="E70" s="492" t="s">
        <v>237</v>
      </c>
      <c r="F70" s="485" t="s">
        <v>88</v>
      </c>
      <c r="G70" s="249" t="s">
        <v>1660</v>
      </c>
      <c r="H70" s="250"/>
    </row>
    <row r="71" spans="1:8" ht="56.25">
      <c r="A71" s="249">
        <v>69</v>
      </c>
      <c r="B71" s="484">
        <v>10815000</v>
      </c>
      <c r="C71" s="249" t="s">
        <v>241</v>
      </c>
      <c r="D71" s="405">
        <v>1110563718</v>
      </c>
      <c r="E71" s="492" t="s">
        <v>240</v>
      </c>
      <c r="F71" s="485" t="s">
        <v>88</v>
      </c>
      <c r="G71" s="249" t="s">
        <v>1660</v>
      </c>
      <c r="H71" s="250"/>
    </row>
    <row r="72" spans="1:8" ht="56.25">
      <c r="A72" s="249">
        <v>70</v>
      </c>
      <c r="B72" s="484">
        <v>10815000</v>
      </c>
      <c r="C72" s="249" t="s">
        <v>242</v>
      </c>
      <c r="D72" s="405">
        <v>1110579160</v>
      </c>
      <c r="E72" s="492" t="s">
        <v>240</v>
      </c>
      <c r="F72" s="485" t="s">
        <v>88</v>
      </c>
      <c r="G72" s="249" t="s">
        <v>1660</v>
      </c>
      <c r="H72" s="250"/>
    </row>
    <row r="73" spans="1:8" ht="56.25">
      <c r="A73" s="249">
        <v>71</v>
      </c>
      <c r="B73" s="484">
        <v>10815000</v>
      </c>
      <c r="C73" s="249" t="s">
        <v>241</v>
      </c>
      <c r="D73" s="405">
        <v>1110563718</v>
      </c>
      <c r="E73" s="492" t="s">
        <v>240</v>
      </c>
      <c r="F73" s="485" t="s">
        <v>88</v>
      </c>
      <c r="G73" s="249" t="s">
        <v>1660</v>
      </c>
      <c r="H73" s="250"/>
    </row>
    <row r="74" spans="1:8" ht="33.75">
      <c r="A74" s="249">
        <v>72</v>
      </c>
      <c r="B74" s="484">
        <v>32120000</v>
      </c>
      <c r="C74" s="249" t="s">
        <v>245</v>
      </c>
      <c r="D74" s="405">
        <v>860047163</v>
      </c>
      <c r="E74" s="492" t="s">
        <v>244</v>
      </c>
      <c r="F74" s="485" t="s">
        <v>46</v>
      </c>
      <c r="G74" s="249" t="s">
        <v>1660</v>
      </c>
      <c r="H74" s="250"/>
    </row>
    <row r="75" spans="1:8" ht="90">
      <c r="A75" s="249">
        <v>73</v>
      </c>
      <c r="B75" s="484">
        <v>26585868</v>
      </c>
      <c r="C75" s="249" t="s">
        <v>248</v>
      </c>
      <c r="D75" s="405" t="s">
        <v>249</v>
      </c>
      <c r="E75" s="197" t="s">
        <v>247</v>
      </c>
      <c r="F75" s="485" t="s">
        <v>46</v>
      </c>
      <c r="G75" s="249" t="s">
        <v>1660</v>
      </c>
      <c r="H75" s="250"/>
    </row>
    <row r="76" spans="1:8" ht="78.75">
      <c r="A76" s="249">
        <v>74</v>
      </c>
      <c r="B76" s="484">
        <v>17716000</v>
      </c>
      <c r="C76" s="249" t="s">
        <v>253</v>
      </c>
      <c r="D76" s="405">
        <v>38290584</v>
      </c>
      <c r="E76" s="492" t="s">
        <v>252</v>
      </c>
      <c r="F76" s="485" t="s">
        <v>46</v>
      </c>
      <c r="G76" s="249" t="s">
        <v>1660</v>
      </c>
      <c r="H76" s="250"/>
    </row>
    <row r="77" spans="1:8" ht="67.5">
      <c r="A77" s="249">
        <v>75</v>
      </c>
      <c r="B77" s="484">
        <v>29160000</v>
      </c>
      <c r="C77" s="249" t="s">
        <v>146</v>
      </c>
      <c r="D77" s="405">
        <v>14138035</v>
      </c>
      <c r="E77" s="493" t="s">
        <v>145</v>
      </c>
      <c r="F77" s="485" t="s">
        <v>52</v>
      </c>
      <c r="G77" s="249" t="s">
        <v>1660</v>
      </c>
      <c r="H77" s="250"/>
    </row>
    <row r="78" spans="1:8" ht="45">
      <c r="A78" s="249">
        <v>76</v>
      </c>
      <c r="B78" s="484">
        <v>11340000</v>
      </c>
      <c r="C78" s="249" t="s">
        <v>116</v>
      </c>
      <c r="D78" s="405">
        <v>38290379</v>
      </c>
      <c r="E78" s="492" t="s">
        <v>115</v>
      </c>
      <c r="F78" s="485" t="s">
        <v>52</v>
      </c>
      <c r="G78" s="249" t="s">
        <v>1660</v>
      </c>
      <c r="H78" s="250"/>
    </row>
    <row r="79" spans="1:8" ht="56.25">
      <c r="A79" s="249">
        <v>77</v>
      </c>
      <c r="B79" s="484">
        <v>16200000</v>
      </c>
      <c r="C79" s="249" t="s">
        <v>259</v>
      </c>
      <c r="D79" s="405">
        <v>1232391592</v>
      </c>
      <c r="E79" s="493" t="s">
        <v>63</v>
      </c>
      <c r="F79" s="485" t="s">
        <v>52</v>
      </c>
      <c r="G79" s="249" t="s">
        <v>1660</v>
      </c>
      <c r="H79" s="250"/>
    </row>
    <row r="80" spans="1:8" ht="45">
      <c r="A80" s="249">
        <v>78</v>
      </c>
      <c r="B80" s="484">
        <v>11495217</v>
      </c>
      <c r="C80" s="249" t="s">
        <v>264</v>
      </c>
      <c r="D80" s="405">
        <v>65764100</v>
      </c>
      <c r="E80" s="492" t="s">
        <v>263</v>
      </c>
      <c r="F80" s="485" t="s">
        <v>88</v>
      </c>
      <c r="G80" s="249" t="s">
        <v>1660</v>
      </c>
      <c r="H80" s="250"/>
    </row>
    <row r="81" spans="1:8" ht="56.25">
      <c r="A81" s="249">
        <v>79</v>
      </c>
      <c r="B81" s="484">
        <v>16200000</v>
      </c>
      <c r="C81" s="249" t="s">
        <v>266</v>
      </c>
      <c r="D81" s="405">
        <v>1110501425</v>
      </c>
      <c r="E81" s="493" t="s">
        <v>142</v>
      </c>
      <c r="F81" s="485" t="s">
        <v>52</v>
      </c>
      <c r="G81" s="249" t="s">
        <v>1660</v>
      </c>
      <c r="H81" s="250"/>
    </row>
    <row r="82" spans="1:8" ht="90">
      <c r="A82" s="249">
        <v>80</v>
      </c>
      <c r="B82" s="484">
        <v>12600000</v>
      </c>
      <c r="C82" s="249" t="s">
        <v>72</v>
      </c>
      <c r="D82" s="405">
        <v>65738804</v>
      </c>
      <c r="E82" s="493" t="s">
        <v>71</v>
      </c>
      <c r="F82" s="485" t="s">
        <v>88</v>
      </c>
      <c r="G82" s="249" t="s">
        <v>1660</v>
      </c>
      <c r="H82" s="250"/>
    </row>
    <row r="83" spans="1:8" ht="90">
      <c r="A83" s="249">
        <v>81</v>
      </c>
      <c r="B83" s="484">
        <v>12600000</v>
      </c>
      <c r="C83" s="249" t="s">
        <v>74</v>
      </c>
      <c r="D83" s="405">
        <v>1067864079</v>
      </c>
      <c r="E83" s="493" t="s">
        <v>71</v>
      </c>
      <c r="F83" s="485" t="s">
        <v>88</v>
      </c>
      <c r="G83" s="249" t="s">
        <v>1660</v>
      </c>
      <c r="H83" s="250"/>
    </row>
    <row r="84" spans="1:8" ht="45">
      <c r="A84" s="249">
        <v>82</v>
      </c>
      <c r="B84" s="484">
        <v>6900000</v>
      </c>
      <c r="C84" s="484" t="s">
        <v>203</v>
      </c>
      <c r="D84" s="405">
        <v>1110530485</v>
      </c>
      <c r="E84" s="492" t="s">
        <v>202</v>
      </c>
      <c r="F84" s="485" t="s">
        <v>88</v>
      </c>
      <c r="G84" s="249" t="s">
        <v>1660</v>
      </c>
      <c r="H84" s="250"/>
    </row>
    <row r="85" spans="1:8" ht="56.25">
      <c r="A85" s="249">
        <v>83</v>
      </c>
      <c r="B85" s="484">
        <v>19440000</v>
      </c>
      <c r="C85" s="249" t="s">
        <v>149</v>
      </c>
      <c r="D85" s="405">
        <v>14878116</v>
      </c>
      <c r="E85" s="493" t="s">
        <v>148</v>
      </c>
      <c r="F85" s="485" t="s">
        <v>274</v>
      </c>
      <c r="G85" s="249" t="s">
        <v>1660</v>
      </c>
      <c r="H85" s="250"/>
    </row>
    <row r="86" spans="1:8" ht="45">
      <c r="A86" s="249">
        <v>84</v>
      </c>
      <c r="B86" s="484">
        <v>19440000</v>
      </c>
      <c r="C86" s="249" t="s">
        <v>127</v>
      </c>
      <c r="D86" s="405">
        <v>14325425</v>
      </c>
      <c r="E86" s="492" t="s">
        <v>126</v>
      </c>
      <c r="F86" s="485" t="s">
        <v>52</v>
      </c>
      <c r="G86" s="249" t="s">
        <v>1660</v>
      </c>
      <c r="H86" s="250"/>
    </row>
    <row r="87" spans="1:8" ht="56.25">
      <c r="A87" s="249">
        <v>85</v>
      </c>
      <c r="B87" s="484">
        <v>6000000</v>
      </c>
      <c r="C87" s="249" t="s">
        <v>279</v>
      </c>
      <c r="D87" s="405">
        <v>1005754502</v>
      </c>
      <c r="E87" s="492" t="s">
        <v>278</v>
      </c>
      <c r="F87" s="485" t="s">
        <v>88</v>
      </c>
      <c r="G87" s="249" t="s">
        <v>1660</v>
      </c>
      <c r="H87" s="250"/>
    </row>
    <row r="88" spans="1:8" ht="45">
      <c r="A88" s="249">
        <v>86</v>
      </c>
      <c r="B88" s="484">
        <v>5850000</v>
      </c>
      <c r="C88" s="249" t="s">
        <v>281</v>
      </c>
      <c r="D88" s="405">
        <v>1110484511</v>
      </c>
      <c r="E88" s="492" t="s">
        <v>280</v>
      </c>
      <c r="F88" s="485" t="s">
        <v>88</v>
      </c>
      <c r="G88" s="249" t="s">
        <v>1660</v>
      </c>
      <c r="H88" s="250"/>
    </row>
    <row r="89" spans="1:8" ht="56.25">
      <c r="A89" s="249">
        <v>87</v>
      </c>
      <c r="B89" s="484">
        <v>6600000</v>
      </c>
      <c r="C89" s="249" t="s">
        <v>102</v>
      </c>
      <c r="D89" s="405">
        <v>65767290</v>
      </c>
      <c r="E89" s="493" t="s">
        <v>100</v>
      </c>
      <c r="F89" s="485" t="s">
        <v>88</v>
      </c>
      <c r="G89" s="249" t="s">
        <v>1660</v>
      </c>
      <c r="H89" s="250"/>
    </row>
    <row r="90" spans="1:8" ht="56.25">
      <c r="A90" s="249">
        <v>88</v>
      </c>
      <c r="B90" s="484">
        <v>2200000</v>
      </c>
      <c r="C90" s="249" t="s">
        <v>101</v>
      </c>
      <c r="D90" s="405">
        <v>1110518316</v>
      </c>
      <c r="E90" s="493" t="s">
        <v>100</v>
      </c>
      <c r="F90" s="485" t="s">
        <v>88</v>
      </c>
      <c r="G90" s="249" t="s">
        <v>1660</v>
      </c>
      <c r="H90" s="250"/>
    </row>
    <row r="91" spans="1:8" ht="45">
      <c r="A91" s="249">
        <v>89</v>
      </c>
      <c r="B91" s="484">
        <v>7905750</v>
      </c>
      <c r="C91" s="249" t="s">
        <v>137</v>
      </c>
      <c r="D91" s="405">
        <v>51987188</v>
      </c>
      <c r="E91" s="493" t="s">
        <v>136</v>
      </c>
      <c r="F91" s="485" t="s">
        <v>88</v>
      </c>
      <c r="G91" s="249" t="s">
        <v>1660</v>
      </c>
      <c r="H91" s="250"/>
    </row>
    <row r="92" spans="1:8" ht="90">
      <c r="A92" s="249">
        <v>90</v>
      </c>
      <c r="B92" s="484">
        <v>4738000</v>
      </c>
      <c r="C92" s="249" t="s">
        <v>166</v>
      </c>
      <c r="D92" s="405">
        <v>36559111</v>
      </c>
      <c r="E92" s="492" t="s">
        <v>165</v>
      </c>
      <c r="F92" s="485" t="s">
        <v>88</v>
      </c>
      <c r="G92" s="249" t="s">
        <v>1660</v>
      </c>
      <c r="H92" s="250"/>
    </row>
    <row r="93" spans="1:8" ht="90">
      <c r="A93" s="249">
        <v>91</v>
      </c>
      <c r="B93" s="484">
        <v>3600000</v>
      </c>
      <c r="C93" s="249" t="s">
        <v>159</v>
      </c>
      <c r="D93" s="405">
        <v>65755709</v>
      </c>
      <c r="E93" s="493" t="s">
        <v>158</v>
      </c>
      <c r="F93" s="485" t="s">
        <v>88</v>
      </c>
      <c r="G93" s="249" t="s">
        <v>1660</v>
      </c>
      <c r="H93" s="250"/>
    </row>
    <row r="94" spans="1:8" ht="67.5">
      <c r="A94" s="249">
        <v>92</v>
      </c>
      <c r="B94" s="484">
        <v>12900000</v>
      </c>
      <c r="C94" s="249" t="s">
        <v>81</v>
      </c>
      <c r="D94" s="405">
        <v>51607730</v>
      </c>
      <c r="E94" s="493" t="s">
        <v>285</v>
      </c>
      <c r="F94" s="485" t="s">
        <v>88</v>
      </c>
      <c r="G94" s="249" t="s">
        <v>1660</v>
      </c>
      <c r="H94" s="250"/>
    </row>
    <row r="95" spans="1:8" ht="45">
      <c r="A95" s="249">
        <v>93</v>
      </c>
      <c r="B95" s="484">
        <v>11100000</v>
      </c>
      <c r="C95" s="249" t="s">
        <v>161</v>
      </c>
      <c r="D95" s="405">
        <v>1110530186</v>
      </c>
      <c r="E95" s="493" t="s">
        <v>160</v>
      </c>
      <c r="F95" s="485" t="s">
        <v>88</v>
      </c>
      <c r="G95" s="249" t="s">
        <v>1660</v>
      </c>
      <c r="H95" s="250"/>
    </row>
    <row r="96" spans="1:8" ht="67.5">
      <c r="A96" s="249">
        <v>94</v>
      </c>
      <c r="B96" s="484">
        <v>12900000</v>
      </c>
      <c r="C96" s="249" t="s">
        <v>288</v>
      </c>
      <c r="D96" s="405">
        <v>1110517268</v>
      </c>
      <c r="E96" s="492" t="s">
        <v>287</v>
      </c>
      <c r="F96" s="485" t="s">
        <v>88</v>
      </c>
      <c r="G96" s="249" t="s">
        <v>1660</v>
      </c>
      <c r="H96" s="250"/>
    </row>
    <row r="97" spans="1:8" ht="90">
      <c r="A97" s="249">
        <v>95</v>
      </c>
      <c r="B97" s="484">
        <v>60000000</v>
      </c>
      <c r="C97" s="249" t="s">
        <v>291</v>
      </c>
      <c r="D97" s="405">
        <v>901361940</v>
      </c>
      <c r="E97" s="495" t="s">
        <v>290</v>
      </c>
      <c r="F97" s="486">
        <v>45657</v>
      </c>
      <c r="G97" s="249" t="s">
        <v>1660</v>
      </c>
      <c r="H97" s="250"/>
    </row>
    <row r="98" spans="1:8" ht="56.25">
      <c r="A98" s="249">
        <v>96</v>
      </c>
      <c r="B98" s="484">
        <v>10500000</v>
      </c>
      <c r="C98" s="249" t="s">
        <v>84</v>
      </c>
      <c r="D98" s="405">
        <v>65714127</v>
      </c>
      <c r="E98" s="493" t="s">
        <v>293</v>
      </c>
      <c r="F98" s="485" t="s">
        <v>88</v>
      </c>
      <c r="G98" s="249" t="s">
        <v>1660</v>
      </c>
      <c r="H98" s="250"/>
    </row>
    <row r="99" spans="1:8" ht="56.25">
      <c r="A99" s="249">
        <v>97</v>
      </c>
      <c r="B99" s="484">
        <v>10500000</v>
      </c>
      <c r="C99" s="249" t="s">
        <v>174</v>
      </c>
      <c r="D99" s="405">
        <v>1110528825</v>
      </c>
      <c r="E99" s="493" t="s">
        <v>173</v>
      </c>
      <c r="F99" s="485" t="s">
        <v>88</v>
      </c>
      <c r="G99" s="249" t="s">
        <v>1660</v>
      </c>
      <c r="H99" s="250"/>
    </row>
    <row r="100" spans="1:8" ht="67.5">
      <c r="A100" s="249">
        <v>98</v>
      </c>
      <c r="B100" s="484">
        <v>16500000</v>
      </c>
      <c r="C100" s="249" t="s">
        <v>132</v>
      </c>
      <c r="D100" s="405">
        <v>77182070</v>
      </c>
      <c r="E100" s="493" t="s">
        <v>131</v>
      </c>
      <c r="F100" s="485" t="s">
        <v>88</v>
      </c>
      <c r="G100" s="249" t="s">
        <v>1660</v>
      </c>
      <c r="H100" s="250"/>
    </row>
    <row r="101" spans="1:8" ht="67.5">
      <c r="A101" s="249">
        <v>99</v>
      </c>
      <c r="B101" s="484">
        <v>16500000</v>
      </c>
      <c r="C101" s="249" t="s">
        <v>55</v>
      </c>
      <c r="D101" s="405">
        <v>93405160</v>
      </c>
      <c r="E101" s="493" t="s">
        <v>54</v>
      </c>
      <c r="F101" s="485" t="s">
        <v>88</v>
      </c>
      <c r="G101" s="249" t="s">
        <v>1660</v>
      </c>
      <c r="H101" s="250"/>
    </row>
    <row r="102" spans="1:8" ht="67.5">
      <c r="A102" s="249">
        <v>100</v>
      </c>
      <c r="B102" s="484">
        <v>10500000</v>
      </c>
      <c r="C102" s="249" t="s">
        <v>124</v>
      </c>
      <c r="D102" s="405">
        <v>1234639176</v>
      </c>
      <c r="E102" s="493" t="s">
        <v>83</v>
      </c>
      <c r="F102" s="485" t="s">
        <v>88</v>
      </c>
      <c r="G102" s="249" t="s">
        <v>1660</v>
      </c>
      <c r="H102" s="250"/>
    </row>
    <row r="103" spans="1:8" ht="67.5">
      <c r="A103" s="249">
        <v>101</v>
      </c>
      <c r="B103" s="484">
        <v>15000000</v>
      </c>
      <c r="C103" s="249" t="s">
        <v>300</v>
      </c>
      <c r="D103" s="405">
        <v>1110507270</v>
      </c>
      <c r="E103" s="492" t="s">
        <v>299</v>
      </c>
      <c r="F103" s="485" t="s">
        <v>88</v>
      </c>
      <c r="G103" s="249" t="s">
        <v>1660</v>
      </c>
      <c r="H103" s="250"/>
    </row>
    <row r="104" spans="1:8" ht="56.25">
      <c r="A104" s="249">
        <v>102</v>
      </c>
      <c r="B104" s="484">
        <v>10500000</v>
      </c>
      <c r="C104" s="249" t="s">
        <v>303</v>
      </c>
      <c r="D104" s="405">
        <v>1104706658</v>
      </c>
      <c r="E104" s="197" t="s">
        <v>302</v>
      </c>
      <c r="F104" s="485" t="s">
        <v>88</v>
      </c>
      <c r="G104" s="249" t="s">
        <v>1660</v>
      </c>
      <c r="H104" s="250"/>
    </row>
    <row r="105" spans="1:8" ht="67.5">
      <c r="A105" s="249">
        <v>103</v>
      </c>
      <c r="B105" s="484">
        <v>11600000</v>
      </c>
      <c r="C105" s="249" t="s">
        <v>306</v>
      </c>
      <c r="D105" s="405">
        <v>14297367</v>
      </c>
      <c r="E105" s="492" t="s">
        <v>305</v>
      </c>
      <c r="F105" s="485" t="s">
        <v>46</v>
      </c>
      <c r="G105" s="249" t="s">
        <v>1660</v>
      </c>
      <c r="H105" s="250"/>
    </row>
    <row r="106" spans="1:8" ht="56.25">
      <c r="A106" s="249">
        <v>104</v>
      </c>
      <c r="B106" s="484">
        <v>11400000</v>
      </c>
      <c r="C106" s="249" t="s">
        <v>197</v>
      </c>
      <c r="D106" s="405">
        <v>30398749</v>
      </c>
      <c r="E106" s="493" t="s">
        <v>192</v>
      </c>
      <c r="F106" s="485" t="s">
        <v>88</v>
      </c>
      <c r="G106" s="249" t="s">
        <v>1660</v>
      </c>
      <c r="H106" s="250"/>
    </row>
    <row r="107" spans="1:8" ht="67.5">
      <c r="A107" s="249">
        <v>105</v>
      </c>
      <c r="B107" s="484">
        <v>10500000</v>
      </c>
      <c r="C107" s="249" t="s">
        <v>309</v>
      </c>
      <c r="D107" s="405">
        <v>1005848875</v>
      </c>
      <c r="E107" s="493" t="s">
        <v>83</v>
      </c>
      <c r="F107" s="485" t="s">
        <v>88</v>
      </c>
      <c r="G107" s="249" t="s">
        <v>1660</v>
      </c>
      <c r="H107" s="250"/>
    </row>
    <row r="108" spans="1:8" ht="45">
      <c r="A108" s="249">
        <v>106</v>
      </c>
      <c r="B108" s="484">
        <v>6900000</v>
      </c>
      <c r="C108" s="249" t="s">
        <v>99</v>
      </c>
      <c r="D108" s="405">
        <v>1110548224</v>
      </c>
      <c r="E108" s="492" t="s">
        <v>98</v>
      </c>
      <c r="F108" s="485" t="s">
        <v>88</v>
      </c>
      <c r="G108" s="249" t="s">
        <v>1660</v>
      </c>
      <c r="H108" s="250"/>
    </row>
    <row r="109" spans="1:8" ht="56.25">
      <c r="A109" s="249">
        <v>107</v>
      </c>
      <c r="B109" s="484">
        <v>260000000</v>
      </c>
      <c r="C109" s="249" t="s">
        <v>312</v>
      </c>
      <c r="D109" s="405">
        <v>901422831</v>
      </c>
      <c r="E109" s="197" t="s">
        <v>311</v>
      </c>
      <c r="F109" s="485" t="s">
        <v>46</v>
      </c>
      <c r="G109" s="249" t="s">
        <v>1660</v>
      </c>
      <c r="H109" s="250"/>
    </row>
    <row r="110" spans="1:8" ht="45">
      <c r="A110" s="249">
        <v>108</v>
      </c>
      <c r="B110" s="484">
        <v>10800000</v>
      </c>
      <c r="C110" s="249" t="s">
        <v>316</v>
      </c>
      <c r="D110" s="405">
        <v>16070364</v>
      </c>
      <c r="E110" s="492" t="s">
        <v>315</v>
      </c>
      <c r="F110" s="485" t="s">
        <v>88</v>
      </c>
      <c r="G110" s="249" t="s">
        <v>1660</v>
      </c>
      <c r="H110" s="250"/>
    </row>
    <row r="111" spans="1:8" ht="45">
      <c r="A111" s="249">
        <v>109</v>
      </c>
      <c r="B111" s="484">
        <v>6600000</v>
      </c>
      <c r="C111" s="249" t="s">
        <v>319</v>
      </c>
      <c r="D111" s="405">
        <v>1110597725</v>
      </c>
      <c r="E111" s="492" t="s">
        <v>318</v>
      </c>
      <c r="F111" s="485" t="s">
        <v>88</v>
      </c>
      <c r="G111" s="249" t="s">
        <v>1660</v>
      </c>
      <c r="H111" s="250"/>
    </row>
    <row r="112" spans="1:8" ht="112.5">
      <c r="A112" s="249">
        <v>110</v>
      </c>
      <c r="B112" s="484">
        <v>21666666</v>
      </c>
      <c r="C112" s="249" t="s">
        <v>321</v>
      </c>
      <c r="D112" s="405">
        <v>900493821</v>
      </c>
      <c r="E112" s="492" t="s">
        <v>320</v>
      </c>
      <c r="F112" s="485" t="s">
        <v>52</v>
      </c>
      <c r="G112" s="249" t="s">
        <v>1660</v>
      </c>
      <c r="H112" s="250"/>
    </row>
    <row r="113" spans="1:8" ht="56.25">
      <c r="A113" s="249">
        <v>111</v>
      </c>
      <c r="B113" s="484">
        <v>5850000</v>
      </c>
      <c r="C113" s="249" t="s">
        <v>122</v>
      </c>
      <c r="D113" s="405">
        <v>1109380186</v>
      </c>
      <c r="E113" s="493" t="s">
        <v>100</v>
      </c>
      <c r="F113" s="485" t="s">
        <v>88</v>
      </c>
      <c r="G113" s="249" t="s">
        <v>1660</v>
      </c>
      <c r="H113" s="250"/>
    </row>
    <row r="114" spans="1:8" ht="67.5">
      <c r="A114" s="249">
        <v>112</v>
      </c>
      <c r="B114" s="484">
        <v>10500000</v>
      </c>
      <c r="C114" s="249" t="s">
        <v>324</v>
      </c>
      <c r="D114" s="405">
        <v>65828695</v>
      </c>
      <c r="E114" s="493" t="s">
        <v>83</v>
      </c>
      <c r="F114" s="485" t="s">
        <v>88</v>
      </c>
      <c r="G114" s="249" t="s">
        <v>1660</v>
      </c>
      <c r="H114" s="250"/>
    </row>
    <row r="115" spans="1:8" ht="67.5">
      <c r="A115" s="249">
        <v>113</v>
      </c>
      <c r="B115" s="484">
        <v>10500000</v>
      </c>
      <c r="C115" s="249" t="s">
        <v>327</v>
      </c>
      <c r="D115" s="405">
        <v>1018474756</v>
      </c>
      <c r="E115" s="493" t="s">
        <v>83</v>
      </c>
      <c r="F115" s="485" t="s">
        <v>88</v>
      </c>
      <c r="G115" s="249" t="s">
        <v>1660</v>
      </c>
      <c r="H115" s="250"/>
    </row>
    <row r="116" spans="1:8" ht="56.25">
      <c r="A116" s="249">
        <v>114</v>
      </c>
      <c r="B116" s="484">
        <v>12000000</v>
      </c>
      <c r="C116" s="249" t="s">
        <v>217</v>
      </c>
      <c r="D116" s="405">
        <v>901754975</v>
      </c>
      <c r="E116" s="492" t="s">
        <v>219</v>
      </c>
      <c r="F116" s="485" t="s">
        <v>88</v>
      </c>
      <c r="G116" s="249" t="s">
        <v>1660</v>
      </c>
      <c r="H116" s="250"/>
    </row>
    <row r="117" spans="1:8" ht="67.5">
      <c r="A117" s="249">
        <v>115</v>
      </c>
      <c r="B117" s="484">
        <v>6000000</v>
      </c>
      <c r="C117" s="100" t="s">
        <v>331</v>
      </c>
      <c r="D117" s="487">
        <v>93378151</v>
      </c>
      <c r="E117" s="197" t="s">
        <v>330</v>
      </c>
      <c r="F117" s="485" t="s">
        <v>52</v>
      </c>
      <c r="G117" s="249" t="s">
        <v>1660</v>
      </c>
      <c r="H117" s="250"/>
    </row>
    <row r="118" spans="1:8" ht="45">
      <c r="A118" s="249">
        <v>116</v>
      </c>
      <c r="B118" s="484">
        <v>19440000</v>
      </c>
      <c r="C118" s="249" t="s">
        <v>217</v>
      </c>
      <c r="D118" s="405">
        <v>901754975</v>
      </c>
      <c r="E118" s="492" t="s">
        <v>216</v>
      </c>
      <c r="F118" s="485" t="s">
        <v>52</v>
      </c>
      <c r="G118" s="249" t="s">
        <v>1660</v>
      </c>
      <c r="H118" s="250"/>
    </row>
    <row r="119" spans="1:8" ht="67.5">
      <c r="A119" s="249">
        <v>117</v>
      </c>
      <c r="B119" s="484">
        <v>5871000</v>
      </c>
      <c r="C119" s="249" t="s">
        <v>335</v>
      </c>
      <c r="D119" s="405">
        <v>1110486573</v>
      </c>
      <c r="E119" s="197" t="s">
        <v>334</v>
      </c>
      <c r="F119" s="485" t="s">
        <v>88</v>
      </c>
      <c r="G119" s="249" t="s">
        <v>1660</v>
      </c>
      <c r="H119" s="250"/>
    </row>
    <row r="120" spans="1:8" ht="45">
      <c r="A120" s="249">
        <v>118</v>
      </c>
      <c r="B120" s="484">
        <v>15000000</v>
      </c>
      <c r="C120" s="249" t="s">
        <v>338</v>
      </c>
      <c r="D120" s="405">
        <v>1110536440</v>
      </c>
      <c r="E120" s="197" t="s">
        <v>337</v>
      </c>
      <c r="F120" s="485" t="s">
        <v>88</v>
      </c>
      <c r="G120" s="249" t="s">
        <v>1660</v>
      </c>
      <c r="H120" s="250"/>
    </row>
    <row r="121" spans="1:8" ht="56.25">
      <c r="A121" s="249">
        <v>119</v>
      </c>
      <c r="B121" s="484">
        <v>8100000</v>
      </c>
      <c r="C121" s="249" t="s">
        <v>342</v>
      </c>
      <c r="D121" s="405">
        <v>1003820148</v>
      </c>
      <c r="E121" s="492" t="s">
        <v>341</v>
      </c>
      <c r="F121" s="485" t="s">
        <v>88</v>
      </c>
      <c r="G121" s="249" t="s">
        <v>1660</v>
      </c>
      <c r="H121" s="250"/>
    </row>
    <row r="122" spans="1:8" ht="45">
      <c r="A122" s="249">
        <v>120</v>
      </c>
      <c r="B122" s="484">
        <v>6000000</v>
      </c>
      <c r="C122" s="249" t="s">
        <v>345</v>
      </c>
      <c r="D122" s="405">
        <v>1111453139</v>
      </c>
      <c r="E122" s="492" t="s">
        <v>344</v>
      </c>
      <c r="F122" s="485" t="s">
        <v>88</v>
      </c>
      <c r="G122" s="249" t="s">
        <v>1660</v>
      </c>
      <c r="H122" s="250"/>
    </row>
    <row r="123" spans="1:8" ht="56.25">
      <c r="A123" s="249">
        <v>121</v>
      </c>
      <c r="B123" s="484">
        <v>6900000</v>
      </c>
      <c r="C123" s="249" t="s">
        <v>347</v>
      </c>
      <c r="D123" s="405">
        <v>1073250830</v>
      </c>
      <c r="E123" s="197" t="s">
        <v>346</v>
      </c>
      <c r="F123" s="485" t="s">
        <v>88</v>
      </c>
      <c r="G123" s="249" t="s">
        <v>1660</v>
      </c>
      <c r="H123" s="250"/>
    </row>
    <row r="124" spans="1:8" ht="45">
      <c r="A124" s="249">
        <v>122</v>
      </c>
      <c r="B124" s="484">
        <v>6600000</v>
      </c>
      <c r="C124" s="249" t="s">
        <v>349</v>
      </c>
      <c r="D124" s="405">
        <v>52741227</v>
      </c>
      <c r="E124" s="492" t="s">
        <v>318</v>
      </c>
      <c r="F124" s="485" t="s">
        <v>88</v>
      </c>
      <c r="G124" s="249" t="s">
        <v>1660</v>
      </c>
      <c r="H124" s="250"/>
    </row>
    <row r="125" spans="1:8" ht="56.25">
      <c r="A125" s="249">
        <v>123</v>
      </c>
      <c r="B125" s="484">
        <v>6900000</v>
      </c>
      <c r="C125" s="249" t="s">
        <v>351</v>
      </c>
      <c r="D125" s="405">
        <v>1110471181</v>
      </c>
      <c r="E125" s="197" t="s">
        <v>346</v>
      </c>
      <c r="F125" s="485" t="s">
        <v>88</v>
      </c>
      <c r="G125" s="249" t="s">
        <v>1660</v>
      </c>
      <c r="H125" s="250"/>
    </row>
    <row r="126" spans="1:8" ht="56.25">
      <c r="A126" s="249">
        <v>124</v>
      </c>
      <c r="B126" s="484">
        <v>6900000</v>
      </c>
      <c r="C126" s="249" t="s">
        <v>352</v>
      </c>
      <c r="D126" s="405">
        <v>1070607891</v>
      </c>
      <c r="E126" s="197" t="s">
        <v>346</v>
      </c>
      <c r="F126" s="485" t="s">
        <v>88</v>
      </c>
      <c r="G126" s="249" t="s">
        <v>1660</v>
      </c>
      <c r="H126" s="250"/>
    </row>
    <row r="127" spans="1:8" ht="56.25">
      <c r="A127" s="249">
        <v>125</v>
      </c>
      <c r="B127" s="484">
        <v>6900000</v>
      </c>
      <c r="C127" s="249" t="s">
        <v>355</v>
      </c>
      <c r="D127" s="405">
        <v>1110472101</v>
      </c>
      <c r="E127" s="197" t="s">
        <v>346</v>
      </c>
      <c r="F127" s="485" t="s">
        <v>88</v>
      </c>
      <c r="G127" s="249" t="s">
        <v>1660</v>
      </c>
      <c r="H127" s="250"/>
    </row>
    <row r="128" spans="1:8" ht="78.75">
      <c r="A128" s="249">
        <v>126</v>
      </c>
      <c r="B128" s="484">
        <v>6900000</v>
      </c>
      <c r="C128" s="249" t="s">
        <v>357</v>
      </c>
      <c r="D128" s="405">
        <v>1110598630</v>
      </c>
      <c r="E128" s="197" t="s">
        <v>356</v>
      </c>
      <c r="F128" s="485" t="s">
        <v>88</v>
      </c>
      <c r="G128" s="249" t="s">
        <v>1660</v>
      </c>
      <c r="H128" s="250"/>
    </row>
    <row r="129" spans="1:8" ht="67.5">
      <c r="A129" s="249">
        <v>127</v>
      </c>
      <c r="B129" s="484">
        <v>6900000</v>
      </c>
      <c r="C129" s="249" t="s">
        <v>359</v>
      </c>
      <c r="D129" s="405">
        <v>1144129908</v>
      </c>
      <c r="E129" s="197" t="s">
        <v>358</v>
      </c>
      <c r="F129" s="485" t="s">
        <v>88</v>
      </c>
      <c r="G129" s="249" t="s">
        <v>1660</v>
      </c>
      <c r="H129" s="250"/>
    </row>
    <row r="130" spans="1:8" ht="45">
      <c r="A130" s="249">
        <v>128</v>
      </c>
      <c r="B130" s="484">
        <v>6600000</v>
      </c>
      <c r="C130" s="249" t="s">
        <v>361</v>
      </c>
      <c r="D130" s="405">
        <v>1110526239</v>
      </c>
      <c r="E130" s="492" t="s">
        <v>318</v>
      </c>
      <c r="F130" s="485" t="s">
        <v>88</v>
      </c>
      <c r="G130" s="249" t="s">
        <v>1660</v>
      </c>
      <c r="H130" s="250"/>
    </row>
    <row r="131" spans="1:8" ht="90">
      <c r="A131" s="249">
        <v>129</v>
      </c>
      <c r="B131" s="484">
        <v>15000000</v>
      </c>
      <c r="C131" s="249" t="s">
        <v>364</v>
      </c>
      <c r="D131" s="405">
        <v>28799762</v>
      </c>
      <c r="E131" s="492" t="s">
        <v>363</v>
      </c>
      <c r="F131" s="485" t="s">
        <v>88</v>
      </c>
      <c r="G131" s="249" t="s">
        <v>1660</v>
      </c>
      <c r="H131" s="250"/>
    </row>
    <row r="132" spans="1:8" ht="56.25">
      <c r="A132" s="249">
        <v>130</v>
      </c>
      <c r="B132" s="484">
        <v>6900000</v>
      </c>
      <c r="C132" s="249" t="s">
        <v>367</v>
      </c>
      <c r="D132" s="405">
        <v>1109380383</v>
      </c>
      <c r="E132" s="197" t="s">
        <v>346</v>
      </c>
      <c r="F132" s="485" t="s">
        <v>88</v>
      </c>
      <c r="G132" s="249" t="s">
        <v>1660</v>
      </c>
      <c r="H132" s="250"/>
    </row>
    <row r="133" spans="1:8" ht="45">
      <c r="A133" s="249">
        <v>131</v>
      </c>
      <c r="B133" s="484">
        <v>12000000</v>
      </c>
      <c r="C133" s="249" t="s">
        <v>369</v>
      </c>
      <c r="D133" s="405">
        <v>1054562128</v>
      </c>
      <c r="E133" s="492" t="s">
        <v>368</v>
      </c>
      <c r="F133" s="485" t="s">
        <v>371</v>
      </c>
      <c r="G133" s="249" t="s">
        <v>1660</v>
      </c>
      <c r="H133" s="250"/>
    </row>
    <row r="134" spans="1:8" ht="123.75">
      <c r="A134" s="249">
        <v>132</v>
      </c>
      <c r="B134" s="484">
        <v>9270000</v>
      </c>
      <c r="C134" s="249" t="s">
        <v>373</v>
      </c>
      <c r="D134" s="405">
        <v>93060622</v>
      </c>
      <c r="E134" s="197" t="s">
        <v>372</v>
      </c>
      <c r="F134" s="485" t="s">
        <v>88</v>
      </c>
      <c r="G134" s="249" t="s">
        <v>1660</v>
      </c>
      <c r="H134" s="250"/>
    </row>
    <row r="135" spans="1:8" ht="67.5">
      <c r="A135" s="249">
        <v>133</v>
      </c>
      <c r="B135" s="484">
        <v>11700000</v>
      </c>
      <c r="C135" s="249" t="s">
        <v>234</v>
      </c>
      <c r="D135" s="405">
        <v>93404246</v>
      </c>
      <c r="E135" s="492" t="s">
        <v>375</v>
      </c>
      <c r="F135" s="485" t="s">
        <v>88</v>
      </c>
      <c r="G135" s="249" t="s">
        <v>1660</v>
      </c>
      <c r="H135" s="250"/>
    </row>
    <row r="136" spans="1:8" ht="56.25">
      <c r="A136" s="249">
        <v>134</v>
      </c>
      <c r="B136" s="484">
        <v>12900000</v>
      </c>
      <c r="C136" s="249" t="s">
        <v>168</v>
      </c>
      <c r="D136" s="405">
        <v>52274383</v>
      </c>
      <c r="E136" s="197" t="s">
        <v>167</v>
      </c>
      <c r="F136" s="485" t="s">
        <v>88</v>
      </c>
      <c r="G136" s="249" t="s">
        <v>1660</v>
      </c>
      <c r="H136" s="250"/>
    </row>
    <row r="137" spans="1:8" ht="45">
      <c r="A137" s="249">
        <v>135</v>
      </c>
      <c r="B137" s="484">
        <v>6600000</v>
      </c>
      <c r="C137" s="249" t="s">
        <v>378</v>
      </c>
      <c r="D137" s="405">
        <v>1110507022</v>
      </c>
      <c r="E137" s="492" t="s">
        <v>377</v>
      </c>
      <c r="F137" s="485" t="s">
        <v>88</v>
      </c>
      <c r="G137" s="249" t="s">
        <v>1660</v>
      </c>
      <c r="H137" s="250"/>
    </row>
    <row r="138" spans="1:8" ht="45">
      <c r="A138" s="249">
        <v>136</v>
      </c>
      <c r="B138" s="484">
        <v>6600000</v>
      </c>
      <c r="C138" s="249" t="s">
        <v>379</v>
      </c>
      <c r="D138" s="405">
        <v>1110443794</v>
      </c>
      <c r="E138" s="492" t="s">
        <v>377</v>
      </c>
      <c r="F138" s="485" t="s">
        <v>88</v>
      </c>
      <c r="G138" s="249" t="s">
        <v>1660</v>
      </c>
      <c r="H138" s="250"/>
    </row>
    <row r="139" spans="1:8" ht="45">
      <c r="A139" s="249">
        <v>137</v>
      </c>
      <c r="B139" s="484">
        <v>6600000</v>
      </c>
      <c r="C139" s="249" t="s">
        <v>381</v>
      </c>
      <c r="D139" s="405">
        <v>1110498747</v>
      </c>
      <c r="E139" s="492" t="s">
        <v>377</v>
      </c>
      <c r="F139" s="485" t="s">
        <v>88</v>
      </c>
      <c r="G139" s="249" t="s">
        <v>1660</v>
      </c>
      <c r="H139" s="250"/>
    </row>
    <row r="140" spans="1:8" ht="45">
      <c r="A140" s="249">
        <v>138</v>
      </c>
      <c r="B140" s="484">
        <v>8100000</v>
      </c>
      <c r="C140" s="249" t="s">
        <v>384</v>
      </c>
      <c r="D140" s="405">
        <v>1110489791</v>
      </c>
      <c r="E140" s="197" t="s">
        <v>383</v>
      </c>
      <c r="F140" s="485" t="s">
        <v>88</v>
      </c>
      <c r="G140" s="249" t="s">
        <v>1660</v>
      </c>
      <c r="H140" s="250"/>
    </row>
    <row r="141" spans="1:8" ht="56.25">
      <c r="A141" s="249">
        <v>139</v>
      </c>
      <c r="B141" s="484">
        <v>6600000</v>
      </c>
      <c r="C141" s="249" t="s">
        <v>387</v>
      </c>
      <c r="D141" s="405">
        <v>1005720298</v>
      </c>
      <c r="E141" s="492" t="s">
        <v>386</v>
      </c>
      <c r="F141" s="485" t="s">
        <v>88</v>
      </c>
      <c r="G141" s="249" t="s">
        <v>1660</v>
      </c>
      <c r="H141" s="250"/>
    </row>
    <row r="142" spans="1:8" ht="56.25">
      <c r="A142" s="249">
        <v>140</v>
      </c>
      <c r="B142" s="484">
        <v>6600000</v>
      </c>
      <c r="C142" s="249" t="s">
        <v>388</v>
      </c>
      <c r="D142" s="405">
        <v>37724534</v>
      </c>
      <c r="E142" s="492" t="s">
        <v>386</v>
      </c>
      <c r="F142" s="485" t="s">
        <v>88</v>
      </c>
      <c r="G142" s="249" t="s">
        <v>1660</v>
      </c>
      <c r="H142" s="250"/>
    </row>
    <row r="143" spans="1:8" ht="56.25">
      <c r="A143" s="249">
        <v>141</v>
      </c>
      <c r="B143" s="484">
        <v>5850000</v>
      </c>
      <c r="C143" s="249" t="s">
        <v>390</v>
      </c>
      <c r="D143" s="405">
        <v>1001577478</v>
      </c>
      <c r="E143" s="492" t="s">
        <v>389</v>
      </c>
      <c r="F143" s="485" t="s">
        <v>88</v>
      </c>
      <c r="G143" s="249" t="s">
        <v>1660</v>
      </c>
      <c r="H143" s="250"/>
    </row>
    <row r="144" spans="1:8" ht="56.25">
      <c r="A144" s="249">
        <v>142</v>
      </c>
      <c r="B144" s="484">
        <v>6900000</v>
      </c>
      <c r="C144" s="249" t="s">
        <v>393</v>
      </c>
      <c r="D144" s="405">
        <v>65777854</v>
      </c>
      <c r="E144" s="197" t="s">
        <v>392</v>
      </c>
      <c r="F144" s="485" t="s">
        <v>88</v>
      </c>
      <c r="G144" s="249" t="s">
        <v>1660</v>
      </c>
      <c r="H144" s="250"/>
    </row>
    <row r="145" spans="1:8" ht="56.25">
      <c r="A145" s="249">
        <v>143</v>
      </c>
      <c r="B145" s="484">
        <v>6900000</v>
      </c>
      <c r="C145" s="249" t="s">
        <v>394</v>
      </c>
      <c r="D145" s="405">
        <v>1234643097</v>
      </c>
      <c r="E145" s="197" t="s">
        <v>392</v>
      </c>
      <c r="F145" s="485" t="s">
        <v>88</v>
      </c>
      <c r="G145" s="249" t="s">
        <v>1660</v>
      </c>
      <c r="H145" s="250"/>
    </row>
    <row r="146" spans="1:8" ht="56.25">
      <c r="A146" s="249">
        <v>144</v>
      </c>
      <c r="B146" s="484">
        <v>6900000</v>
      </c>
      <c r="C146" s="249" t="s">
        <v>395</v>
      </c>
      <c r="D146" s="405">
        <v>1008308527</v>
      </c>
      <c r="E146" s="197" t="s">
        <v>392</v>
      </c>
      <c r="F146" s="485" t="s">
        <v>88</v>
      </c>
      <c r="G146" s="249" t="s">
        <v>1660</v>
      </c>
      <c r="H146" s="250"/>
    </row>
    <row r="147" spans="1:8" ht="56.25">
      <c r="A147" s="249">
        <v>145</v>
      </c>
      <c r="B147" s="484">
        <v>6900000</v>
      </c>
      <c r="C147" s="249" t="s">
        <v>396</v>
      </c>
      <c r="D147" s="405">
        <v>1110060962</v>
      </c>
      <c r="E147" s="197" t="s">
        <v>392</v>
      </c>
      <c r="F147" s="485" t="s">
        <v>88</v>
      </c>
      <c r="G147" s="249" t="s">
        <v>1660</v>
      </c>
      <c r="H147" s="250"/>
    </row>
    <row r="148" spans="1:8" ht="56.25">
      <c r="A148" s="249">
        <v>146</v>
      </c>
      <c r="B148" s="484">
        <v>6900000</v>
      </c>
      <c r="C148" s="249" t="s">
        <v>397</v>
      </c>
      <c r="D148" s="405">
        <v>33994070</v>
      </c>
      <c r="E148" s="197" t="s">
        <v>392</v>
      </c>
      <c r="F148" s="485" t="s">
        <v>88</v>
      </c>
      <c r="G148" s="249" t="s">
        <v>1660</v>
      </c>
      <c r="H148" s="250"/>
    </row>
    <row r="149" spans="1:8" ht="56.25">
      <c r="A149" s="249">
        <v>147</v>
      </c>
      <c r="B149" s="484">
        <v>6900000</v>
      </c>
      <c r="C149" s="249" t="s">
        <v>399</v>
      </c>
      <c r="D149" s="405">
        <v>28914677</v>
      </c>
      <c r="E149" s="197" t="s">
        <v>392</v>
      </c>
      <c r="F149" s="485" t="s">
        <v>88</v>
      </c>
      <c r="G149" s="249" t="s">
        <v>1660</v>
      </c>
      <c r="H149" s="250"/>
    </row>
    <row r="150" spans="1:8" ht="56.25">
      <c r="A150" s="249">
        <v>148</v>
      </c>
      <c r="B150" s="484">
        <v>12900000</v>
      </c>
      <c r="C150" s="249" t="s">
        <v>402</v>
      </c>
      <c r="D150" s="405">
        <v>1109385778</v>
      </c>
      <c r="E150" s="197" t="s">
        <v>401</v>
      </c>
      <c r="F150" s="485" t="s">
        <v>88</v>
      </c>
      <c r="G150" s="249" t="s">
        <v>1660</v>
      </c>
      <c r="H150" s="250"/>
    </row>
    <row r="151" spans="1:8" ht="56.25">
      <c r="A151" s="249">
        <v>149</v>
      </c>
      <c r="B151" s="484">
        <v>12900000</v>
      </c>
      <c r="C151" s="249" t="s">
        <v>404</v>
      </c>
      <c r="D151" s="405">
        <v>52871768</v>
      </c>
      <c r="E151" s="197" t="s">
        <v>401</v>
      </c>
      <c r="F151" s="485" t="s">
        <v>88</v>
      </c>
      <c r="G151" s="249" t="s">
        <v>1660</v>
      </c>
      <c r="H151" s="250"/>
    </row>
    <row r="152" spans="1:8" ht="56.25">
      <c r="A152" s="249">
        <v>150</v>
      </c>
      <c r="B152" s="484">
        <v>12900000</v>
      </c>
      <c r="C152" s="249" t="s">
        <v>407</v>
      </c>
      <c r="D152" s="405">
        <v>1110524922</v>
      </c>
      <c r="E152" s="197" t="s">
        <v>401</v>
      </c>
      <c r="F152" s="485" t="s">
        <v>88</v>
      </c>
      <c r="G152" s="249" t="s">
        <v>1660</v>
      </c>
      <c r="H152" s="250"/>
    </row>
    <row r="153" spans="1:8" ht="56.25">
      <c r="A153" s="249">
        <v>151</v>
      </c>
      <c r="B153" s="484">
        <v>21000000</v>
      </c>
      <c r="C153" s="249" t="s">
        <v>411</v>
      </c>
      <c r="D153" s="405">
        <v>2231353</v>
      </c>
      <c r="E153" s="197" t="s">
        <v>410</v>
      </c>
      <c r="F153" s="485" t="s">
        <v>88</v>
      </c>
      <c r="G153" s="249" t="s">
        <v>1660</v>
      </c>
      <c r="H153" s="250"/>
    </row>
    <row r="154" spans="1:8" ht="56.25">
      <c r="A154" s="249">
        <v>152</v>
      </c>
      <c r="B154" s="484">
        <v>21000000</v>
      </c>
      <c r="C154" s="249" t="s">
        <v>413</v>
      </c>
      <c r="D154" s="405">
        <v>80821939</v>
      </c>
      <c r="E154" s="197" t="s">
        <v>410</v>
      </c>
      <c r="F154" s="485" t="s">
        <v>88</v>
      </c>
      <c r="G154" s="249" t="s">
        <v>1660</v>
      </c>
      <c r="H154" s="250"/>
    </row>
    <row r="155" spans="1:8" ht="56.25">
      <c r="A155" s="249">
        <v>153</v>
      </c>
      <c r="B155" s="484">
        <v>21000000</v>
      </c>
      <c r="C155" s="249" t="s">
        <v>415</v>
      </c>
      <c r="D155" s="405">
        <v>1110551813</v>
      </c>
      <c r="E155" s="197" t="s">
        <v>410</v>
      </c>
      <c r="F155" s="485" t="s">
        <v>88</v>
      </c>
      <c r="G155" s="249" t="s">
        <v>1660</v>
      </c>
      <c r="H155" s="250"/>
    </row>
    <row r="156" spans="1:8" ht="67.5">
      <c r="A156" s="249">
        <v>154</v>
      </c>
      <c r="B156" s="484">
        <v>10500000</v>
      </c>
      <c r="C156" s="249" t="s">
        <v>418</v>
      </c>
      <c r="D156" s="405">
        <v>1053849833</v>
      </c>
      <c r="E156" s="197" t="s">
        <v>417</v>
      </c>
      <c r="F156" s="485" t="s">
        <v>88</v>
      </c>
      <c r="G156" s="249" t="s">
        <v>1660</v>
      </c>
      <c r="H156" s="250"/>
    </row>
    <row r="157" spans="1:8" ht="78.75">
      <c r="A157" s="249">
        <v>155</v>
      </c>
      <c r="B157" s="484">
        <v>11400000</v>
      </c>
      <c r="C157" s="249" t="s">
        <v>421</v>
      </c>
      <c r="D157" s="405">
        <v>1005773776</v>
      </c>
      <c r="E157" s="197" t="s">
        <v>420</v>
      </c>
      <c r="F157" s="485" t="s">
        <v>88</v>
      </c>
      <c r="G157" s="249" t="s">
        <v>1660</v>
      </c>
      <c r="H157" s="250"/>
    </row>
    <row r="158" spans="1:8" ht="56.25">
      <c r="A158" s="249">
        <v>156</v>
      </c>
      <c r="B158" s="484">
        <v>6900000</v>
      </c>
      <c r="C158" s="249" t="s">
        <v>423</v>
      </c>
      <c r="D158" s="405">
        <v>1001300540</v>
      </c>
      <c r="E158" s="197" t="s">
        <v>392</v>
      </c>
      <c r="F158" s="485" t="s">
        <v>88</v>
      </c>
      <c r="G158" s="249" t="s">
        <v>1660</v>
      </c>
      <c r="H158" s="250"/>
    </row>
    <row r="159" spans="1:8" ht="78.75">
      <c r="A159" s="249">
        <v>157</v>
      </c>
      <c r="B159" s="484">
        <v>11400000</v>
      </c>
      <c r="C159" s="249" t="s">
        <v>425</v>
      </c>
      <c r="D159" s="405">
        <v>1110556682</v>
      </c>
      <c r="E159" s="197" t="s">
        <v>420</v>
      </c>
      <c r="F159" s="485" t="s">
        <v>88</v>
      </c>
      <c r="G159" s="249" t="s">
        <v>1660</v>
      </c>
      <c r="H159" s="250"/>
    </row>
    <row r="160" spans="1:8" ht="56.25">
      <c r="A160" s="249">
        <v>158</v>
      </c>
      <c r="B160" s="484">
        <v>6900000</v>
      </c>
      <c r="C160" s="249" t="s">
        <v>427</v>
      </c>
      <c r="D160" s="405">
        <v>1110487620</v>
      </c>
      <c r="E160" s="197" t="s">
        <v>346</v>
      </c>
      <c r="F160" s="485" t="s">
        <v>88</v>
      </c>
      <c r="G160" s="249" t="s">
        <v>1660</v>
      </c>
      <c r="H160" s="250"/>
    </row>
    <row r="161" spans="1:8" ht="67.5">
      <c r="A161" s="249">
        <v>159</v>
      </c>
      <c r="B161" s="484">
        <v>16500000</v>
      </c>
      <c r="C161" s="249" t="s">
        <v>57</v>
      </c>
      <c r="D161" s="405">
        <v>72224422</v>
      </c>
      <c r="E161" s="197" t="s">
        <v>428</v>
      </c>
      <c r="F161" s="485" t="s">
        <v>88</v>
      </c>
      <c r="G161" s="249" t="s">
        <v>1660</v>
      </c>
      <c r="H161" s="250"/>
    </row>
    <row r="162" spans="1:8" ht="56.25">
      <c r="A162" s="249">
        <v>160</v>
      </c>
      <c r="B162" s="484">
        <v>6900000</v>
      </c>
      <c r="C162" s="249" t="s">
        <v>430</v>
      </c>
      <c r="D162" s="405">
        <v>1110453084</v>
      </c>
      <c r="E162" s="197" t="s">
        <v>392</v>
      </c>
      <c r="F162" s="485" t="s">
        <v>88</v>
      </c>
      <c r="G162" s="249" t="s">
        <v>1660</v>
      </c>
      <c r="H162" s="250"/>
    </row>
    <row r="163" spans="1:8" ht="45">
      <c r="A163" s="249">
        <v>161</v>
      </c>
      <c r="B163" s="484">
        <v>6300000</v>
      </c>
      <c r="C163" s="249" t="s">
        <v>433</v>
      </c>
      <c r="D163" s="405">
        <v>1007884109</v>
      </c>
      <c r="E163" s="197" t="s">
        <v>432</v>
      </c>
      <c r="F163" s="485" t="s">
        <v>88</v>
      </c>
      <c r="G163" s="249" t="s">
        <v>1660</v>
      </c>
      <c r="H163" s="250"/>
    </row>
    <row r="164" spans="1:8" ht="45">
      <c r="A164" s="249">
        <v>162</v>
      </c>
      <c r="B164" s="484">
        <v>12000000</v>
      </c>
      <c r="C164" s="249" t="s">
        <v>435</v>
      </c>
      <c r="D164" s="405">
        <v>1110536114</v>
      </c>
      <c r="E164" s="492" t="s">
        <v>368</v>
      </c>
      <c r="F164" s="485" t="s">
        <v>88</v>
      </c>
      <c r="G164" s="249" t="s">
        <v>1660</v>
      </c>
      <c r="H164" s="250"/>
    </row>
    <row r="165" spans="1:8" ht="45">
      <c r="A165" s="249">
        <v>163</v>
      </c>
      <c r="B165" s="484">
        <v>12000000</v>
      </c>
      <c r="C165" s="249" t="s">
        <v>437</v>
      </c>
      <c r="D165" s="405">
        <v>28559183</v>
      </c>
      <c r="E165" s="492" t="s">
        <v>368</v>
      </c>
      <c r="F165" s="485" t="s">
        <v>88</v>
      </c>
      <c r="G165" s="249" t="s">
        <v>1660</v>
      </c>
      <c r="H165" s="250"/>
    </row>
    <row r="166" spans="1:8" ht="56.25">
      <c r="A166" s="249">
        <v>164</v>
      </c>
      <c r="B166" s="484">
        <v>6900000</v>
      </c>
      <c r="C166" s="249" t="s">
        <v>440</v>
      </c>
      <c r="D166" s="405">
        <v>28548840</v>
      </c>
      <c r="E166" s="197" t="s">
        <v>439</v>
      </c>
      <c r="F166" s="485" t="s">
        <v>88</v>
      </c>
      <c r="G166" s="249" t="s">
        <v>1660</v>
      </c>
      <c r="H166" s="250"/>
    </row>
    <row r="167" spans="1:8" ht="56.25">
      <c r="A167" s="249">
        <v>165</v>
      </c>
      <c r="B167" s="484">
        <v>6900000</v>
      </c>
      <c r="C167" s="249" t="s">
        <v>442</v>
      </c>
      <c r="D167" s="405">
        <v>1234645968</v>
      </c>
      <c r="E167" s="197" t="s">
        <v>392</v>
      </c>
      <c r="F167" s="485" t="s">
        <v>88</v>
      </c>
      <c r="G167" s="249" t="s">
        <v>1660</v>
      </c>
      <c r="H167" s="250"/>
    </row>
    <row r="168" spans="1:8" ht="56.25">
      <c r="A168" s="249">
        <v>166</v>
      </c>
      <c r="B168" s="484">
        <v>6900000</v>
      </c>
      <c r="C168" s="249" t="s">
        <v>444</v>
      </c>
      <c r="D168" s="405">
        <v>520492545</v>
      </c>
      <c r="E168" s="197" t="s">
        <v>392</v>
      </c>
      <c r="F168" s="485" t="s">
        <v>88</v>
      </c>
      <c r="G168" s="249" t="s">
        <v>1660</v>
      </c>
      <c r="H168" s="250"/>
    </row>
    <row r="169" spans="1:8" ht="45">
      <c r="A169" s="249">
        <v>167</v>
      </c>
      <c r="B169" s="484">
        <v>8100000</v>
      </c>
      <c r="C169" s="249" t="s">
        <v>446</v>
      </c>
      <c r="D169" s="405">
        <v>1004417147</v>
      </c>
      <c r="E169" s="197" t="s">
        <v>383</v>
      </c>
      <c r="F169" s="485" t="s">
        <v>88</v>
      </c>
      <c r="G169" s="249" t="s">
        <v>1660</v>
      </c>
      <c r="H169" s="250"/>
    </row>
    <row r="170" spans="1:8" ht="90">
      <c r="A170" s="249">
        <v>168</v>
      </c>
      <c r="B170" s="484">
        <v>6000000</v>
      </c>
      <c r="C170" s="249" t="s">
        <v>449</v>
      </c>
      <c r="D170" s="405">
        <v>1110448973</v>
      </c>
      <c r="E170" s="197" t="s">
        <v>448</v>
      </c>
      <c r="F170" s="485" t="s">
        <v>88</v>
      </c>
      <c r="G170" s="249" t="s">
        <v>1660</v>
      </c>
      <c r="H170" s="250"/>
    </row>
    <row r="171" spans="1:8" ht="45">
      <c r="A171" s="249">
        <v>169</v>
      </c>
      <c r="B171" s="484">
        <v>6300000</v>
      </c>
      <c r="C171" s="249" t="s">
        <v>451</v>
      </c>
      <c r="D171" s="405">
        <v>1110487432</v>
      </c>
      <c r="E171" s="197" t="s">
        <v>432</v>
      </c>
      <c r="F171" s="485" t="s">
        <v>88</v>
      </c>
      <c r="G171" s="249" t="s">
        <v>1660</v>
      </c>
      <c r="H171" s="250"/>
    </row>
    <row r="172" spans="1:8" ht="45">
      <c r="A172" s="249">
        <v>170</v>
      </c>
      <c r="B172" s="484">
        <v>6300000</v>
      </c>
      <c r="C172" s="249" t="s">
        <v>453</v>
      </c>
      <c r="D172" s="405">
        <v>110530798</v>
      </c>
      <c r="E172" s="197" t="s">
        <v>452</v>
      </c>
      <c r="F172" s="485" t="s">
        <v>88</v>
      </c>
      <c r="G172" s="249" t="s">
        <v>1660</v>
      </c>
      <c r="H172" s="250"/>
    </row>
    <row r="173" spans="1:8" ht="56.25">
      <c r="A173" s="249">
        <v>171</v>
      </c>
      <c r="B173" s="484">
        <v>16440000</v>
      </c>
      <c r="C173" s="249" t="s">
        <v>455</v>
      </c>
      <c r="D173" s="405">
        <v>1110493913</v>
      </c>
      <c r="E173" s="197" t="s">
        <v>454</v>
      </c>
      <c r="F173" s="485" t="s">
        <v>457</v>
      </c>
      <c r="G173" s="249" t="s">
        <v>1660</v>
      </c>
      <c r="H173" s="250"/>
    </row>
    <row r="174" spans="1:8" ht="45">
      <c r="A174" s="249">
        <v>172</v>
      </c>
      <c r="B174" s="484">
        <v>6300000</v>
      </c>
      <c r="C174" s="249" t="s">
        <v>459</v>
      </c>
      <c r="D174" s="405">
        <v>38143501</v>
      </c>
      <c r="E174" s="197" t="s">
        <v>458</v>
      </c>
      <c r="F174" s="485" t="s">
        <v>88</v>
      </c>
      <c r="G174" s="249" t="s">
        <v>1660</v>
      </c>
      <c r="H174" s="250"/>
    </row>
    <row r="175" spans="1:8" ht="56.25">
      <c r="A175" s="249">
        <v>173</v>
      </c>
      <c r="B175" s="484">
        <v>21000000</v>
      </c>
      <c r="C175" s="249" t="s">
        <v>461</v>
      </c>
      <c r="D175" s="405">
        <v>1110528669</v>
      </c>
      <c r="E175" s="197" t="s">
        <v>410</v>
      </c>
      <c r="F175" s="485" t="s">
        <v>88</v>
      </c>
      <c r="G175" s="249" t="s">
        <v>1660</v>
      </c>
      <c r="H175" s="250"/>
    </row>
    <row r="176" spans="1:8" ht="67.5">
      <c r="A176" s="249">
        <v>174</v>
      </c>
      <c r="B176" s="484">
        <v>43200000</v>
      </c>
      <c r="C176" s="249" t="s">
        <v>464</v>
      </c>
      <c r="D176" s="405">
        <v>1110478445</v>
      </c>
      <c r="E176" s="197" t="s">
        <v>463</v>
      </c>
      <c r="F176" s="485" t="s">
        <v>466</v>
      </c>
      <c r="G176" s="249" t="s">
        <v>1660</v>
      </c>
      <c r="H176" s="250"/>
    </row>
    <row r="177" spans="1:8" ht="56.25">
      <c r="A177" s="249">
        <v>175</v>
      </c>
      <c r="B177" s="484">
        <v>12900000</v>
      </c>
      <c r="C177" s="249" t="s">
        <v>467</v>
      </c>
      <c r="D177" s="405">
        <v>1110531277</v>
      </c>
      <c r="E177" s="197" t="s">
        <v>401</v>
      </c>
      <c r="F177" s="485" t="s">
        <v>88</v>
      </c>
      <c r="G177" s="249" t="s">
        <v>1660</v>
      </c>
      <c r="H177" s="250"/>
    </row>
    <row r="178" spans="1:8" ht="56.25">
      <c r="A178" s="249">
        <v>176</v>
      </c>
      <c r="B178" s="484">
        <v>6900000</v>
      </c>
      <c r="C178" s="249" t="s">
        <v>470</v>
      </c>
      <c r="D178" s="405">
        <v>1105780237</v>
      </c>
      <c r="E178" s="197" t="s">
        <v>469</v>
      </c>
      <c r="F178" s="485" t="s">
        <v>88</v>
      </c>
      <c r="G178" s="249" t="s">
        <v>1660</v>
      </c>
      <c r="H178" s="250"/>
    </row>
    <row r="179" spans="1:8" ht="56.25">
      <c r="A179" s="249">
        <v>177</v>
      </c>
      <c r="B179" s="484">
        <v>5850000</v>
      </c>
      <c r="C179" s="249" t="s">
        <v>472</v>
      </c>
      <c r="D179" s="405">
        <v>1006130203</v>
      </c>
      <c r="E179" s="493" t="s">
        <v>100</v>
      </c>
      <c r="F179" s="485" t="s">
        <v>371</v>
      </c>
      <c r="G179" s="249" t="s">
        <v>1660</v>
      </c>
      <c r="H179" s="250"/>
    </row>
    <row r="180" spans="1:8" ht="45">
      <c r="A180" s="249">
        <v>178</v>
      </c>
      <c r="B180" s="484">
        <v>12000000</v>
      </c>
      <c r="C180" s="249" t="s">
        <v>473</v>
      </c>
      <c r="D180" s="405">
        <v>19483464</v>
      </c>
      <c r="E180" s="492" t="s">
        <v>368</v>
      </c>
      <c r="F180" s="485" t="s">
        <v>88</v>
      </c>
      <c r="G180" s="249" t="s">
        <v>1660</v>
      </c>
      <c r="H180" s="250"/>
    </row>
    <row r="181" spans="1:8" ht="67.5">
      <c r="A181" s="249">
        <v>179</v>
      </c>
      <c r="B181" s="484">
        <v>10500000</v>
      </c>
      <c r="C181" s="249" t="s">
        <v>475</v>
      </c>
      <c r="D181" s="405">
        <v>1234640609</v>
      </c>
      <c r="E181" s="493" t="s">
        <v>83</v>
      </c>
      <c r="F181" s="485" t="s">
        <v>88</v>
      </c>
      <c r="G181" s="249" t="s">
        <v>1660</v>
      </c>
      <c r="H181" s="250"/>
    </row>
    <row r="182" spans="1:8" ht="78.75">
      <c r="A182" s="249">
        <v>180</v>
      </c>
      <c r="B182" s="484">
        <v>11400000</v>
      </c>
      <c r="C182" s="249" t="s">
        <v>477</v>
      </c>
      <c r="D182" s="405">
        <v>1110548516</v>
      </c>
      <c r="E182" s="197" t="s">
        <v>420</v>
      </c>
      <c r="F182" s="485" t="s">
        <v>88</v>
      </c>
      <c r="G182" s="249" t="s">
        <v>1660</v>
      </c>
      <c r="H182" s="250"/>
    </row>
    <row r="183" spans="1:8" ht="56.25">
      <c r="A183" s="249">
        <v>181</v>
      </c>
      <c r="B183" s="484">
        <v>21000000</v>
      </c>
      <c r="C183" s="249" t="s">
        <v>479</v>
      </c>
      <c r="D183" s="405">
        <v>11301761</v>
      </c>
      <c r="E183" s="197" t="s">
        <v>410</v>
      </c>
      <c r="F183" s="485" t="s">
        <v>88</v>
      </c>
      <c r="G183" s="249" t="s">
        <v>1660</v>
      </c>
      <c r="H183" s="250"/>
    </row>
    <row r="184" spans="1:8" ht="45">
      <c r="A184" s="249">
        <v>182</v>
      </c>
      <c r="B184" s="484">
        <v>6300000</v>
      </c>
      <c r="C184" s="249" t="s">
        <v>481</v>
      </c>
      <c r="D184" s="405">
        <v>1109386295</v>
      </c>
      <c r="E184" s="197" t="s">
        <v>432</v>
      </c>
      <c r="F184" s="485" t="s">
        <v>88</v>
      </c>
      <c r="G184" s="249" t="s">
        <v>1660</v>
      </c>
      <c r="H184" s="250"/>
    </row>
    <row r="185" spans="1:8" ht="101.25">
      <c r="A185" s="249">
        <v>183</v>
      </c>
      <c r="B185" s="484">
        <v>480245000</v>
      </c>
      <c r="C185" s="249" t="s">
        <v>68</v>
      </c>
      <c r="D185" s="405">
        <v>900504144</v>
      </c>
      <c r="E185" s="493" t="s">
        <v>67</v>
      </c>
      <c r="F185" s="485" t="s">
        <v>457</v>
      </c>
      <c r="G185" s="249" t="s">
        <v>1660</v>
      </c>
      <c r="H185" s="250"/>
    </row>
    <row r="186" spans="1:8" ht="135">
      <c r="A186" s="249">
        <v>184</v>
      </c>
      <c r="B186" s="484">
        <v>173921718</v>
      </c>
      <c r="C186" s="249" t="s">
        <v>50</v>
      </c>
      <c r="D186" s="405">
        <v>901252497</v>
      </c>
      <c r="E186" s="493" t="s">
        <v>49</v>
      </c>
      <c r="F186" s="485" t="s">
        <v>457</v>
      </c>
      <c r="G186" s="249" t="s">
        <v>1660</v>
      </c>
      <c r="H186" s="250"/>
    </row>
    <row r="187" spans="1:8" ht="90">
      <c r="A187" s="249">
        <v>185</v>
      </c>
      <c r="B187" s="484">
        <v>211635582</v>
      </c>
      <c r="C187" s="249" t="s">
        <v>108</v>
      </c>
      <c r="D187" s="405">
        <v>800185215</v>
      </c>
      <c r="E187" s="495" t="s">
        <v>486</v>
      </c>
      <c r="F187" s="485" t="s">
        <v>46</v>
      </c>
      <c r="G187" s="249" t="s">
        <v>1660</v>
      </c>
      <c r="H187" s="250"/>
    </row>
    <row r="188" spans="1:8" ht="33.75">
      <c r="A188" s="249">
        <v>186</v>
      </c>
      <c r="B188" s="484">
        <v>5300000</v>
      </c>
      <c r="C188" s="249" t="s">
        <v>490</v>
      </c>
      <c r="D188" s="405">
        <v>900062917</v>
      </c>
      <c r="E188" s="495" t="s">
        <v>489</v>
      </c>
      <c r="F188" s="486">
        <v>45657</v>
      </c>
      <c r="G188" s="249" t="s">
        <v>1660</v>
      </c>
      <c r="H188" s="250"/>
    </row>
    <row r="189" spans="1:8" ht="78.75">
      <c r="A189" s="249">
        <v>187</v>
      </c>
      <c r="B189" s="484">
        <v>18190000</v>
      </c>
      <c r="C189" s="100" t="s">
        <v>492</v>
      </c>
      <c r="D189" s="405">
        <v>900864249</v>
      </c>
      <c r="E189" s="197" t="s">
        <v>491</v>
      </c>
      <c r="F189" s="486">
        <v>45657</v>
      </c>
      <c r="G189" s="249" t="s">
        <v>1660</v>
      </c>
      <c r="H189" s="250"/>
    </row>
    <row r="190" spans="1:8" ht="56.25">
      <c r="A190" s="249">
        <v>188</v>
      </c>
      <c r="B190" s="484">
        <v>6900000</v>
      </c>
      <c r="C190" s="100" t="s">
        <v>495</v>
      </c>
      <c r="D190" s="405">
        <v>1110536322</v>
      </c>
      <c r="E190" s="495" t="s">
        <v>494</v>
      </c>
      <c r="F190" s="485" t="s">
        <v>88</v>
      </c>
      <c r="G190" s="249" t="s">
        <v>1660</v>
      </c>
      <c r="H190" s="250"/>
    </row>
    <row r="191" spans="1:8" ht="56.25">
      <c r="A191" s="249">
        <v>189</v>
      </c>
      <c r="B191" s="484">
        <v>6900000</v>
      </c>
      <c r="C191" s="484" t="s">
        <v>497</v>
      </c>
      <c r="D191" s="405">
        <v>1234640999</v>
      </c>
      <c r="E191" s="495" t="s">
        <v>494</v>
      </c>
      <c r="F191" s="485" t="s">
        <v>88</v>
      </c>
      <c r="G191" s="249" t="s">
        <v>1660</v>
      </c>
      <c r="H191" s="250"/>
    </row>
    <row r="192" spans="1:8" ht="56.25">
      <c r="A192" s="249">
        <v>190</v>
      </c>
      <c r="B192" s="484">
        <v>6900000</v>
      </c>
      <c r="C192" s="100" t="s">
        <v>499</v>
      </c>
      <c r="D192" s="405">
        <v>1006127761</v>
      </c>
      <c r="E192" s="495" t="s">
        <v>494</v>
      </c>
      <c r="F192" s="485" t="s">
        <v>88</v>
      </c>
      <c r="G192" s="249" t="s">
        <v>1660</v>
      </c>
      <c r="H192" s="250"/>
    </row>
    <row r="193" spans="1:8" ht="56.25">
      <c r="A193" s="249">
        <v>191</v>
      </c>
      <c r="B193" s="484">
        <v>6900000</v>
      </c>
      <c r="C193" s="100" t="s">
        <v>502</v>
      </c>
      <c r="D193" s="405">
        <v>1109004088</v>
      </c>
      <c r="E193" s="495" t="s">
        <v>494</v>
      </c>
      <c r="F193" s="485" t="s">
        <v>88</v>
      </c>
      <c r="G193" s="249" t="s">
        <v>1660</v>
      </c>
      <c r="H193" s="250"/>
    </row>
    <row r="194" spans="1:8" ht="56.25">
      <c r="A194" s="249">
        <v>192</v>
      </c>
      <c r="B194" s="484">
        <v>6900000</v>
      </c>
      <c r="C194" s="100" t="s">
        <v>504</v>
      </c>
      <c r="D194" s="405">
        <v>1110552026</v>
      </c>
      <c r="E194" s="495" t="s">
        <v>494</v>
      </c>
      <c r="F194" s="485" t="s">
        <v>88</v>
      </c>
      <c r="G194" s="249" t="s">
        <v>1660</v>
      </c>
      <c r="H194" s="250"/>
    </row>
    <row r="195" spans="1:8" ht="45">
      <c r="A195" s="249">
        <v>193</v>
      </c>
      <c r="B195" s="484">
        <v>6900000</v>
      </c>
      <c r="C195" s="249" t="s">
        <v>507</v>
      </c>
      <c r="D195" s="405">
        <v>1007441654</v>
      </c>
      <c r="E195" s="197" t="s">
        <v>506</v>
      </c>
      <c r="F195" s="485" t="s">
        <v>88</v>
      </c>
      <c r="G195" s="249" t="s">
        <v>1660</v>
      </c>
      <c r="H195" s="250"/>
    </row>
    <row r="196" spans="1:8" ht="90">
      <c r="A196" s="249">
        <v>194</v>
      </c>
      <c r="B196" s="484">
        <v>11433000</v>
      </c>
      <c r="C196" s="249" t="s">
        <v>510</v>
      </c>
      <c r="D196" s="405">
        <v>93236653</v>
      </c>
      <c r="E196" s="492" t="s">
        <v>509</v>
      </c>
      <c r="F196" s="485" t="s">
        <v>88</v>
      </c>
      <c r="G196" s="249" t="s">
        <v>1660</v>
      </c>
      <c r="H196" s="250"/>
    </row>
    <row r="197" spans="1:8" ht="45">
      <c r="A197" s="249">
        <v>195</v>
      </c>
      <c r="B197" s="484">
        <v>6300000</v>
      </c>
      <c r="C197" s="249" t="s">
        <v>512</v>
      </c>
      <c r="D197" s="405">
        <v>93379508</v>
      </c>
      <c r="E197" s="197" t="s">
        <v>511</v>
      </c>
      <c r="F197" s="485" t="s">
        <v>88</v>
      </c>
      <c r="G197" s="249" t="s">
        <v>1660</v>
      </c>
      <c r="H197" s="250"/>
    </row>
    <row r="198" spans="1:8" ht="78.75">
      <c r="A198" s="249">
        <v>196</v>
      </c>
      <c r="B198" s="484">
        <v>11400000</v>
      </c>
      <c r="C198" s="249" t="s">
        <v>514</v>
      </c>
      <c r="D198" s="405">
        <v>1110519032</v>
      </c>
      <c r="E198" s="197" t="s">
        <v>420</v>
      </c>
      <c r="F198" s="485" t="s">
        <v>88</v>
      </c>
      <c r="G198" s="249" t="s">
        <v>1660</v>
      </c>
      <c r="H198" s="250"/>
    </row>
    <row r="199" spans="1:8" ht="78.75">
      <c r="A199" s="249">
        <v>197</v>
      </c>
      <c r="B199" s="484">
        <v>12900000</v>
      </c>
      <c r="C199" s="249" t="s">
        <v>517</v>
      </c>
      <c r="D199" s="405">
        <v>1110526900</v>
      </c>
      <c r="E199" s="492" t="s">
        <v>516</v>
      </c>
      <c r="F199" s="485" t="s">
        <v>88</v>
      </c>
      <c r="G199" s="249" t="s">
        <v>1660</v>
      </c>
      <c r="H199" s="250"/>
    </row>
    <row r="200" spans="1:8" ht="56.25">
      <c r="A200" s="249">
        <v>198</v>
      </c>
      <c r="B200" s="484">
        <v>8100000</v>
      </c>
      <c r="C200" s="249" t="s">
        <v>520</v>
      </c>
      <c r="D200" s="405">
        <v>28879473</v>
      </c>
      <c r="E200" s="492" t="s">
        <v>519</v>
      </c>
      <c r="F200" s="485" t="s">
        <v>88</v>
      </c>
      <c r="G200" s="249" t="s">
        <v>1660</v>
      </c>
      <c r="H200" s="250"/>
    </row>
    <row r="201" spans="1:8" ht="56.25">
      <c r="A201" s="249">
        <v>199</v>
      </c>
      <c r="B201" s="484">
        <v>6900000</v>
      </c>
      <c r="C201" s="100" t="s">
        <v>522</v>
      </c>
      <c r="D201" s="405">
        <v>28551456</v>
      </c>
      <c r="E201" s="495" t="s">
        <v>494</v>
      </c>
      <c r="F201" s="485" t="s">
        <v>88</v>
      </c>
      <c r="G201" s="249" t="s">
        <v>1660</v>
      </c>
      <c r="H201" s="250"/>
    </row>
    <row r="202" spans="1:8" ht="45">
      <c r="A202" s="249">
        <v>200</v>
      </c>
      <c r="B202" s="484">
        <v>12000000</v>
      </c>
      <c r="C202" s="249" t="s">
        <v>525</v>
      </c>
      <c r="D202" s="405">
        <v>1053848734</v>
      </c>
      <c r="E202" s="492" t="s">
        <v>524</v>
      </c>
      <c r="F202" s="485" t="s">
        <v>88</v>
      </c>
      <c r="G202" s="249" t="s">
        <v>1660</v>
      </c>
      <c r="H202" s="250"/>
    </row>
    <row r="203" spans="1:8" ht="56.25">
      <c r="A203" s="249">
        <v>201</v>
      </c>
      <c r="B203" s="484">
        <v>5850000</v>
      </c>
      <c r="C203" s="249" t="s">
        <v>527</v>
      </c>
      <c r="D203" s="405">
        <v>1110536807</v>
      </c>
      <c r="E203" s="492" t="s">
        <v>389</v>
      </c>
      <c r="F203" s="485" t="s">
        <v>88</v>
      </c>
      <c r="G203" s="249" t="s">
        <v>1660</v>
      </c>
      <c r="H203" s="250"/>
    </row>
    <row r="204" spans="1:8" ht="45">
      <c r="A204" s="249">
        <v>202</v>
      </c>
      <c r="B204" s="484">
        <v>6000000</v>
      </c>
      <c r="C204" s="249" t="s">
        <v>529</v>
      </c>
      <c r="D204" s="405">
        <v>1007688062</v>
      </c>
      <c r="E204" s="492" t="s">
        <v>344</v>
      </c>
      <c r="F204" s="485" t="s">
        <v>88</v>
      </c>
      <c r="G204" s="249" t="s">
        <v>1660</v>
      </c>
      <c r="H204" s="250"/>
    </row>
    <row r="205" spans="1:8" ht="101.25">
      <c r="A205" s="249">
        <v>203</v>
      </c>
      <c r="B205" s="484">
        <v>152545758</v>
      </c>
      <c r="C205" s="249" t="s">
        <v>68</v>
      </c>
      <c r="D205" s="405">
        <v>900504144</v>
      </c>
      <c r="E205" s="492" t="s">
        <v>182</v>
      </c>
      <c r="F205" s="485" t="s">
        <v>52</v>
      </c>
      <c r="G205" s="249" t="s">
        <v>1660</v>
      </c>
      <c r="H205" s="250"/>
    </row>
    <row r="206" spans="1:8" ht="56.25">
      <c r="A206" s="249">
        <v>204</v>
      </c>
      <c r="B206" s="484">
        <v>6900000</v>
      </c>
      <c r="C206" s="249" t="s">
        <v>532</v>
      </c>
      <c r="D206" s="405">
        <v>38364657</v>
      </c>
      <c r="E206" s="495" t="s">
        <v>494</v>
      </c>
      <c r="F206" s="485" t="s">
        <v>88</v>
      </c>
      <c r="G206" s="249" t="s">
        <v>1660</v>
      </c>
      <c r="H206" s="250"/>
    </row>
    <row r="207" spans="1:8" ht="45">
      <c r="A207" s="249">
        <v>205</v>
      </c>
      <c r="B207" s="484">
        <v>6900000</v>
      </c>
      <c r="C207" s="249" t="s">
        <v>534</v>
      </c>
      <c r="D207" s="405">
        <v>1110538424</v>
      </c>
      <c r="E207" s="492" t="s">
        <v>533</v>
      </c>
      <c r="F207" s="485" t="s">
        <v>88</v>
      </c>
      <c r="G207" s="249" t="s">
        <v>1660</v>
      </c>
      <c r="H207" s="250"/>
    </row>
    <row r="208" spans="1:8" ht="45">
      <c r="A208" s="249">
        <v>206</v>
      </c>
      <c r="B208" s="484">
        <v>6900000</v>
      </c>
      <c r="C208" s="249" t="s">
        <v>536</v>
      </c>
      <c r="D208" s="405">
        <v>1110489832</v>
      </c>
      <c r="E208" s="492" t="s">
        <v>533</v>
      </c>
      <c r="F208" s="485" t="s">
        <v>88</v>
      </c>
      <c r="G208" s="249" t="s">
        <v>1660</v>
      </c>
      <c r="H208" s="250"/>
    </row>
    <row r="209" spans="1:8" ht="56.25">
      <c r="A209" s="249">
        <v>207</v>
      </c>
      <c r="B209" s="484">
        <v>6900000</v>
      </c>
      <c r="C209" s="249" t="s">
        <v>539</v>
      </c>
      <c r="D209" s="405">
        <v>1109413811</v>
      </c>
      <c r="E209" s="495" t="s">
        <v>538</v>
      </c>
      <c r="F209" s="485" t="s">
        <v>88</v>
      </c>
      <c r="G209" s="249" t="s">
        <v>1660</v>
      </c>
      <c r="H209" s="250"/>
    </row>
    <row r="210" spans="1:8" ht="45">
      <c r="A210" s="249">
        <v>208</v>
      </c>
      <c r="B210" s="484">
        <v>12000000</v>
      </c>
      <c r="C210" s="249" t="s">
        <v>540</v>
      </c>
      <c r="D210" s="405">
        <v>1102871371</v>
      </c>
      <c r="E210" s="492" t="s">
        <v>524</v>
      </c>
      <c r="F210" s="485" t="s">
        <v>88</v>
      </c>
      <c r="G210" s="249" t="s">
        <v>1660</v>
      </c>
      <c r="H210" s="250"/>
    </row>
    <row r="211" spans="1:8" ht="78.75">
      <c r="A211" s="249">
        <v>209</v>
      </c>
      <c r="B211" s="484">
        <v>11400000</v>
      </c>
      <c r="C211" s="249" t="s">
        <v>542</v>
      </c>
      <c r="D211" s="405">
        <v>1110529841</v>
      </c>
      <c r="E211" s="197" t="s">
        <v>420</v>
      </c>
      <c r="F211" s="485" t="s">
        <v>88</v>
      </c>
      <c r="G211" s="249" t="s">
        <v>1660</v>
      </c>
      <c r="H211" s="250"/>
    </row>
    <row r="212" spans="1:8" ht="56.25">
      <c r="A212" s="249">
        <v>210</v>
      </c>
      <c r="B212" s="484">
        <v>5850000</v>
      </c>
      <c r="C212" s="249" t="s">
        <v>544</v>
      </c>
      <c r="D212" s="405">
        <v>1005714085</v>
      </c>
      <c r="E212" s="492" t="s">
        <v>389</v>
      </c>
      <c r="F212" s="485" t="s">
        <v>88</v>
      </c>
      <c r="G212" s="249" t="s">
        <v>1660</v>
      </c>
      <c r="H212" s="250"/>
    </row>
    <row r="213" spans="1:8" ht="56.25">
      <c r="A213" s="249">
        <v>211</v>
      </c>
      <c r="B213" s="484">
        <v>6900000</v>
      </c>
      <c r="C213" s="249" t="s">
        <v>546</v>
      </c>
      <c r="D213" s="405">
        <v>1005827296</v>
      </c>
      <c r="E213" s="495" t="s">
        <v>538</v>
      </c>
      <c r="F213" s="485" t="s">
        <v>88</v>
      </c>
      <c r="G213" s="249" t="s">
        <v>1660</v>
      </c>
      <c r="H213" s="250"/>
    </row>
    <row r="214" spans="1:8" ht="101.25">
      <c r="A214" s="249">
        <v>212</v>
      </c>
      <c r="B214" s="484">
        <v>15000000</v>
      </c>
      <c r="C214" s="249" t="s">
        <v>549</v>
      </c>
      <c r="D214" s="405">
        <v>1106772314</v>
      </c>
      <c r="E214" s="492" t="s">
        <v>548</v>
      </c>
      <c r="F214" s="485" t="s">
        <v>88</v>
      </c>
      <c r="G214" s="249" t="s">
        <v>1660</v>
      </c>
      <c r="H214" s="250"/>
    </row>
    <row r="215" spans="1:8" ht="67.5">
      <c r="A215" s="249">
        <v>213</v>
      </c>
      <c r="B215" s="484">
        <v>10500000</v>
      </c>
      <c r="C215" s="249" t="s">
        <v>551</v>
      </c>
      <c r="D215" s="405">
        <v>1110524817</v>
      </c>
      <c r="E215" s="493" t="s">
        <v>83</v>
      </c>
      <c r="F215" s="485" t="s">
        <v>88</v>
      </c>
      <c r="G215" s="249" t="s">
        <v>1660</v>
      </c>
      <c r="H215" s="250"/>
    </row>
    <row r="216" spans="1:8" ht="56.25">
      <c r="A216" s="249">
        <v>214</v>
      </c>
      <c r="B216" s="484">
        <v>6900000</v>
      </c>
      <c r="C216" s="249" t="s">
        <v>554</v>
      </c>
      <c r="D216" s="405">
        <v>1110491563</v>
      </c>
      <c r="E216" s="495" t="s">
        <v>494</v>
      </c>
      <c r="F216" s="485" t="s">
        <v>88</v>
      </c>
      <c r="G216" s="249" t="s">
        <v>1660</v>
      </c>
      <c r="H216" s="250"/>
    </row>
    <row r="217" spans="1:8" ht="101.25">
      <c r="A217" s="249">
        <v>215</v>
      </c>
      <c r="B217" s="484">
        <v>6900000</v>
      </c>
      <c r="C217" s="249" t="s">
        <v>556</v>
      </c>
      <c r="D217" s="405">
        <v>11105954753</v>
      </c>
      <c r="E217" s="495" t="s">
        <v>555</v>
      </c>
      <c r="F217" s="485" t="s">
        <v>88</v>
      </c>
      <c r="G217" s="249" t="s">
        <v>1660</v>
      </c>
      <c r="H217" s="250"/>
    </row>
    <row r="218" spans="1:8" ht="56.25">
      <c r="A218" s="249">
        <v>216</v>
      </c>
      <c r="B218" s="484">
        <v>5850000</v>
      </c>
      <c r="C218" s="249" t="s">
        <v>557</v>
      </c>
      <c r="D218" s="405">
        <v>93410631</v>
      </c>
      <c r="E218" s="492" t="s">
        <v>389</v>
      </c>
      <c r="F218" s="485" t="s">
        <v>88</v>
      </c>
      <c r="G218" s="249" t="s">
        <v>1660</v>
      </c>
      <c r="H218" s="250"/>
    </row>
    <row r="219" spans="1:8" ht="45">
      <c r="A219" s="249">
        <v>217</v>
      </c>
      <c r="B219" s="484">
        <v>11400000</v>
      </c>
      <c r="C219" s="249" t="s">
        <v>559</v>
      </c>
      <c r="D219" s="405">
        <v>65717924</v>
      </c>
      <c r="E219" s="492" t="s">
        <v>524</v>
      </c>
      <c r="F219" s="485" t="s">
        <v>88</v>
      </c>
      <c r="G219" s="249" t="s">
        <v>1660</v>
      </c>
      <c r="H219" s="250"/>
    </row>
    <row r="220" spans="1:8" ht="45">
      <c r="A220" s="249">
        <v>218</v>
      </c>
      <c r="B220" s="484">
        <v>12900000</v>
      </c>
      <c r="C220" s="249" t="s">
        <v>562</v>
      </c>
      <c r="D220" s="405">
        <v>1234641760</v>
      </c>
      <c r="E220" s="492" t="s">
        <v>561</v>
      </c>
      <c r="F220" s="485" t="s">
        <v>88</v>
      </c>
      <c r="G220" s="249" t="s">
        <v>1660</v>
      </c>
      <c r="H220" s="250"/>
    </row>
    <row r="221" spans="1:8" ht="67.5">
      <c r="A221" s="249">
        <v>219</v>
      </c>
      <c r="B221" s="484">
        <v>12900000</v>
      </c>
      <c r="C221" s="249" t="s">
        <v>565</v>
      </c>
      <c r="D221" s="405">
        <v>1110511940</v>
      </c>
      <c r="E221" s="493" t="s">
        <v>564</v>
      </c>
      <c r="F221" s="485" t="s">
        <v>88</v>
      </c>
      <c r="G221" s="249" t="s">
        <v>1660</v>
      </c>
      <c r="H221" s="250"/>
    </row>
    <row r="222" spans="1:8" ht="56.25">
      <c r="A222" s="249">
        <v>220</v>
      </c>
      <c r="B222" s="484">
        <v>8400000</v>
      </c>
      <c r="C222" s="249" t="s">
        <v>568</v>
      </c>
      <c r="D222" s="405">
        <v>1110533403</v>
      </c>
      <c r="E222" s="492" t="s">
        <v>567</v>
      </c>
      <c r="F222" s="485" t="s">
        <v>88</v>
      </c>
      <c r="G222" s="249" t="s">
        <v>1660</v>
      </c>
      <c r="H222" s="250"/>
    </row>
    <row r="223" spans="1:8" ht="67.5">
      <c r="A223" s="249">
        <v>221</v>
      </c>
      <c r="B223" s="484">
        <v>64999998</v>
      </c>
      <c r="C223" s="249" t="s">
        <v>222</v>
      </c>
      <c r="D223" s="405">
        <v>17339066</v>
      </c>
      <c r="E223" s="493" t="s">
        <v>221</v>
      </c>
      <c r="F223" s="485" t="s">
        <v>195</v>
      </c>
      <c r="G223" s="249" t="s">
        <v>1660</v>
      </c>
      <c r="H223" s="250"/>
    </row>
    <row r="224" spans="1:8" ht="45">
      <c r="A224" s="249">
        <v>222</v>
      </c>
      <c r="B224" s="484">
        <v>378248673</v>
      </c>
      <c r="C224" s="249" t="s">
        <v>572</v>
      </c>
      <c r="D224" s="405">
        <v>800149562</v>
      </c>
      <c r="E224" s="492" t="s">
        <v>571</v>
      </c>
      <c r="F224" s="486">
        <v>45657</v>
      </c>
      <c r="G224" s="249" t="s">
        <v>1660</v>
      </c>
      <c r="H224" s="250"/>
    </row>
    <row r="225" spans="1:8" ht="101.25">
      <c r="A225" s="249">
        <v>223</v>
      </c>
      <c r="B225" s="484">
        <v>200000000</v>
      </c>
      <c r="C225" s="249" t="s">
        <v>68</v>
      </c>
      <c r="D225" s="405">
        <v>900504144</v>
      </c>
      <c r="E225" s="492" t="s">
        <v>180</v>
      </c>
      <c r="F225" s="485" t="s">
        <v>52</v>
      </c>
      <c r="G225" s="249" t="s">
        <v>1660</v>
      </c>
      <c r="H225" s="250"/>
    </row>
    <row r="226" spans="1:8" ht="45">
      <c r="A226" s="249">
        <v>224</v>
      </c>
      <c r="B226" s="484">
        <v>116107920</v>
      </c>
      <c r="C226" s="249" t="s">
        <v>577</v>
      </c>
      <c r="D226" s="405">
        <v>901367080</v>
      </c>
      <c r="E226" s="492" t="s">
        <v>576</v>
      </c>
      <c r="F226" s="485" t="s">
        <v>41</v>
      </c>
      <c r="G226" s="249" t="s">
        <v>1660</v>
      </c>
      <c r="H226" s="250"/>
    </row>
    <row r="227" spans="1:8" ht="78.75">
      <c r="A227" s="249">
        <v>225</v>
      </c>
      <c r="B227" s="484">
        <v>6000000</v>
      </c>
      <c r="C227" s="249" t="s">
        <v>581</v>
      </c>
      <c r="D227" s="405">
        <v>65556129</v>
      </c>
      <c r="E227" s="492" t="s">
        <v>580</v>
      </c>
      <c r="F227" s="485" t="s">
        <v>88</v>
      </c>
      <c r="G227" s="249" t="s">
        <v>1660</v>
      </c>
      <c r="H227" s="250"/>
    </row>
    <row r="228" spans="1:8" ht="112.5">
      <c r="A228" s="249">
        <v>226</v>
      </c>
      <c r="B228" s="484">
        <v>30000000</v>
      </c>
      <c r="C228" s="249" t="s">
        <v>208</v>
      </c>
      <c r="D228" s="405">
        <v>809006780</v>
      </c>
      <c r="E228" s="492" t="s">
        <v>583</v>
      </c>
      <c r="F228" s="485" t="s">
        <v>195</v>
      </c>
      <c r="G228" s="249" t="s">
        <v>1660</v>
      </c>
      <c r="H228" s="250"/>
    </row>
    <row r="229" spans="1:8" ht="101.25">
      <c r="A229" s="249">
        <v>227</v>
      </c>
      <c r="B229" s="484">
        <v>176857900</v>
      </c>
      <c r="C229" s="249" t="s">
        <v>586</v>
      </c>
      <c r="D229" s="405">
        <v>14398744</v>
      </c>
      <c r="E229" s="493" t="s">
        <v>585</v>
      </c>
      <c r="F229" s="485" t="s">
        <v>88</v>
      </c>
      <c r="G229" s="249" t="s">
        <v>1660</v>
      </c>
      <c r="H229" s="250"/>
    </row>
    <row r="230" spans="1:8" ht="45">
      <c r="A230" s="249">
        <v>228</v>
      </c>
      <c r="B230" s="484">
        <v>398685000</v>
      </c>
      <c r="C230" s="249" t="s">
        <v>591</v>
      </c>
      <c r="D230" s="405">
        <v>900427788</v>
      </c>
      <c r="E230" s="492" t="s">
        <v>590</v>
      </c>
      <c r="F230" s="485" t="s">
        <v>88</v>
      </c>
      <c r="G230" s="249" t="s">
        <v>1660</v>
      </c>
      <c r="H230" s="250"/>
    </row>
    <row r="231" spans="1:8" ht="45">
      <c r="A231" s="249">
        <v>229</v>
      </c>
      <c r="B231" s="484">
        <v>121458285</v>
      </c>
      <c r="C231" s="249" t="s">
        <v>68</v>
      </c>
      <c r="D231" s="405">
        <v>900504144</v>
      </c>
      <c r="E231" s="492" t="s">
        <v>594</v>
      </c>
      <c r="F231" s="485" t="s">
        <v>46</v>
      </c>
      <c r="G231" s="249" t="s">
        <v>1660</v>
      </c>
      <c r="H231" s="250"/>
    </row>
    <row r="232" spans="1:8" ht="78.75">
      <c r="A232" s="249">
        <v>230</v>
      </c>
      <c r="B232" s="484">
        <v>9270000</v>
      </c>
      <c r="C232" s="249" t="s">
        <v>61</v>
      </c>
      <c r="D232" s="405">
        <v>14223766</v>
      </c>
      <c r="E232" s="495" t="s">
        <v>597</v>
      </c>
      <c r="F232" s="485" t="s">
        <v>88</v>
      </c>
      <c r="G232" s="249" t="s">
        <v>1660</v>
      </c>
      <c r="H232" s="250"/>
    </row>
    <row r="233" spans="1:8" ht="90">
      <c r="A233" s="249">
        <v>231</v>
      </c>
      <c r="B233" s="484">
        <v>15450000</v>
      </c>
      <c r="C233" s="249" t="s">
        <v>601</v>
      </c>
      <c r="D233" s="405">
        <v>93396753</v>
      </c>
      <c r="E233" s="492" t="s">
        <v>600</v>
      </c>
      <c r="F233" s="485" t="s">
        <v>88</v>
      </c>
      <c r="G233" s="249" t="s">
        <v>1660</v>
      </c>
      <c r="H233" s="250"/>
    </row>
    <row r="234" spans="1:8" ht="101.25">
      <c r="A234" s="249">
        <v>232</v>
      </c>
      <c r="B234" s="484">
        <v>3900000</v>
      </c>
      <c r="C234" s="249" t="s">
        <v>604</v>
      </c>
      <c r="D234" s="405">
        <v>12122694</v>
      </c>
      <c r="E234" s="197" t="s">
        <v>603</v>
      </c>
      <c r="F234" s="485" t="s">
        <v>605</v>
      </c>
      <c r="G234" s="249" t="s">
        <v>1660</v>
      </c>
      <c r="H234" s="250"/>
    </row>
    <row r="235" spans="1:8" ht="67.5">
      <c r="A235" s="249">
        <v>233</v>
      </c>
      <c r="B235" s="484">
        <v>16500000</v>
      </c>
      <c r="C235" s="249" t="s">
        <v>606</v>
      </c>
      <c r="D235" s="405">
        <v>16785917</v>
      </c>
      <c r="E235" s="197" t="s">
        <v>428</v>
      </c>
      <c r="F235" s="485" t="s">
        <v>88</v>
      </c>
      <c r="G235" s="249" t="s">
        <v>1660</v>
      </c>
      <c r="H235" s="250"/>
    </row>
    <row r="236" spans="1:8" ht="56.25">
      <c r="A236" s="249">
        <v>234</v>
      </c>
      <c r="B236" s="484">
        <v>35500000</v>
      </c>
      <c r="C236" s="249" t="s">
        <v>577</v>
      </c>
      <c r="D236" s="405">
        <v>901367080</v>
      </c>
      <c r="E236" s="197" t="s">
        <v>608</v>
      </c>
      <c r="F236" s="485" t="s">
        <v>46</v>
      </c>
      <c r="G236" s="249" t="s">
        <v>1660</v>
      </c>
      <c r="H236" s="250"/>
    </row>
    <row r="237" spans="1:8" ht="67.5">
      <c r="A237" s="249">
        <v>235</v>
      </c>
      <c r="B237" s="484">
        <v>56763000</v>
      </c>
      <c r="C237" s="249" t="s">
        <v>611</v>
      </c>
      <c r="D237" s="405">
        <v>901515391</v>
      </c>
      <c r="E237" s="492" t="s">
        <v>610</v>
      </c>
      <c r="F237" s="486">
        <v>45657</v>
      </c>
      <c r="G237" s="249" t="s">
        <v>1660</v>
      </c>
      <c r="H237" s="250"/>
    </row>
    <row r="238" spans="1:8" ht="56.25">
      <c r="A238" s="249">
        <v>236</v>
      </c>
      <c r="B238" s="484">
        <v>10500000</v>
      </c>
      <c r="C238" s="249" t="s">
        <v>228</v>
      </c>
      <c r="D238" s="405">
        <v>28816294</v>
      </c>
      <c r="E238" s="492" t="s">
        <v>612</v>
      </c>
      <c r="F238" s="485" t="s">
        <v>88</v>
      </c>
      <c r="G238" s="249" t="s">
        <v>1660</v>
      </c>
      <c r="H238" s="250"/>
    </row>
    <row r="239" spans="1:8" ht="67.5">
      <c r="A239" s="249">
        <v>237</v>
      </c>
      <c r="B239" s="484">
        <v>5871000</v>
      </c>
      <c r="C239" s="100" t="s">
        <v>614</v>
      </c>
      <c r="D239" s="405">
        <v>1005714392</v>
      </c>
      <c r="E239" s="197" t="s">
        <v>89</v>
      </c>
      <c r="F239" s="485" t="s">
        <v>88</v>
      </c>
      <c r="G239" s="249" t="s">
        <v>1660</v>
      </c>
      <c r="H239" s="250"/>
    </row>
    <row r="240" spans="1:8" ht="67.5">
      <c r="A240" s="249">
        <v>238</v>
      </c>
      <c r="B240" s="484">
        <v>5871000</v>
      </c>
      <c r="C240" s="100" t="s">
        <v>615</v>
      </c>
      <c r="D240" s="405">
        <v>1193563069</v>
      </c>
      <c r="E240" s="197" t="s">
        <v>89</v>
      </c>
      <c r="F240" s="485" t="s">
        <v>88</v>
      </c>
      <c r="G240" s="249" t="s">
        <v>1660</v>
      </c>
      <c r="H240" s="250"/>
    </row>
    <row r="241" spans="1:8" ht="56.25">
      <c r="A241" s="249">
        <v>239</v>
      </c>
      <c r="B241" s="484">
        <v>2692000</v>
      </c>
      <c r="C241" s="249" t="s">
        <v>617</v>
      </c>
      <c r="D241" s="405">
        <v>901062371</v>
      </c>
      <c r="E241" s="492" t="s">
        <v>616</v>
      </c>
      <c r="F241" s="486">
        <v>45657</v>
      </c>
      <c r="G241" s="249" t="s">
        <v>1660</v>
      </c>
      <c r="H241" s="250"/>
    </row>
    <row r="242" spans="1:8" ht="56.25">
      <c r="A242" s="249">
        <v>240</v>
      </c>
      <c r="B242" s="484">
        <v>10000000</v>
      </c>
      <c r="C242" s="249" t="s">
        <v>619</v>
      </c>
      <c r="D242" s="405">
        <v>52332938</v>
      </c>
      <c r="E242" s="197" t="s">
        <v>618</v>
      </c>
      <c r="F242" s="485" t="s">
        <v>52</v>
      </c>
      <c r="G242" s="249" t="s">
        <v>1660</v>
      </c>
      <c r="H242" s="250"/>
    </row>
    <row r="243" spans="1:8" ht="101.25">
      <c r="A243" s="249">
        <v>241</v>
      </c>
      <c r="B243" s="484">
        <v>15393396</v>
      </c>
      <c r="C243" s="249" t="s">
        <v>621</v>
      </c>
      <c r="D243" s="405">
        <v>901174133</v>
      </c>
      <c r="E243" s="492" t="s">
        <v>620</v>
      </c>
      <c r="F243" s="486">
        <v>45657</v>
      </c>
      <c r="G243" s="249" t="s">
        <v>1660</v>
      </c>
      <c r="H243" s="250"/>
    </row>
    <row r="244" spans="1:8" ht="67.5">
      <c r="A244" s="249">
        <v>242</v>
      </c>
      <c r="B244" s="484">
        <v>80000000</v>
      </c>
      <c r="C244" s="249" t="s">
        <v>624</v>
      </c>
      <c r="D244" s="405">
        <v>900298567</v>
      </c>
      <c r="E244" s="492" t="s">
        <v>623</v>
      </c>
      <c r="F244" s="485" t="s">
        <v>52</v>
      </c>
      <c r="G244" s="249" t="s">
        <v>1660</v>
      </c>
      <c r="H244" s="250"/>
    </row>
    <row r="245" spans="1:8" ht="67.5">
      <c r="A245" s="249">
        <v>243</v>
      </c>
      <c r="B245" s="484">
        <v>12000000</v>
      </c>
      <c r="C245" s="249" t="s">
        <v>627</v>
      </c>
      <c r="D245" s="405">
        <v>901623625</v>
      </c>
      <c r="E245" s="197" t="s">
        <v>626</v>
      </c>
      <c r="F245" s="485" t="s">
        <v>46</v>
      </c>
      <c r="G245" s="249" t="s">
        <v>1660</v>
      </c>
      <c r="H245" s="250"/>
    </row>
    <row r="246" spans="1:8" ht="56.25">
      <c r="A246" s="249">
        <v>244</v>
      </c>
      <c r="B246" s="484">
        <v>29801333</v>
      </c>
      <c r="C246" s="249" t="s">
        <v>224</v>
      </c>
      <c r="D246" s="405">
        <v>5824170</v>
      </c>
      <c r="E246" s="492" t="s">
        <v>629</v>
      </c>
      <c r="F246" s="486">
        <v>45656</v>
      </c>
      <c r="G246" s="249" t="s">
        <v>1660</v>
      </c>
      <c r="H246" s="250"/>
    </row>
    <row r="247" spans="1:8" ht="56.25">
      <c r="A247" s="249">
        <v>245</v>
      </c>
      <c r="B247" s="484">
        <v>28840000</v>
      </c>
      <c r="C247" s="249" t="s">
        <v>241</v>
      </c>
      <c r="D247" s="405">
        <v>1110563718</v>
      </c>
      <c r="E247" s="492" t="s">
        <v>240</v>
      </c>
      <c r="F247" s="486">
        <v>45656</v>
      </c>
      <c r="G247" s="249" t="s">
        <v>1660</v>
      </c>
      <c r="H247" s="250"/>
    </row>
    <row r="248" spans="1:8" ht="56.25">
      <c r="A248" s="249">
        <v>246</v>
      </c>
      <c r="B248" s="484">
        <v>28840000</v>
      </c>
      <c r="C248" s="249" t="s">
        <v>630</v>
      </c>
      <c r="D248" s="405">
        <v>1017208625</v>
      </c>
      <c r="E248" s="492" t="s">
        <v>240</v>
      </c>
      <c r="F248" s="486">
        <v>45656</v>
      </c>
      <c r="G248" s="249" t="s">
        <v>1660</v>
      </c>
      <c r="H248" s="250"/>
    </row>
    <row r="249" spans="1:8" ht="56.25">
      <c r="A249" s="249">
        <v>247</v>
      </c>
      <c r="B249" s="484">
        <v>28840000</v>
      </c>
      <c r="C249" s="249" t="s">
        <v>242</v>
      </c>
      <c r="D249" s="405">
        <v>1110579160</v>
      </c>
      <c r="E249" s="492" t="s">
        <v>240</v>
      </c>
      <c r="F249" s="486">
        <v>45657</v>
      </c>
      <c r="G249" s="249" t="s">
        <v>1660</v>
      </c>
      <c r="H249" s="250"/>
    </row>
    <row r="250" spans="1:8" ht="67.5">
      <c r="A250" s="249">
        <v>248</v>
      </c>
      <c r="B250" s="484">
        <v>8100000</v>
      </c>
      <c r="C250" s="249" t="s">
        <v>633</v>
      </c>
      <c r="D250" s="405">
        <v>1110501425</v>
      </c>
      <c r="E250" s="493" t="s">
        <v>632</v>
      </c>
      <c r="F250" s="485" t="s">
        <v>41</v>
      </c>
      <c r="G250" s="249" t="s">
        <v>1660</v>
      </c>
      <c r="H250" s="250"/>
    </row>
    <row r="251" spans="1:8" ht="56.25">
      <c r="A251" s="249">
        <v>249</v>
      </c>
      <c r="B251" s="484">
        <v>5150000</v>
      </c>
      <c r="C251" s="249" t="s">
        <v>634</v>
      </c>
      <c r="D251" s="405">
        <v>93414691</v>
      </c>
      <c r="E251" s="493" t="s">
        <v>43</v>
      </c>
      <c r="F251" s="485" t="s">
        <v>41</v>
      </c>
      <c r="G251" s="249" t="s">
        <v>1660</v>
      </c>
      <c r="H251" s="250"/>
    </row>
    <row r="252" spans="1:8" ht="114.75">
      <c r="A252" s="249">
        <v>250</v>
      </c>
      <c r="B252" s="484">
        <v>4200000</v>
      </c>
      <c r="C252" s="249" t="s">
        <v>636</v>
      </c>
      <c r="D252" s="405">
        <v>1113791998</v>
      </c>
      <c r="E252" s="496" t="s">
        <v>635</v>
      </c>
      <c r="F252" s="485" t="s">
        <v>41</v>
      </c>
      <c r="G252" s="249" t="s">
        <v>1660</v>
      </c>
      <c r="H252" s="250"/>
    </row>
    <row r="253" spans="1:8" ht="56.25">
      <c r="A253" s="249">
        <v>251</v>
      </c>
      <c r="B253" s="484">
        <v>8910000</v>
      </c>
      <c r="C253" s="249" t="s">
        <v>259</v>
      </c>
      <c r="D253" s="405">
        <v>1232391592</v>
      </c>
      <c r="E253" s="493" t="s">
        <v>63</v>
      </c>
      <c r="F253" s="485" t="s">
        <v>41</v>
      </c>
      <c r="G253" s="249" t="s">
        <v>1660</v>
      </c>
      <c r="H253" s="250"/>
    </row>
    <row r="254" spans="1:8" ht="67.5">
      <c r="A254" s="249">
        <v>252</v>
      </c>
      <c r="B254" s="484">
        <v>12960000</v>
      </c>
      <c r="C254" s="249" t="s">
        <v>146</v>
      </c>
      <c r="D254" s="405">
        <v>14138035</v>
      </c>
      <c r="E254" s="493" t="s">
        <v>145</v>
      </c>
      <c r="F254" s="485" t="s">
        <v>41</v>
      </c>
      <c r="G254" s="249" t="s">
        <v>1660</v>
      </c>
      <c r="H254" s="250"/>
    </row>
    <row r="255" spans="1:8" ht="56.25">
      <c r="A255" s="249">
        <v>253</v>
      </c>
      <c r="B255" s="484">
        <v>9720000</v>
      </c>
      <c r="C255" s="249" t="s">
        <v>149</v>
      </c>
      <c r="D255" s="405">
        <v>14878116</v>
      </c>
      <c r="E255" s="493" t="s">
        <v>148</v>
      </c>
      <c r="F255" s="485" t="s">
        <v>41</v>
      </c>
      <c r="G255" s="249" t="s">
        <v>1660</v>
      </c>
      <c r="H255" s="250"/>
    </row>
    <row r="256" spans="1:8" ht="45">
      <c r="A256" s="249">
        <v>254</v>
      </c>
      <c r="B256" s="484">
        <v>9720000</v>
      </c>
      <c r="C256" s="249" t="s">
        <v>127</v>
      </c>
      <c r="D256" s="405">
        <v>14325425</v>
      </c>
      <c r="E256" s="492" t="s">
        <v>126</v>
      </c>
      <c r="F256" s="485" t="s">
        <v>41</v>
      </c>
      <c r="G256" s="249" t="s">
        <v>1660</v>
      </c>
      <c r="H256" s="250"/>
    </row>
    <row r="257" spans="1:8" ht="56.25">
      <c r="A257" s="249">
        <v>255</v>
      </c>
      <c r="B257" s="484">
        <v>7012969</v>
      </c>
      <c r="C257" s="249" t="s">
        <v>643</v>
      </c>
      <c r="D257" s="405">
        <v>5849749</v>
      </c>
      <c r="E257" s="492" t="s">
        <v>642</v>
      </c>
      <c r="F257" s="485" t="s">
        <v>645</v>
      </c>
      <c r="G257" s="249" t="s">
        <v>1660</v>
      </c>
      <c r="H257" s="250"/>
    </row>
    <row r="258" spans="1:8" ht="90">
      <c r="A258" s="249">
        <v>256</v>
      </c>
      <c r="B258" s="484">
        <v>14214000</v>
      </c>
      <c r="C258" s="249" t="s">
        <v>166</v>
      </c>
      <c r="D258" s="405">
        <v>36559111</v>
      </c>
      <c r="E258" s="197" t="s">
        <v>648</v>
      </c>
      <c r="F258" s="485" t="s">
        <v>88</v>
      </c>
      <c r="G258" s="249" t="s">
        <v>1660</v>
      </c>
      <c r="H258" s="250"/>
    </row>
    <row r="259" spans="1:8" ht="33.75">
      <c r="A259" s="249">
        <v>257</v>
      </c>
      <c r="B259" s="484">
        <v>5000000</v>
      </c>
      <c r="C259" s="249" t="s">
        <v>490</v>
      </c>
      <c r="D259" s="405">
        <v>900062917</v>
      </c>
      <c r="E259" s="495" t="s">
        <v>650</v>
      </c>
      <c r="F259" s="486">
        <v>45657</v>
      </c>
      <c r="G259" s="249" t="s">
        <v>1660</v>
      </c>
      <c r="H259" s="250"/>
    </row>
    <row r="260" spans="1:8" ht="45">
      <c r="A260" s="249">
        <v>258</v>
      </c>
      <c r="B260" s="484">
        <v>3888000</v>
      </c>
      <c r="C260" s="249" t="s">
        <v>116</v>
      </c>
      <c r="D260" s="405">
        <v>38290379</v>
      </c>
      <c r="E260" s="492" t="s">
        <v>115</v>
      </c>
      <c r="F260" s="485" t="s">
        <v>652</v>
      </c>
      <c r="G260" s="249" t="s">
        <v>1660</v>
      </c>
      <c r="H260" s="250"/>
    </row>
    <row r="261" spans="1:8" ht="67.5">
      <c r="A261" s="249">
        <v>259</v>
      </c>
      <c r="B261" s="484">
        <v>5000000</v>
      </c>
      <c r="C261" s="249" t="s">
        <v>300</v>
      </c>
      <c r="D261" s="405">
        <v>1110507270</v>
      </c>
      <c r="E261" s="492" t="s">
        <v>299</v>
      </c>
      <c r="F261" s="485" t="s">
        <v>41</v>
      </c>
      <c r="G261" s="249" t="s">
        <v>1660</v>
      </c>
      <c r="H261" s="250"/>
    </row>
    <row r="262" spans="1:8" ht="90">
      <c r="A262" s="249">
        <v>260</v>
      </c>
      <c r="B262" s="484">
        <v>209642729</v>
      </c>
      <c r="C262" s="249" t="s">
        <v>656</v>
      </c>
      <c r="D262" s="405">
        <v>900265071</v>
      </c>
      <c r="E262" s="197" t="s">
        <v>655</v>
      </c>
      <c r="F262" s="485" t="s">
        <v>195</v>
      </c>
      <c r="G262" s="249" t="s">
        <v>1660</v>
      </c>
      <c r="H262" s="250"/>
    </row>
    <row r="263" spans="1:8" ht="56.25">
      <c r="A263" s="249">
        <v>261</v>
      </c>
      <c r="B263" s="484">
        <v>3500000</v>
      </c>
      <c r="C263" s="249" t="s">
        <v>303</v>
      </c>
      <c r="D263" s="405">
        <v>1104706658</v>
      </c>
      <c r="E263" s="197" t="s">
        <v>302</v>
      </c>
      <c r="F263" s="485" t="s">
        <v>106</v>
      </c>
      <c r="G263" s="249" t="s">
        <v>1660</v>
      </c>
      <c r="H263" s="250"/>
    </row>
    <row r="264" spans="1:8" ht="112.5">
      <c r="A264" s="249">
        <v>262</v>
      </c>
      <c r="B264" s="484">
        <v>65275200</v>
      </c>
      <c r="C264" s="249" t="s">
        <v>660</v>
      </c>
      <c r="D264" s="405">
        <v>901518333</v>
      </c>
      <c r="E264" s="495" t="s">
        <v>659</v>
      </c>
      <c r="F264" s="486">
        <v>45657</v>
      </c>
      <c r="G264" s="249" t="s">
        <v>1660</v>
      </c>
      <c r="H264" s="250"/>
    </row>
    <row r="265" spans="1:8" ht="101.25">
      <c r="A265" s="249">
        <v>263</v>
      </c>
      <c r="B265" s="484">
        <v>110000000</v>
      </c>
      <c r="C265" s="249" t="s">
        <v>68</v>
      </c>
      <c r="D265" s="405">
        <v>900504144</v>
      </c>
      <c r="E265" s="492" t="s">
        <v>182</v>
      </c>
      <c r="F265" s="485" t="s">
        <v>41</v>
      </c>
      <c r="G265" s="249" t="s">
        <v>1660</v>
      </c>
      <c r="H265" s="250"/>
    </row>
    <row r="266" spans="1:8" ht="78.75">
      <c r="A266" s="249">
        <v>264</v>
      </c>
      <c r="B266" s="484">
        <v>57356250</v>
      </c>
      <c r="C266" s="249" t="s">
        <v>226</v>
      </c>
      <c r="D266" s="405">
        <v>901370428</v>
      </c>
      <c r="E266" s="492" t="s">
        <v>225</v>
      </c>
      <c r="F266" s="485" t="s">
        <v>79</v>
      </c>
      <c r="G266" s="249" t="s">
        <v>1660</v>
      </c>
      <c r="H266" s="250"/>
    </row>
    <row r="267" spans="1:8" ht="90">
      <c r="A267" s="249">
        <v>265</v>
      </c>
      <c r="B267" s="484">
        <v>23800000</v>
      </c>
      <c r="C267" s="249" t="s">
        <v>664</v>
      </c>
      <c r="D267" s="405">
        <v>1110553043</v>
      </c>
      <c r="E267" s="197" t="s">
        <v>663</v>
      </c>
      <c r="F267" s="486">
        <v>45656</v>
      </c>
      <c r="G267" s="249" t="s">
        <v>1660</v>
      </c>
      <c r="H267" s="250"/>
    </row>
    <row r="268" spans="1:8" ht="90">
      <c r="A268" s="249">
        <v>266</v>
      </c>
      <c r="B268" s="484">
        <v>23800000</v>
      </c>
      <c r="C268" s="249" t="s">
        <v>666</v>
      </c>
      <c r="D268" s="405">
        <v>7919127</v>
      </c>
      <c r="E268" s="495" t="s">
        <v>665</v>
      </c>
      <c r="F268" s="486">
        <v>45656</v>
      </c>
      <c r="G268" s="249" t="s">
        <v>1660</v>
      </c>
      <c r="H268" s="250"/>
    </row>
    <row r="269" spans="1:8" ht="101.25">
      <c r="A269" s="249">
        <v>267</v>
      </c>
      <c r="B269" s="484">
        <v>4000000</v>
      </c>
      <c r="C269" s="249" t="s">
        <v>668</v>
      </c>
      <c r="D269" s="405">
        <v>11430443</v>
      </c>
      <c r="E269" s="492" t="s">
        <v>667</v>
      </c>
      <c r="F269" s="485" t="s">
        <v>121</v>
      </c>
      <c r="G269" s="249" t="s">
        <v>1660</v>
      </c>
      <c r="H269" s="250"/>
    </row>
    <row r="270" spans="1:8" ht="101.25">
      <c r="A270" s="249">
        <v>268</v>
      </c>
      <c r="B270" s="484">
        <v>31500000</v>
      </c>
      <c r="C270" s="249" t="s">
        <v>671</v>
      </c>
      <c r="D270" s="405">
        <v>1110512112</v>
      </c>
      <c r="E270" s="495" t="s">
        <v>670</v>
      </c>
      <c r="F270" s="486">
        <v>45641</v>
      </c>
      <c r="G270" s="249" t="s">
        <v>1660</v>
      </c>
      <c r="H270" s="250"/>
    </row>
    <row r="271" spans="1:8" ht="101.25">
      <c r="A271" s="249">
        <v>269</v>
      </c>
      <c r="B271" s="484">
        <v>31500000</v>
      </c>
      <c r="C271" s="249" t="s">
        <v>673</v>
      </c>
      <c r="D271" s="405">
        <v>65768855</v>
      </c>
      <c r="E271" s="495" t="s">
        <v>670</v>
      </c>
      <c r="F271" s="486">
        <v>45641</v>
      </c>
      <c r="G271" s="249" t="s">
        <v>1660</v>
      </c>
      <c r="H271" s="250"/>
    </row>
    <row r="272" spans="1:8" ht="101.25">
      <c r="A272" s="249">
        <v>270</v>
      </c>
      <c r="B272" s="484">
        <v>31500000</v>
      </c>
      <c r="C272" s="249" t="s">
        <v>676</v>
      </c>
      <c r="D272" s="405">
        <v>1110473885</v>
      </c>
      <c r="E272" s="495" t="s">
        <v>670</v>
      </c>
      <c r="F272" s="486">
        <v>45641</v>
      </c>
      <c r="G272" s="249" t="s">
        <v>1660</v>
      </c>
      <c r="H272" s="250"/>
    </row>
    <row r="273" spans="1:8" ht="67.5">
      <c r="A273" s="249">
        <v>271</v>
      </c>
      <c r="B273" s="484">
        <v>15400000</v>
      </c>
      <c r="C273" s="249" t="s">
        <v>679</v>
      </c>
      <c r="D273" s="405">
        <v>65807654</v>
      </c>
      <c r="E273" s="495" t="s">
        <v>678</v>
      </c>
      <c r="F273" s="486">
        <v>45641</v>
      </c>
      <c r="G273" s="249" t="s">
        <v>1660</v>
      </c>
      <c r="H273" s="250"/>
    </row>
    <row r="274" spans="1:8" ht="101.25">
      <c r="A274" s="249">
        <v>272</v>
      </c>
      <c r="B274" s="484">
        <v>31500000</v>
      </c>
      <c r="C274" s="249" t="s">
        <v>681</v>
      </c>
      <c r="D274" s="405">
        <v>14397840</v>
      </c>
      <c r="E274" s="495" t="s">
        <v>670</v>
      </c>
      <c r="F274" s="486">
        <v>45641</v>
      </c>
      <c r="G274" s="249" t="s">
        <v>1660</v>
      </c>
      <c r="H274" s="250"/>
    </row>
    <row r="275" spans="1:8" ht="67.5">
      <c r="A275" s="249">
        <v>273</v>
      </c>
      <c r="B275" s="484">
        <v>15400000</v>
      </c>
      <c r="C275" s="249" t="s">
        <v>683</v>
      </c>
      <c r="D275" s="405">
        <v>28567169</v>
      </c>
      <c r="E275" s="495" t="s">
        <v>678</v>
      </c>
      <c r="F275" s="486">
        <v>45641</v>
      </c>
      <c r="G275" s="249" t="s">
        <v>1660</v>
      </c>
      <c r="H275" s="250"/>
    </row>
    <row r="276" spans="1:8" ht="56.25">
      <c r="A276" s="249">
        <v>274</v>
      </c>
      <c r="B276" s="484">
        <v>2200000</v>
      </c>
      <c r="C276" s="249" t="s">
        <v>102</v>
      </c>
      <c r="D276" s="405">
        <v>65767290</v>
      </c>
      <c r="E276" s="493" t="s">
        <v>100</v>
      </c>
      <c r="F276" s="485" t="s">
        <v>41</v>
      </c>
      <c r="G276" s="249" t="s">
        <v>1660</v>
      </c>
      <c r="H276" s="250"/>
    </row>
    <row r="277" spans="1:8" ht="56.25">
      <c r="A277" s="249">
        <v>275</v>
      </c>
      <c r="B277" s="484">
        <v>2200000</v>
      </c>
      <c r="C277" s="249" t="s">
        <v>101</v>
      </c>
      <c r="D277" s="405">
        <v>1110518316</v>
      </c>
      <c r="E277" s="493" t="s">
        <v>100</v>
      </c>
      <c r="F277" s="485" t="s">
        <v>41</v>
      </c>
      <c r="G277" s="249" t="s">
        <v>1660</v>
      </c>
      <c r="H277" s="250"/>
    </row>
    <row r="278" spans="1:8" ht="67.5">
      <c r="A278" s="249">
        <v>276</v>
      </c>
      <c r="B278" s="484">
        <v>14677500</v>
      </c>
      <c r="C278" s="249" t="s">
        <v>335</v>
      </c>
      <c r="D278" s="405">
        <v>1110486573</v>
      </c>
      <c r="E278" s="197" t="s">
        <v>334</v>
      </c>
      <c r="F278" s="486">
        <v>45657</v>
      </c>
      <c r="G278" s="249" t="s">
        <v>1660</v>
      </c>
      <c r="H278" s="250"/>
    </row>
    <row r="279" spans="1:8" ht="67.5">
      <c r="A279" s="249">
        <v>277</v>
      </c>
      <c r="B279" s="484">
        <v>15400000</v>
      </c>
      <c r="C279" s="249" t="s">
        <v>685</v>
      </c>
      <c r="D279" s="405">
        <v>28554658</v>
      </c>
      <c r="E279" s="495" t="s">
        <v>678</v>
      </c>
      <c r="F279" s="486">
        <v>45641</v>
      </c>
      <c r="G279" s="249" t="s">
        <v>1660</v>
      </c>
      <c r="H279" s="250"/>
    </row>
    <row r="280" spans="1:8" ht="67.5">
      <c r="A280" s="249">
        <v>278</v>
      </c>
      <c r="B280" s="484">
        <v>15400000</v>
      </c>
      <c r="C280" s="249" t="s">
        <v>687</v>
      </c>
      <c r="D280" s="405">
        <v>65762132</v>
      </c>
      <c r="E280" s="495" t="s">
        <v>678</v>
      </c>
      <c r="F280" s="486">
        <v>45641</v>
      </c>
      <c r="G280" s="249" t="s">
        <v>1660</v>
      </c>
      <c r="H280" s="250"/>
    </row>
    <row r="281" spans="1:8" ht="67.5">
      <c r="A281" s="249">
        <v>279</v>
      </c>
      <c r="B281" s="484">
        <v>15400000</v>
      </c>
      <c r="C281" s="249" t="s">
        <v>689</v>
      </c>
      <c r="D281" s="405">
        <v>1125229145</v>
      </c>
      <c r="E281" s="495" t="s">
        <v>678</v>
      </c>
      <c r="F281" s="486">
        <v>45641</v>
      </c>
      <c r="G281" s="249" t="s">
        <v>1660</v>
      </c>
      <c r="H281" s="250"/>
    </row>
    <row r="282" spans="1:8" ht="67.5">
      <c r="A282" s="249">
        <v>280</v>
      </c>
      <c r="B282" s="484">
        <v>15400000</v>
      </c>
      <c r="C282" s="249" t="s">
        <v>690</v>
      </c>
      <c r="D282" s="405">
        <v>1104935873</v>
      </c>
      <c r="E282" s="495" t="s">
        <v>678</v>
      </c>
      <c r="F282" s="486">
        <v>45641</v>
      </c>
      <c r="G282" s="249" t="s">
        <v>1660</v>
      </c>
      <c r="H282" s="250"/>
    </row>
    <row r="283" spans="1:8" ht="101.25">
      <c r="A283" s="249">
        <v>281</v>
      </c>
      <c r="B283" s="484">
        <v>31500000</v>
      </c>
      <c r="C283" s="249" t="s">
        <v>692</v>
      </c>
      <c r="D283" s="405">
        <v>1110533796</v>
      </c>
      <c r="E283" s="495" t="s">
        <v>670</v>
      </c>
      <c r="F283" s="486">
        <v>45641</v>
      </c>
      <c r="G283" s="249" t="s">
        <v>1660</v>
      </c>
      <c r="H283" s="250"/>
    </row>
    <row r="284" spans="1:8" ht="101.25">
      <c r="A284" s="249">
        <v>282</v>
      </c>
      <c r="B284" s="484">
        <v>31500000</v>
      </c>
      <c r="C284" s="249" t="s">
        <v>694</v>
      </c>
      <c r="D284" s="405">
        <v>17657902</v>
      </c>
      <c r="E284" s="495" t="s">
        <v>670</v>
      </c>
      <c r="F284" s="486">
        <v>45641</v>
      </c>
      <c r="G284" s="249" t="s">
        <v>1660</v>
      </c>
      <c r="H284" s="250"/>
    </row>
    <row r="285" spans="1:8" ht="101.25">
      <c r="A285" s="249">
        <v>283</v>
      </c>
      <c r="B285" s="484">
        <v>31500000</v>
      </c>
      <c r="C285" s="249" t="s">
        <v>696</v>
      </c>
      <c r="D285" s="405">
        <v>14226186</v>
      </c>
      <c r="E285" s="495" t="s">
        <v>670</v>
      </c>
      <c r="F285" s="486">
        <v>45641</v>
      </c>
      <c r="G285" s="249" t="s">
        <v>1660</v>
      </c>
      <c r="H285" s="250"/>
    </row>
    <row r="286" spans="1:8" ht="67.5">
      <c r="A286" s="249">
        <v>284</v>
      </c>
      <c r="B286" s="484">
        <v>19000000</v>
      </c>
      <c r="C286" s="249" t="s">
        <v>306</v>
      </c>
      <c r="D286" s="405">
        <v>14297367</v>
      </c>
      <c r="E286" s="492" t="s">
        <v>305</v>
      </c>
      <c r="F286" s="485" t="s">
        <v>79</v>
      </c>
      <c r="G286" s="249" t="s">
        <v>1660</v>
      </c>
      <c r="H286" s="250"/>
    </row>
    <row r="287" spans="1:8" ht="67.5">
      <c r="A287" s="249">
        <v>285</v>
      </c>
      <c r="B287" s="484">
        <v>15400000</v>
      </c>
      <c r="C287" s="249" t="s">
        <v>699</v>
      </c>
      <c r="D287" s="405">
        <v>1010184939</v>
      </c>
      <c r="E287" s="495" t="s">
        <v>678</v>
      </c>
      <c r="F287" s="486">
        <v>45641</v>
      </c>
      <c r="G287" s="249" t="s">
        <v>1660</v>
      </c>
      <c r="H287" s="250"/>
    </row>
    <row r="288" spans="1:8" ht="45">
      <c r="A288" s="249">
        <v>286</v>
      </c>
      <c r="B288" s="484">
        <v>5250000</v>
      </c>
      <c r="C288" s="249" t="s">
        <v>702</v>
      </c>
      <c r="D288" s="405">
        <v>1110466779</v>
      </c>
      <c r="E288" s="197" t="s">
        <v>701</v>
      </c>
      <c r="F288" s="485" t="s">
        <v>41</v>
      </c>
      <c r="G288" s="249" t="s">
        <v>1660</v>
      </c>
      <c r="H288" s="250"/>
    </row>
    <row r="289" spans="1:8" ht="101.25">
      <c r="A289" s="249">
        <v>287</v>
      </c>
      <c r="B289" s="484">
        <v>80609775</v>
      </c>
      <c r="C289" s="249" t="s">
        <v>68</v>
      </c>
      <c r="D289" s="405">
        <v>900504144</v>
      </c>
      <c r="E289" s="492" t="s">
        <v>180</v>
      </c>
      <c r="F289" s="485" t="s">
        <v>41</v>
      </c>
      <c r="G289" s="249" t="s">
        <v>1660</v>
      </c>
      <c r="H289" s="250"/>
    </row>
    <row r="290" spans="1:8" ht="78.75">
      <c r="A290" s="249">
        <v>288</v>
      </c>
      <c r="B290" s="484">
        <v>17600000</v>
      </c>
      <c r="C290" s="249" t="s">
        <v>706</v>
      </c>
      <c r="D290" s="405">
        <v>1110517355</v>
      </c>
      <c r="E290" s="492" t="s">
        <v>705</v>
      </c>
      <c r="F290" s="486">
        <v>45656</v>
      </c>
      <c r="G290" s="249" t="s">
        <v>1660</v>
      </c>
      <c r="H290" s="250"/>
    </row>
    <row r="291" spans="1:8" ht="45">
      <c r="A291" s="249">
        <v>289</v>
      </c>
      <c r="B291" s="484">
        <v>2700000</v>
      </c>
      <c r="C291" s="249" t="s">
        <v>384</v>
      </c>
      <c r="D291" s="405">
        <v>1110489791</v>
      </c>
      <c r="E291" s="197" t="s">
        <v>383</v>
      </c>
      <c r="F291" s="485" t="s">
        <v>652</v>
      </c>
      <c r="G291" s="249" t="s">
        <v>1660</v>
      </c>
      <c r="H291" s="250"/>
    </row>
    <row r="292" spans="1:8" ht="112.5">
      <c r="A292" s="249">
        <v>290</v>
      </c>
      <c r="B292" s="484">
        <v>62000000</v>
      </c>
      <c r="C292" s="249" t="s">
        <v>50</v>
      </c>
      <c r="D292" s="405">
        <v>901252497</v>
      </c>
      <c r="E292" s="197" t="s">
        <v>709</v>
      </c>
      <c r="F292" s="485" t="s">
        <v>41</v>
      </c>
      <c r="G292" s="249" t="s">
        <v>1660</v>
      </c>
      <c r="H292" s="250"/>
    </row>
    <row r="293" spans="1:8" ht="90">
      <c r="A293" s="249">
        <v>291</v>
      </c>
      <c r="B293" s="484">
        <v>218369270</v>
      </c>
      <c r="C293" s="249" t="s">
        <v>712</v>
      </c>
      <c r="D293" s="405">
        <v>809012539</v>
      </c>
      <c r="E293" s="197" t="s">
        <v>711</v>
      </c>
      <c r="F293" s="486">
        <v>45656</v>
      </c>
      <c r="G293" s="249" t="s">
        <v>1660</v>
      </c>
      <c r="H293" s="250"/>
    </row>
    <row r="294" spans="1:8" ht="67.5">
      <c r="A294" s="249">
        <v>292</v>
      </c>
      <c r="B294" s="484">
        <v>15400000</v>
      </c>
      <c r="C294" s="249" t="s">
        <v>714</v>
      </c>
      <c r="D294" s="405">
        <v>1110533692</v>
      </c>
      <c r="E294" s="495" t="s">
        <v>678</v>
      </c>
      <c r="F294" s="486">
        <v>45641</v>
      </c>
      <c r="G294" s="249" t="s">
        <v>1660</v>
      </c>
      <c r="H294" s="250"/>
    </row>
    <row r="295" spans="1:8" ht="101.25">
      <c r="A295" s="249">
        <v>293</v>
      </c>
      <c r="B295" s="484">
        <v>31500000</v>
      </c>
      <c r="C295" s="249" t="s">
        <v>716</v>
      </c>
      <c r="D295" s="405">
        <v>1007411188</v>
      </c>
      <c r="E295" s="495" t="s">
        <v>670</v>
      </c>
      <c r="F295" s="486">
        <v>45641</v>
      </c>
      <c r="G295" s="249" t="s">
        <v>1660</v>
      </c>
      <c r="H295" s="250"/>
    </row>
    <row r="296" spans="1:8" ht="123.75">
      <c r="A296" s="249">
        <v>294</v>
      </c>
      <c r="B296" s="484">
        <v>3090000</v>
      </c>
      <c r="C296" s="249" t="s">
        <v>373</v>
      </c>
      <c r="D296" s="405">
        <v>93060622</v>
      </c>
      <c r="E296" s="197" t="s">
        <v>372</v>
      </c>
      <c r="F296" s="485" t="s">
        <v>106</v>
      </c>
      <c r="G296" s="249" t="s">
        <v>1660</v>
      </c>
      <c r="H296" s="250"/>
    </row>
    <row r="297" spans="1:8" ht="67.5">
      <c r="A297" s="249">
        <v>295</v>
      </c>
      <c r="B297" s="484">
        <v>5300000</v>
      </c>
      <c r="C297" s="249" t="s">
        <v>234</v>
      </c>
      <c r="D297" s="405">
        <v>93404246</v>
      </c>
      <c r="E297" s="492" t="s">
        <v>375</v>
      </c>
      <c r="F297" s="485" t="s">
        <v>41</v>
      </c>
      <c r="G297" s="249" t="s">
        <v>1660</v>
      </c>
      <c r="H297" s="250"/>
    </row>
    <row r="298" spans="1:8" ht="56.25">
      <c r="A298" s="249">
        <v>296</v>
      </c>
      <c r="B298" s="484">
        <v>35200000</v>
      </c>
      <c r="C298" s="249" t="s">
        <v>719</v>
      </c>
      <c r="D298" s="405">
        <v>39566368</v>
      </c>
      <c r="E298" s="493" t="s">
        <v>167</v>
      </c>
      <c r="F298" s="486">
        <v>45443</v>
      </c>
      <c r="G298" s="249" t="s">
        <v>1660</v>
      </c>
      <c r="H298" s="250"/>
    </row>
    <row r="299" spans="1:8" ht="56.25">
      <c r="A299" s="249">
        <v>297</v>
      </c>
      <c r="B299" s="484">
        <v>8910000</v>
      </c>
      <c r="C299" s="249" t="s">
        <v>259</v>
      </c>
      <c r="D299" s="405">
        <v>1232391592</v>
      </c>
      <c r="E299" s="493" t="s">
        <v>63</v>
      </c>
      <c r="F299" s="485" t="s">
        <v>41</v>
      </c>
      <c r="G299" s="249" t="s">
        <v>1660</v>
      </c>
      <c r="H299" s="250"/>
    </row>
    <row r="300" spans="1:8" ht="56.25">
      <c r="A300" s="249">
        <v>298</v>
      </c>
      <c r="B300" s="484">
        <v>8910000</v>
      </c>
      <c r="C300" s="249" t="s">
        <v>722</v>
      </c>
      <c r="D300" s="405">
        <v>1110501425</v>
      </c>
      <c r="E300" s="493" t="s">
        <v>63</v>
      </c>
      <c r="F300" s="485" t="s">
        <v>41</v>
      </c>
      <c r="G300" s="249" t="s">
        <v>1660</v>
      </c>
      <c r="H300" s="250"/>
    </row>
    <row r="301" spans="1:8" ht="67.5">
      <c r="A301" s="249">
        <v>299</v>
      </c>
      <c r="B301" s="484">
        <v>12960000</v>
      </c>
      <c r="C301" s="249" t="s">
        <v>146</v>
      </c>
      <c r="D301" s="405">
        <v>14138035</v>
      </c>
      <c r="E301" s="493" t="s">
        <v>145</v>
      </c>
      <c r="F301" s="485" t="s">
        <v>41</v>
      </c>
      <c r="G301" s="249" t="s">
        <v>1660</v>
      </c>
      <c r="H301" s="250"/>
    </row>
    <row r="302" spans="1:8" ht="67.5">
      <c r="A302" s="249">
        <v>300</v>
      </c>
      <c r="B302" s="484">
        <v>34020000</v>
      </c>
      <c r="C302" s="249" t="s">
        <v>139</v>
      </c>
      <c r="D302" s="405">
        <v>38361246</v>
      </c>
      <c r="E302" s="493" t="s">
        <v>76</v>
      </c>
      <c r="F302" s="486">
        <v>45657</v>
      </c>
      <c r="G302" s="249" t="s">
        <v>1660</v>
      </c>
      <c r="H302" s="250"/>
    </row>
    <row r="303" spans="1:8" ht="67.5">
      <c r="A303" s="249">
        <v>301</v>
      </c>
      <c r="B303" s="484">
        <v>34020000</v>
      </c>
      <c r="C303" s="249" t="s">
        <v>118</v>
      </c>
      <c r="D303" s="405">
        <v>28980289</v>
      </c>
      <c r="E303" s="493" t="s">
        <v>76</v>
      </c>
      <c r="F303" s="486">
        <v>45657</v>
      </c>
      <c r="G303" s="249" t="s">
        <v>1660</v>
      </c>
      <c r="H303" s="250"/>
    </row>
    <row r="304" spans="1:8" ht="45">
      <c r="A304" s="249">
        <v>302</v>
      </c>
      <c r="B304" s="484">
        <v>68040000</v>
      </c>
      <c r="C304" s="249" t="s">
        <v>104</v>
      </c>
      <c r="D304" s="405">
        <v>1053785704</v>
      </c>
      <c r="E304" s="493" t="s">
        <v>103</v>
      </c>
      <c r="F304" s="486">
        <v>45657</v>
      </c>
      <c r="G304" s="249" t="s">
        <v>1660</v>
      </c>
      <c r="H304" s="250"/>
    </row>
    <row r="305" spans="1:8" ht="56.25">
      <c r="A305" s="249">
        <v>303</v>
      </c>
      <c r="B305" s="484">
        <v>68040000</v>
      </c>
      <c r="C305" s="249" t="s">
        <v>130</v>
      </c>
      <c r="D305" s="405">
        <v>1122397810</v>
      </c>
      <c r="E305" s="492" t="s">
        <v>129</v>
      </c>
      <c r="F305" s="486">
        <v>45657</v>
      </c>
      <c r="G305" s="249" t="s">
        <v>1660</v>
      </c>
      <c r="H305" s="250"/>
    </row>
    <row r="306" spans="1:8" ht="45">
      <c r="A306" s="249">
        <v>304</v>
      </c>
      <c r="B306" s="484">
        <v>35689500</v>
      </c>
      <c r="C306" s="249" t="s">
        <v>113</v>
      </c>
      <c r="D306" s="405">
        <v>14243863</v>
      </c>
      <c r="E306" s="493" t="s">
        <v>103</v>
      </c>
      <c r="F306" s="486">
        <v>45657</v>
      </c>
      <c r="G306" s="249" t="s">
        <v>1660</v>
      </c>
      <c r="H306" s="250"/>
    </row>
    <row r="307" spans="1:8" ht="56.25">
      <c r="A307" s="249">
        <v>305</v>
      </c>
      <c r="B307" s="484">
        <v>5000000</v>
      </c>
      <c r="C307" s="249" t="s">
        <v>364</v>
      </c>
      <c r="D307" s="405">
        <v>28799762</v>
      </c>
      <c r="E307" s="492" t="s">
        <v>729</v>
      </c>
      <c r="F307" s="485" t="s">
        <v>41</v>
      </c>
      <c r="G307" s="249" t="s">
        <v>1660</v>
      </c>
      <c r="H307" s="250"/>
    </row>
    <row r="308" spans="1:8" ht="67.5">
      <c r="A308" s="249">
        <v>306</v>
      </c>
      <c r="B308" s="484">
        <v>34020000</v>
      </c>
      <c r="C308" s="249" t="s">
        <v>77</v>
      </c>
      <c r="D308" s="405">
        <v>1018433119</v>
      </c>
      <c r="E308" s="493" t="s">
        <v>76</v>
      </c>
      <c r="F308" s="486">
        <v>45657</v>
      </c>
      <c r="G308" s="249" t="s">
        <v>1660</v>
      </c>
      <c r="H308" s="250"/>
    </row>
    <row r="309" spans="1:8" ht="90">
      <c r="A309" s="249">
        <v>307</v>
      </c>
      <c r="B309" s="484">
        <v>11433000</v>
      </c>
      <c r="C309" s="249" t="s">
        <v>510</v>
      </c>
      <c r="D309" s="405">
        <v>93236653</v>
      </c>
      <c r="E309" s="492" t="s">
        <v>509</v>
      </c>
      <c r="F309" s="485" t="s">
        <v>88</v>
      </c>
      <c r="G309" s="249" t="s">
        <v>1660</v>
      </c>
      <c r="H309" s="250"/>
    </row>
    <row r="310" spans="1:8" ht="56.25">
      <c r="A310" s="249">
        <v>308</v>
      </c>
      <c r="B310" s="484">
        <v>36050000</v>
      </c>
      <c r="C310" s="249" t="s">
        <v>731</v>
      </c>
      <c r="D310" s="405">
        <v>1110591276</v>
      </c>
      <c r="E310" s="493" t="s">
        <v>43</v>
      </c>
      <c r="F310" s="486">
        <v>45657</v>
      </c>
      <c r="G310" s="249" t="s">
        <v>1660</v>
      </c>
      <c r="H310" s="250"/>
    </row>
    <row r="311" spans="1:8" ht="67.5">
      <c r="A311" s="249">
        <v>309</v>
      </c>
      <c r="B311" s="484">
        <v>15400000</v>
      </c>
      <c r="C311" s="249" t="s">
        <v>733</v>
      </c>
      <c r="D311" s="405">
        <v>65786423</v>
      </c>
      <c r="E311" s="495" t="s">
        <v>678</v>
      </c>
      <c r="F311" s="486">
        <v>45641</v>
      </c>
      <c r="G311" s="249" t="s">
        <v>1660</v>
      </c>
      <c r="H311" s="250"/>
    </row>
    <row r="312" spans="1:8" ht="45">
      <c r="A312" s="249">
        <v>310</v>
      </c>
      <c r="B312" s="484">
        <v>150000000</v>
      </c>
      <c r="C312" s="249" t="s">
        <v>224</v>
      </c>
      <c r="D312" s="405">
        <v>5824170</v>
      </c>
      <c r="E312" s="492" t="s">
        <v>734</v>
      </c>
      <c r="F312" s="486">
        <v>45656</v>
      </c>
      <c r="G312" s="249" t="s">
        <v>1660</v>
      </c>
      <c r="H312" s="250"/>
    </row>
    <row r="313" spans="1:8" ht="56.25">
      <c r="A313" s="249">
        <v>311</v>
      </c>
      <c r="B313" s="484">
        <v>68040000</v>
      </c>
      <c r="C313" s="249" t="s">
        <v>149</v>
      </c>
      <c r="D313" s="405">
        <v>14878116</v>
      </c>
      <c r="E313" s="493" t="s">
        <v>148</v>
      </c>
      <c r="F313" s="486">
        <v>45657</v>
      </c>
      <c r="G313" s="249" t="s">
        <v>1660</v>
      </c>
      <c r="H313" s="250"/>
    </row>
    <row r="314" spans="1:8" ht="45">
      <c r="A314" s="249">
        <v>312</v>
      </c>
      <c r="B314" s="484">
        <v>68040000</v>
      </c>
      <c r="C314" s="249" t="s">
        <v>127</v>
      </c>
      <c r="D314" s="405">
        <v>14325425</v>
      </c>
      <c r="E314" s="492" t="s">
        <v>126</v>
      </c>
      <c r="F314" s="485" t="s">
        <v>737</v>
      </c>
      <c r="G314" s="249" t="s">
        <v>1660</v>
      </c>
      <c r="H314" s="250"/>
    </row>
    <row r="315" spans="1:8" ht="45">
      <c r="A315" s="249">
        <v>313</v>
      </c>
      <c r="B315" s="484">
        <v>9720000</v>
      </c>
      <c r="C315" s="249" t="s">
        <v>739</v>
      </c>
      <c r="D315" s="405">
        <v>901754975</v>
      </c>
      <c r="E315" s="492" t="s">
        <v>738</v>
      </c>
      <c r="F315" s="485" t="s">
        <v>41</v>
      </c>
      <c r="G315" s="249" t="s">
        <v>1660</v>
      </c>
      <c r="H315" s="250"/>
    </row>
    <row r="316" spans="1:8" ht="45">
      <c r="A316" s="249">
        <v>314</v>
      </c>
      <c r="B316" s="484">
        <v>21350000</v>
      </c>
      <c r="C316" s="249" t="s">
        <v>137</v>
      </c>
      <c r="D316" s="405">
        <v>51987188</v>
      </c>
      <c r="E316" s="493" t="s">
        <v>136</v>
      </c>
      <c r="F316" s="486">
        <v>45657</v>
      </c>
      <c r="G316" s="249" t="s">
        <v>1660</v>
      </c>
      <c r="H316" s="250"/>
    </row>
    <row r="317" spans="1:8" ht="90">
      <c r="A317" s="249">
        <v>315</v>
      </c>
      <c r="B317" s="484">
        <v>30100000</v>
      </c>
      <c r="C317" s="249" t="s">
        <v>72</v>
      </c>
      <c r="D317" s="405">
        <v>65738804</v>
      </c>
      <c r="E317" s="493" t="s">
        <v>71</v>
      </c>
      <c r="F317" s="486">
        <v>45657</v>
      </c>
      <c r="G317" s="249" t="s">
        <v>1660</v>
      </c>
      <c r="H317" s="250"/>
    </row>
    <row r="318" spans="1:8" ht="90">
      <c r="A318" s="249">
        <v>316</v>
      </c>
      <c r="B318" s="484">
        <v>30100000</v>
      </c>
      <c r="C318" s="249" t="s">
        <v>743</v>
      </c>
      <c r="D318" s="405">
        <v>1094284231</v>
      </c>
      <c r="E318" s="493" t="s">
        <v>71</v>
      </c>
      <c r="F318" s="486">
        <v>45657</v>
      </c>
      <c r="G318" s="249" t="s">
        <v>1660</v>
      </c>
      <c r="H318" s="250"/>
    </row>
    <row r="319" spans="1:8" ht="56.25">
      <c r="A319" s="249">
        <v>317</v>
      </c>
      <c r="B319" s="484">
        <v>21630000</v>
      </c>
      <c r="C319" s="249" t="s">
        <v>745</v>
      </c>
      <c r="D319" s="405">
        <v>1110596793</v>
      </c>
      <c r="E319" s="197" t="s">
        <v>170</v>
      </c>
      <c r="F319" s="485" t="s">
        <v>195</v>
      </c>
      <c r="G319" s="249" t="s">
        <v>1660</v>
      </c>
      <c r="H319" s="250"/>
    </row>
    <row r="320" spans="1:8" ht="67.5">
      <c r="A320" s="249">
        <v>318</v>
      </c>
      <c r="B320" s="484">
        <v>15400000</v>
      </c>
      <c r="C320" s="249" t="s">
        <v>747</v>
      </c>
      <c r="D320" s="405">
        <v>93404666</v>
      </c>
      <c r="E320" s="495" t="s">
        <v>678</v>
      </c>
      <c r="F320" s="486">
        <v>45641</v>
      </c>
      <c r="G320" s="249" t="s">
        <v>1660</v>
      </c>
      <c r="H320" s="250"/>
    </row>
    <row r="321" spans="1:8" ht="90">
      <c r="A321" s="249">
        <v>319</v>
      </c>
      <c r="B321" s="484">
        <v>22500000</v>
      </c>
      <c r="C321" s="249" t="s">
        <v>751</v>
      </c>
      <c r="D321" s="405">
        <v>1110482490</v>
      </c>
      <c r="E321" s="492" t="s">
        <v>750</v>
      </c>
      <c r="F321" s="486">
        <v>45595</v>
      </c>
      <c r="G321" s="249" t="s">
        <v>1660</v>
      </c>
      <c r="H321" s="250"/>
    </row>
    <row r="322" spans="1:8" ht="112.5">
      <c r="A322" s="249">
        <v>320</v>
      </c>
      <c r="B322" s="484">
        <v>30000000</v>
      </c>
      <c r="C322" s="249" t="s">
        <v>248</v>
      </c>
      <c r="D322" s="405">
        <v>860040094</v>
      </c>
      <c r="E322" s="197" t="s">
        <v>754</v>
      </c>
      <c r="F322" s="485" t="s">
        <v>88</v>
      </c>
      <c r="G322" s="249" t="s">
        <v>1660</v>
      </c>
      <c r="H322" s="250"/>
    </row>
    <row r="323" spans="1:8" ht="56.25">
      <c r="A323" s="249">
        <v>321</v>
      </c>
      <c r="B323" s="484">
        <v>28000000</v>
      </c>
      <c r="C323" s="249" t="s">
        <v>197</v>
      </c>
      <c r="D323" s="405">
        <v>30398749</v>
      </c>
      <c r="E323" s="493" t="s">
        <v>192</v>
      </c>
      <c r="F323" s="486">
        <v>45657</v>
      </c>
      <c r="G323" s="249" t="s">
        <v>1660</v>
      </c>
      <c r="H323" s="250"/>
    </row>
    <row r="324" spans="1:8" ht="90">
      <c r="A324" s="249">
        <v>322</v>
      </c>
      <c r="B324" s="484">
        <v>29239992</v>
      </c>
      <c r="C324" s="249" t="s">
        <v>517</v>
      </c>
      <c r="D324" s="405">
        <v>1110526900</v>
      </c>
      <c r="E324" s="497" t="s">
        <v>758</v>
      </c>
      <c r="F324" s="486">
        <v>45657</v>
      </c>
      <c r="G324" s="249" t="s">
        <v>1660</v>
      </c>
      <c r="H324" s="250"/>
    </row>
    <row r="325" spans="1:8" ht="67.5">
      <c r="A325" s="249">
        <v>323</v>
      </c>
      <c r="B325" s="484">
        <v>25200000</v>
      </c>
      <c r="C325" s="249" t="s">
        <v>761</v>
      </c>
      <c r="D325" s="405">
        <v>1234639057</v>
      </c>
      <c r="E325" s="493" t="s">
        <v>760</v>
      </c>
      <c r="F325" s="486">
        <v>45657</v>
      </c>
      <c r="G325" s="249" t="s">
        <v>1660</v>
      </c>
      <c r="H325" s="250"/>
    </row>
    <row r="326" spans="1:8" ht="56.25">
      <c r="A326" s="249">
        <v>324</v>
      </c>
      <c r="B326" s="484">
        <v>17283000</v>
      </c>
      <c r="C326" s="249" t="s">
        <v>279</v>
      </c>
      <c r="D326" s="405">
        <v>1005754502</v>
      </c>
      <c r="E326" s="492" t="s">
        <v>763</v>
      </c>
      <c r="F326" s="486">
        <v>45657</v>
      </c>
      <c r="G326" s="249" t="s">
        <v>1660</v>
      </c>
      <c r="H326" s="250"/>
    </row>
    <row r="327" spans="1:8" ht="90">
      <c r="A327" s="249">
        <v>325</v>
      </c>
      <c r="B327" s="484">
        <v>34333333</v>
      </c>
      <c r="C327" s="249" t="s">
        <v>215</v>
      </c>
      <c r="D327" s="405">
        <v>14236617</v>
      </c>
      <c r="E327" s="493" t="s">
        <v>214</v>
      </c>
      <c r="F327" s="486">
        <v>45657</v>
      </c>
      <c r="G327" s="249" t="s">
        <v>1660</v>
      </c>
      <c r="H327" s="250"/>
    </row>
    <row r="328" spans="1:8" ht="45">
      <c r="A328" s="249">
        <v>326</v>
      </c>
      <c r="B328" s="484">
        <v>11495217</v>
      </c>
      <c r="C328" s="249" t="s">
        <v>264</v>
      </c>
      <c r="D328" s="405">
        <v>65764100</v>
      </c>
      <c r="E328" s="492" t="s">
        <v>263</v>
      </c>
      <c r="F328" s="485" t="s">
        <v>88</v>
      </c>
      <c r="G328" s="249" t="s">
        <v>1660</v>
      </c>
      <c r="H328" s="250"/>
    </row>
    <row r="329" spans="1:8" ht="90">
      <c r="A329" s="249">
        <v>327</v>
      </c>
      <c r="B329" s="484">
        <v>22680000</v>
      </c>
      <c r="C329" s="249" t="s">
        <v>159</v>
      </c>
      <c r="D329" s="405">
        <v>65755709</v>
      </c>
      <c r="E329" s="493" t="s">
        <v>158</v>
      </c>
      <c r="F329" s="485" t="s">
        <v>195</v>
      </c>
      <c r="G329" s="249" t="s">
        <v>1660</v>
      </c>
      <c r="H329" s="250"/>
    </row>
    <row r="330" spans="1:8" ht="67.5">
      <c r="A330" s="249">
        <v>328</v>
      </c>
      <c r="B330" s="484">
        <v>51800000</v>
      </c>
      <c r="C330" s="249" t="s">
        <v>132</v>
      </c>
      <c r="D330" s="405">
        <v>77182070</v>
      </c>
      <c r="E330" s="493" t="s">
        <v>131</v>
      </c>
      <c r="F330" s="486">
        <v>45657</v>
      </c>
      <c r="G330" s="249" t="s">
        <v>1660</v>
      </c>
      <c r="H330" s="250"/>
    </row>
    <row r="331" spans="1:8" ht="90">
      <c r="A331" s="249">
        <v>329</v>
      </c>
      <c r="B331" s="484">
        <v>22500000</v>
      </c>
      <c r="C331" s="249" t="s">
        <v>768</v>
      </c>
      <c r="D331" s="405" t="s">
        <v>769</v>
      </c>
      <c r="E331" s="197" t="s">
        <v>767</v>
      </c>
      <c r="F331" s="486">
        <v>45656</v>
      </c>
      <c r="G331" s="249" t="s">
        <v>1660</v>
      </c>
      <c r="H331" s="250"/>
    </row>
    <row r="332" spans="1:8" ht="67.5">
      <c r="A332" s="249">
        <v>330</v>
      </c>
      <c r="B332" s="484">
        <v>51800000</v>
      </c>
      <c r="C332" s="249" t="s">
        <v>57</v>
      </c>
      <c r="D332" s="405">
        <v>72224422</v>
      </c>
      <c r="E332" s="493" t="s">
        <v>131</v>
      </c>
      <c r="F332" s="486">
        <v>45657</v>
      </c>
      <c r="G332" s="249" t="s">
        <v>1660</v>
      </c>
      <c r="H332" s="250"/>
    </row>
    <row r="333" spans="1:8" ht="45">
      <c r="A333" s="249">
        <v>331</v>
      </c>
      <c r="B333" s="484">
        <v>11967162</v>
      </c>
      <c r="C333" s="249" t="s">
        <v>773</v>
      </c>
      <c r="D333" s="405">
        <v>1110532627</v>
      </c>
      <c r="E333" s="197" t="s">
        <v>772</v>
      </c>
      <c r="F333" s="485" t="s">
        <v>121</v>
      </c>
      <c r="G333" s="249" t="s">
        <v>1660</v>
      </c>
      <c r="H333" s="250"/>
    </row>
    <row r="334" spans="1:8" ht="45">
      <c r="A334" s="249">
        <v>332</v>
      </c>
      <c r="B334" s="484">
        <v>27466000</v>
      </c>
      <c r="C334" s="249" t="s">
        <v>161</v>
      </c>
      <c r="D334" s="405">
        <v>1110530186</v>
      </c>
      <c r="E334" s="493" t="s">
        <v>160</v>
      </c>
      <c r="F334" s="486">
        <v>45657</v>
      </c>
      <c r="G334" s="249" t="s">
        <v>1660</v>
      </c>
      <c r="H334" s="250"/>
    </row>
    <row r="335" spans="1:8" ht="67.5">
      <c r="A335" s="249">
        <v>333</v>
      </c>
      <c r="B335" s="484">
        <v>25200000</v>
      </c>
      <c r="C335" s="249" t="s">
        <v>324</v>
      </c>
      <c r="D335" s="405">
        <v>65828695</v>
      </c>
      <c r="E335" s="493" t="s">
        <v>83</v>
      </c>
      <c r="F335" s="486">
        <v>45657</v>
      </c>
      <c r="G335" s="249" t="s">
        <v>1660</v>
      </c>
      <c r="H335" s="250"/>
    </row>
    <row r="336" spans="1:8" ht="67.5">
      <c r="A336" s="249">
        <v>334</v>
      </c>
      <c r="B336" s="484">
        <v>25200000</v>
      </c>
      <c r="C336" s="249" t="s">
        <v>418</v>
      </c>
      <c r="D336" s="405">
        <v>1053849833</v>
      </c>
      <c r="E336" s="493" t="s">
        <v>83</v>
      </c>
      <c r="F336" s="486">
        <v>45657</v>
      </c>
      <c r="G336" s="249" t="s">
        <v>1660</v>
      </c>
      <c r="H336" s="250"/>
    </row>
    <row r="337" spans="1:8" ht="56.25">
      <c r="A337" s="249">
        <v>335</v>
      </c>
      <c r="B337" s="484">
        <v>25200000</v>
      </c>
      <c r="C337" s="249" t="s">
        <v>303</v>
      </c>
      <c r="D337" s="405">
        <v>1104706658</v>
      </c>
      <c r="E337" s="197" t="s">
        <v>302</v>
      </c>
      <c r="F337" s="486">
        <v>45657</v>
      </c>
      <c r="G337" s="249" t="s">
        <v>1660</v>
      </c>
      <c r="H337" s="250"/>
    </row>
    <row r="338" spans="1:8" ht="67.5">
      <c r="A338" s="249">
        <v>336</v>
      </c>
      <c r="B338" s="484">
        <v>15000000</v>
      </c>
      <c r="C338" s="249" t="s">
        <v>577</v>
      </c>
      <c r="D338" s="405">
        <v>901367080</v>
      </c>
      <c r="E338" s="492" t="s">
        <v>778</v>
      </c>
      <c r="F338" s="486" t="s">
        <v>41</v>
      </c>
      <c r="G338" s="249" t="s">
        <v>1660</v>
      </c>
      <c r="H338" s="250"/>
    </row>
    <row r="339" spans="1:8" ht="67.5">
      <c r="A339" s="249">
        <v>337</v>
      </c>
      <c r="B339" s="484">
        <v>25200000</v>
      </c>
      <c r="C339" s="249" t="s">
        <v>309</v>
      </c>
      <c r="D339" s="405">
        <v>1005848875</v>
      </c>
      <c r="E339" s="493" t="s">
        <v>83</v>
      </c>
      <c r="F339" s="486">
        <v>45657</v>
      </c>
      <c r="G339" s="249" t="s">
        <v>1660</v>
      </c>
      <c r="H339" s="250"/>
    </row>
    <row r="340" spans="1:8" ht="78.75">
      <c r="A340" s="249">
        <v>338</v>
      </c>
      <c r="B340" s="484">
        <v>28000000</v>
      </c>
      <c r="C340" s="249" t="s">
        <v>781</v>
      </c>
      <c r="D340" s="405">
        <v>7690159</v>
      </c>
      <c r="E340" s="197" t="s">
        <v>780</v>
      </c>
      <c r="F340" s="486">
        <v>45657</v>
      </c>
      <c r="G340" s="249" t="s">
        <v>1660</v>
      </c>
      <c r="H340" s="250"/>
    </row>
    <row r="341" spans="1:8" ht="56.25">
      <c r="A341" s="249">
        <v>339</v>
      </c>
      <c r="B341" s="484">
        <v>16583000</v>
      </c>
      <c r="C341" s="249" t="s">
        <v>122</v>
      </c>
      <c r="D341" s="405">
        <v>1109380186</v>
      </c>
      <c r="E341" s="493" t="s">
        <v>100</v>
      </c>
      <c r="F341" s="486">
        <v>45657</v>
      </c>
      <c r="G341" s="249" t="s">
        <v>1660</v>
      </c>
      <c r="H341" s="250"/>
    </row>
    <row r="342" spans="1:8" ht="45">
      <c r="A342" s="249">
        <v>340</v>
      </c>
      <c r="B342" s="484">
        <v>17283000</v>
      </c>
      <c r="C342" s="249" t="s">
        <v>786</v>
      </c>
      <c r="D342" s="405">
        <v>5823967</v>
      </c>
      <c r="E342" s="492" t="s">
        <v>785</v>
      </c>
      <c r="F342" s="486">
        <v>45657</v>
      </c>
      <c r="G342" s="249" t="s">
        <v>1660</v>
      </c>
      <c r="H342" s="250"/>
    </row>
    <row r="343" spans="1:8" ht="90">
      <c r="A343" s="249">
        <v>341</v>
      </c>
      <c r="B343" s="484">
        <v>13500000</v>
      </c>
      <c r="C343" s="249" t="s">
        <v>789</v>
      </c>
      <c r="D343" s="405">
        <v>1110468842</v>
      </c>
      <c r="E343" s="492" t="s">
        <v>788</v>
      </c>
      <c r="F343" s="485" t="s">
        <v>88</v>
      </c>
      <c r="G343" s="249" t="s">
        <v>1660</v>
      </c>
      <c r="H343" s="250"/>
    </row>
    <row r="344" spans="1:8" ht="45">
      <c r="A344" s="249">
        <v>342</v>
      </c>
      <c r="B344" s="484">
        <v>19600000</v>
      </c>
      <c r="C344" s="249" t="s">
        <v>556</v>
      </c>
      <c r="D344" s="405">
        <v>11105954753</v>
      </c>
      <c r="E344" s="495" t="s">
        <v>792</v>
      </c>
      <c r="F344" s="486">
        <v>45657</v>
      </c>
      <c r="G344" s="249" t="s">
        <v>1660</v>
      </c>
      <c r="H344" s="250"/>
    </row>
    <row r="345" spans="1:8" ht="56.25">
      <c r="A345" s="249">
        <v>343</v>
      </c>
      <c r="B345" s="484">
        <v>18900000</v>
      </c>
      <c r="C345" s="249" t="s">
        <v>794</v>
      </c>
      <c r="D345" s="405">
        <v>1110480076</v>
      </c>
      <c r="E345" s="197" t="s">
        <v>793</v>
      </c>
      <c r="F345" s="486">
        <v>45657</v>
      </c>
      <c r="G345" s="249" t="s">
        <v>1660</v>
      </c>
      <c r="H345" s="250"/>
    </row>
    <row r="346" spans="1:8" ht="56.25">
      <c r="A346" s="249">
        <v>344</v>
      </c>
      <c r="B346" s="484">
        <v>18900000</v>
      </c>
      <c r="C346" s="249" t="s">
        <v>507</v>
      </c>
      <c r="D346" s="405">
        <v>1007441654</v>
      </c>
      <c r="E346" s="197" t="s">
        <v>793</v>
      </c>
      <c r="F346" s="486">
        <v>45657</v>
      </c>
      <c r="G346" s="249" t="s">
        <v>1660</v>
      </c>
      <c r="H346" s="250"/>
    </row>
    <row r="347" spans="1:8" ht="56.25">
      <c r="A347" s="249">
        <v>345</v>
      </c>
      <c r="B347" s="484">
        <v>18900000</v>
      </c>
      <c r="C347" s="249" t="s">
        <v>795</v>
      </c>
      <c r="D347" s="405">
        <v>28879473</v>
      </c>
      <c r="E347" s="197" t="s">
        <v>793</v>
      </c>
      <c r="F347" s="486">
        <v>45657</v>
      </c>
      <c r="G347" s="249" t="s">
        <v>1660</v>
      </c>
      <c r="H347" s="250"/>
    </row>
    <row r="348" spans="1:8" ht="45">
      <c r="A348" s="249">
        <v>346</v>
      </c>
      <c r="B348" s="484">
        <v>25900000</v>
      </c>
      <c r="C348" s="249" t="s">
        <v>316</v>
      </c>
      <c r="D348" s="405">
        <v>16070364</v>
      </c>
      <c r="E348" s="492" t="s">
        <v>315</v>
      </c>
      <c r="F348" s="486">
        <v>45657</v>
      </c>
      <c r="G348" s="249" t="s">
        <v>1660</v>
      </c>
      <c r="H348" s="250"/>
    </row>
    <row r="349" spans="1:8" ht="45">
      <c r="A349" s="249">
        <v>347</v>
      </c>
      <c r="B349" s="484">
        <v>27216000</v>
      </c>
      <c r="C349" s="249" t="s">
        <v>116</v>
      </c>
      <c r="D349" s="405">
        <v>38290379</v>
      </c>
      <c r="E349" s="492" t="s">
        <v>115</v>
      </c>
      <c r="F349" s="486">
        <v>45657</v>
      </c>
      <c r="G349" s="249" t="s">
        <v>1660</v>
      </c>
      <c r="H349" s="250"/>
    </row>
    <row r="350" spans="1:8" ht="101.25">
      <c r="A350" s="249">
        <v>348</v>
      </c>
      <c r="B350" s="484">
        <v>17000000</v>
      </c>
      <c r="C350" s="249" t="s">
        <v>68</v>
      </c>
      <c r="D350" s="405">
        <v>900504144</v>
      </c>
      <c r="E350" s="492" t="s">
        <v>182</v>
      </c>
      <c r="F350" s="486">
        <v>45657</v>
      </c>
      <c r="G350" s="249" t="s">
        <v>1660</v>
      </c>
      <c r="H350" s="250"/>
    </row>
    <row r="351" spans="1:8" ht="78.75">
      <c r="A351" s="249">
        <v>349</v>
      </c>
      <c r="B351" s="484">
        <v>33166667</v>
      </c>
      <c r="C351" s="249" t="s">
        <v>799</v>
      </c>
      <c r="D351" s="405">
        <v>93410422</v>
      </c>
      <c r="E351" s="197" t="s">
        <v>798</v>
      </c>
      <c r="F351" s="486">
        <v>45657</v>
      </c>
      <c r="G351" s="249" t="s">
        <v>1660</v>
      </c>
      <c r="H351" s="250"/>
    </row>
    <row r="352" spans="1:8" ht="45">
      <c r="A352" s="249">
        <v>350</v>
      </c>
      <c r="B352" s="484">
        <v>30100000</v>
      </c>
      <c r="C352" s="249" t="s">
        <v>801</v>
      </c>
      <c r="D352" s="405">
        <v>65743225</v>
      </c>
      <c r="E352" s="492" t="s">
        <v>800</v>
      </c>
      <c r="F352" s="486">
        <v>45657</v>
      </c>
      <c r="G352" s="249" t="s">
        <v>1660</v>
      </c>
      <c r="H352" s="250"/>
    </row>
    <row r="353" spans="1:8" ht="45">
      <c r="A353" s="249">
        <v>351</v>
      </c>
      <c r="B353" s="484">
        <v>30100000</v>
      </c>
      <c r="C353" s="249" t="s">
        <v>473</v>
      </c>
      <c r="D353" s="405">
        <v>19483464</v>
      </c>
      <c r="E353" s="492" t="s">
        <v>800</v>
      </c>
      <c r="F353" s="486">
        <v>45657</v>
      </c>
      <c r="G353" s="249" t="s">
        <v>1660</v>
      </c>
      <c r="H353" s="250"/>
    </row>
    <row r="354" spans="1:8" ht="45">
      <c r="A354" s="249">
        <v>352</v>
      </c>
      <c r="B354" s="484">
        <v>30100000</v>
      </c>
      <c r="C354" s="249" t="s">
        <v>369</v>
      </c>
      <c r="D354" s="405">
        <v>1054562128</v>
      </c>
      <c r="E354" s="492" t="s">
        <v>800</v>
      </c>
      <c r="F354" s="486">
        <v>45657</v>
      </c>
      <c r="G354" s="249" t="s">
        <v>1660</v>
      </c>
      <c r="H354" s="250"/>
    </row>
    <row r="355" spans="1:8" ht="45">
      <c r="A355" s="249">
        <v>353</v>
      </c>
      <c r="B355" s="484">
        <v>28896000</v>
      </c>
      <c r="C355" s="249" t="s">
        <v>562</v>
      </c>
      <c r="D355" s="405">
        <v>1234641760</v>
      </c>
      <c r="E355" s="492" t="s">
        <v>804</v>
      </c>
      <c r="F355" s="486">
        <v>45657</v>
      </c>
      <c r="G355" s="249" t="s">
        <v>1660</v>
      </c>
      <c r="H355" s="250"/>
    </row>
    <row r="356" spans="1:8" ht="90">
      <c r="A356" s="249">
        <v>354</v>
      </c>
      <c r="B356" s="484">
        <v>8400000</v>
      </c>
      <c r="C356" s="249" t="s">
        <v>808</v>
      </c>
      <c r="D356" s="405">
        <v>1110544574</v>
      </c>
      <c r="E356" s="492" t="s">
        <v>807</v>
      </c>
      <c r="F356" s="485" t="s">
        <v>88</v>
      </c>
      <c r="G356" s="249" t="s">
        <v>1660</v>
      </c>
      <c r="H356" s="250"/>
    </row>
    <row r="357" spans="1:8" ht="101.25">
      <c r="A357" s="249">
        <v>355</v>
      </c>
      <c r="B357" s="484">
        <v>207984000</v>
      </c>
      <c r="C357" s="249" t="s">
        <v>68</v>
      </c>
      <c r="D357" s="405">
        <v>900504144</v>
      </c>
      <c r="E357" s="493" t="s">
        <v>67</v>
      </c>
      <c r="F357" s="485" t="s">
        <v>106</v>
      </c>
      <c r="G357" s="249" t="s">
        <v>1660</v>
      </c>
      <c r="H357" s="250"/>
    </row>
    <row r="358" spans="1:8" ht="56.25">
      <c r="A358" s="249">
        <v>356</v>
      </c>
      <c r="B358" s="484">
        <v>15003666</v>
      </c>
      <c r="C358" s="249" t="s">
        <v>811</v>
      </c>
      <c r="D358" s="405">
        <v>1110443794</v>
      </c>
      <c r="E358" s="492" t="s">
        <v>810</v>
      </c>
      <c r="F358" s="486">
        <v>45657</v>
      </c>
      <c r="G358" s="249" t="s">
        <v>1660</v>
      </c>
      <c r="H358" s="250"/>
    </row>
    <row r="359" spans="1:8" ht="56.25">
      <c r="A359" s="249">
        <v>357</v>
      </c>
      <c r="B359" s="484">
        <v>16853000</v>
      </c>
      <c r="C359" s="249" t="s">
        <v>393</v>
      </c>
      <c r="D359" s="405">
        <v>65777854</v>
      </c>
      <c r="E359" s="197" t="s">
        <v>813</v>
      </c>
      <c r="F359" s="486">
        <v>45657</v>
      </c>
      <c r="G359" s="249" t="s">
        <v>1660</v>
      </c>
      <c r="H359" s="250"/>
    </row>
    <row r="360" spans="1:8" ht="56.25">
      <c r="A360" s="249">
        <v>358</v>
      </c>
      <c r="B360" s="484">
        <v>16853000</v>
      </c>
      <c r="C360" s="249" t="s">
        <v>497</v>
      </c>
      <c r="D360" s="405">
        <v>1234640999</v>
      </c>
      <c r="E360" s="197" t="s">
        <v>813</v>
      </c>
      <c r="F360" s="486">
        <v>45657</v>
      </c>
      <c r="G360" s="249" t="s">
        <v>1660</v>
      </c>
      <c r="H360" s="250"/>
    </row>
    <row r="361" spans="1:8" ht="90">
      <c r="A361" s="249">
        <v>359</v>
      </c>
      <c r="B361" s="484">
        <v>8400000</v>
      </c>
      <c r="C361" s="249" t="s">
        <v>815</v>
      </c>
      <c r="D361" s="405">
        <v>28550638</v>
      </c>
      <c r="E361" s="492" t="s">
        <v>807</v>
      </c>
      <c r="F361" s="485" t="s">
        <v>88</v>
      </c>
      <c r="G361" s="249" t="s">
        <v>1660</v>
      </c>
      <c r="H361" s="250"/>
    </row>
    <row r="362" spans="1:8" ht="45">
      <c r="A362" s="249">
        <v>360</v>
      </c>
      <c r="B362" s="484">
        <v>17332248</v>
      </c>
      <c r="C362" s="249" t="s">
        <v>539</v>
      </c>
      <c r="D362" s="405">
        <v>1109413811</v>
      </c>
      <c r="E362" s="197" t="s">
        <v>817</v>
      </c>
      <c r="F362" s="486">
        <v>45657</v>
      </c>
      <c r="G362" s="249" t="s">
        <v>1660</v>
      </c>
      <c r="H362" s="250"/>
    </row>
    <row r="363" spans="1:8" ht="56.25">
      <c r="A363" s="249">
        <v>361</v>
      </c>
      <c r="B363" s="484">
        <v>15003666</v>
      </c>
      <c r="C363" s="249" t="s">
        <v>349</v>
      </c>
      <c r="D363" s="405">
        <v>52741227</v>
      </c>
      <c r="E363" s="492" t="s">
        <v>810</v>
      </c>
      <c r="F363" s="486">
        <v>45657</v>
      </c>
      <c r="G363" s="249" t="s">
        <v>1660</v>
      </c>
      <c r="H363" s="250"/>
    </row>
    <row r="364" spans="1:8" ht="56.25">
      <c r="A364" s="249">
        <v>362</v>
      </c>
      <c r="B364" s="484">
        <v>15003666</v>
      </c>
      <c r="C364" s="249" t="s">
        <v>361</v>
      </c>
      <c r="D364" s="405">
        <v>1110526239</v>
      </c>
      <c r="E364" s="492" t="s">
        <v>810</v>
      </c>
      <c r="F364" s="486">
        <v>45657</v>
      </c>
      <c r="G364" s="249" t="s">
        <v>1660</v>
      </c>
      <c r="H364" s="250"/>
    </row>
    <row r="365" spans="1:8" ht="67.5">
      <c r="A365" s="249">
        <v>363</v>
      </c>
      <c r="B365" s="484">
        <v>15000000</v>
      </c>
      <c r="C365" s="249" t="s">
        <v>822</v>
      </c>
      <c r="D365" s="405">
        <v>0</v>
      </c>
      <c r="E365" s="492" t="s">
        <v>299</v>
      </c>
      <c r="F365" s="485" t="s">
        <v>88</v>
      </c>
      <c r="G365" s="249" t="s">
        <v>1660</v>
      </c>
      <c r="H365" s="250"/>
    </row>
    <row r="366" spans="1:8" ht="56.25">
      <c r="A366" s="249">
        <v>364</v>
      </c>
      <c r="B366" s="484">
        <v>31000000</v>
      </c>
      <c r="C366" s="249" t="s">
        <v>565</v>
      </c>
      <c r="D366" s="405">
        <v>1110511940</v>
      </c>
      <c r="E366" s="493" t="s">
        <v>823</v>
      </c>
      <c r="F366" s="486">
        <v>45657</v>
      </c>
      <c r="G366" s="249" t="s">
        <v>1660</v>
      </c>
      <c r="H366" s="250"/>
    </row>
    <row r="367" spans="1:8" ht="101.25">
      <c r="A367" s="249">
        <v>365</v>
      </c>
      <c r="B367" s="484">
        <v>38500000</v>
      </c>
      <c r="C367" s="249" t="s">
        <v>826</v>
      </c>
      <c r="D367" s="405">
        <v>1106772314</v>
      </c>
      <c r="E367" s="197" t="s">
        <v>825</v>
      </c>
      <c r="F367" s="485" t="s">
        <v>828</v>
      </c>
      <c r="G367" s="249" t="s">
        <v>1660</v>
      </c>
      <c r="H367" s="250"/>
    </row>
    <row r="368" spans="1:8" ht="56.25">
      <c r="A368" s="249">
        <v>366</v>
      </c>
      <c r="B368" s="484">
        <v>51800000</v>
      </c>
      <c r="C368" s="249" t="s">
        <v>830</v>
      </c>
      <c r="D368" s="405">
        <v>93405160</v>
      </c>
      <c r="E368" s="493" t="s">
        <v>829</v>
      </c>
      <c r="F368" s="486">
        <v>45657</v>
      </c>
      <c r="G368" s="249" t="s">
        <v>1660</v>
      </c>
      <c r="H368" s="250"/>
    </row>
    <row r="369" spans="1:8" ht="67.5">
      <c r="A369" s="249">
        <v>367</v>
      </c>
      <c r="B369" s="484">
        <v>17100000</v>
      </c>
      <c r="C369" s="249" t="s">
        <v>502</v>
      </c>
      <c r="D369" s="405">
        <v>1109004088</v>
      </c>
      <c r="E369" s="492" t="s">
        <v>831</v>
      </c>
      <c r="F369" s="486">
        <v>45657</v>
      </c>
      <c r="G369" s="249" t="s">
        <v>1660</v>
      </c>
      <c r="H369" s="250"/>
    </row>
    <row r="370" spans="1:8" ht="90">
      <c r="A370" s="249">
        <v>368</v>
      </c>
      <c r="B370" s="484">
        <v>16000000</v>
      </c>
      <c r="C370" s="249" t="s">
        <v>834</v>
      </c>
      <c r="D370" s="405">
        <v>93238153</v>
      </c>
      <c r="E370" s="197" t="s">
        <v>833</v>
      </c>
      <c r="F370" s="485" t="s">
        <v>52</v>
      </c>
      <c r="G370" s="249" t="s">
        <v>1660</v>
      </c>
      <c r="H370" s="250"/>
    </row>
    <row r="371" spans="1:8" ht="112.5">
      <c r="A371" s="249">
        <v>369</v>
      </c>
      <c r="B371" s="484">
        <v>130000000</v>
      </c>
      <c r="C371" s="249" t="s">
        <v>837</v>
      </c>
      <c r="D371" s="405">
        <v>800250023</v>
      </c>
      <c r="E371" s="492" t="s">
        <v>836</v>
      </c>
      <c r="F371" s="485" t="s">
        <v>52</v>
      </c>
      <c r="G371" s="249" t="s">
        <v>1660</v>
      </c>
      <c r="H371" s="250"/>
    </row>
    <row r="372" spans="1:8" ht="33.75">
      <c r="A372" s="249">
        <v>370</v>
      </c>
      <c r="B372" s="484">
        <v>76135605</v>
      </c>
      <c r="C372" s="249" t="s">
        <v>840</v>
      </c>
      <c r="D372" s="405" t="s">
        <v>841</v>
      </c>
      <c r="E372" s="197" t="s">
        <v>839</v>
      </c>
      <c r="F372" s="486">
        <v>45657</v>
      </c>
      <c r="G372" s="249" t="s">
        <v>1660</v>
      </c>
      <c r="H372" s="250"/>
    </row>
    <row r="373" spans="1:8" ht="112.5">
      <c r="A373" s="249">
        <v>371</v>
      </c>
      <c r="B373" s="484">
        <v>65500000</v>
      </c>
      <c r="C373" s="249" t="s">
        <v>50</v>
      </c>
      <c r="D373" s="405">
        <v>901252497</v>
      </c>
      <c r="E373" s="197" t="s">
        <v>709</v>
      </c>
      <c r="F373" s="485" t="s">
        <v>41</v>
      </c>
      <c r="G373" s="249" t="s">
        <v>1660</v>
      </c>
      <c r="H373" s="250"/>
    </row>
    <row r="374" spans="1:8" ht="56.25">
      <c r="A374" s="249">
        <v>372</v>
      </c>
      <c r="B374" s="484">
        <v>48600000</v>
      </c>
      <c r="C374" s="249" t="s">
        <v>259</v>
      </c>
      <c r="D374" s="405">
        <v>1232391592</v>
      </c>
      <c r="E374" s="493" t="s">
        <v>63</v>
      </c>
      <c r="F374" s="486">
        <v>45657</v>
      </c>
      <c r="G374" s="249" t="s">
        <v>1660</v>
      </c>
      <c r="H374" s="250"/>
    </row>
    <row r="375" spans="1:8" ht="56.25">
      <c r="A375" s="249">
        <v>373</v>
      </c>
      <c r="B375" s="484">
        <v>50220000</v>
      </c>
      <c r="C375" s="249" t="s">
        <v>722</v>
      </c>
      <c r="D375" s="405">
        <v>1110501425</v>
      </c>
      <c r="E375" s="493" t="s">
        <v>63</v>
      </c>
      <c r="F375" s="486">
        <v>45657</v>
      </c>
      <c r="G375" s="249" t="s">
        <v>1660</v>
      </c>
      <c r="H375" s="250"/>
    </row>
    <row r="376" spans="1:8" ht="56.25">
      <c r="A376" s="249">
        <v>374</v>
      </c>
      <c r="B376" s="484">
        <v>17370000</v>
      </c>
      <c r="C376" s="249" t="s">
        <v>281</v>
      </c>
      <c r="D376" s="405">
        <v>1110484511</v>
      </c>
      <c r="E376" s="197" t="s">
        <v>847</v>
      </c>
      <c r="F376" s="486">
        <v>45657</v>
      </c>
      <c r="G376" s="249" t="s">
        <v>1660</v>
      </c>
      <c r="H376" s="250"/>
    </row>
    <row r="377" spans="1:8" ht="67.5">
      <c r="A377" s="249">
        <v>375</v>
      </c>
      <c r="B377" s="484">
        <v>79380000</v>
      </c>
      <c r="C377" s="249" t="s">
        <v>146</v>
      </c>
      <c r="D377" s="405">
        <v>14138035</v>
      </c>
      <c r="E377" s="493" t="s">
        <v>145</v>
      </c>
      <c r="F377" s="486">
        <v>45657</v>
      </c>
      <c r="G377" s="249" t="s">
        <v>1660</v>
      </c>
      <c r="H377" s="250"/>
    </row>
    <row r="378" spans="1:8" ht="90">
      <c r="A378" s="249">
        <v>376</v>
      </c>
      <c r="B378" s="484">
        <v>13500000</v>
      </c>
      <c r="C378" s="249" t="s">
        <v>849</v>
      </c>
      <c r="D378" s="405">
        <v>49781418</v>
      </c>
      <c r="E378" s="492" t="s">
        <v>788</v>
      </c>
      <c r="F378" s="485" t="s">
        <v>88</v>
      </c>
      <c r="G378" s="249" t="s">
        <v>1660</v>
      </c>
      <c r="H378" s="250"/>
    </row>
    <row r="379" spans="1:8" ht="56.25">
      <c r="A379" s="249">
        <v>377</v>
      </c>
      <c r="B379" s="484">
        <v>14214000</v>
      </c>
      <c r="C379" s="249" t="s">
        <v>101</v>
      </c>
      <c r="D379" s="405">
        <v>1110518316</v>
      </c>
      <c r="E379" s="493" t="s">
        <v>100</v>
      </c>
      <c r="F379" s="486">
        <v>45657</v>
      </c>
      <c r="G379" s="249" t="s">
        <v>1660</v>
      </c>
      <c r="H379" s="250"/>
    </row>
    <row r="380" spans="1:8" ht="90">
      <c r="A380" s="249">
        <v>378</v>
      </c>
      <c r="B380" s="484">
        <v>32000000</v>
      </c>
      <c r="C380" s="249" t="s">
        <v>851</v>
      </c>
      <c r="D380" s="405">
        <v>60381373</v>
      </c>
      <c r="E380" s="492" t="s">
        <v>850</v>
      </c>
      <c r="F380" s="486">
        <v>45657</v>
      </c>
      <c r="G380" s="249" t="s">
        <v>1660</v>
      </c>
      <c r="H380" s="250"/>
    </row>
    <row r="381" spans="1:8" ht="67.5">
      <c r="A381" s="249">
        <v>379</v>
      </c>
      <c r="B381" s="484">
        <v>26574000</v>
      </c>
      <c r="C381" s="249" t="s">
        <v>854</v>
      </c>
      <c r="D381" s="405">
        <v>1110531277</v>
      </c>
      <c r="E381" s="492" t="s">
        <v>853</v>
      </c>
      <c r="F381" s="486">
        <v>45657</v>
      </c>
      <c r="G381" s="249" t="s">
        <v>1660</v>
      </c>
      <c r="H381" s="250"/>
    </row>
    <row r="382" spans="1:8" ht="67.5">
      <c r="A382" s="249">
        <v>380</v>
      </c>
      <c r="B382" s="484">
        <v>26574000</v>
      </c>
      <c r="C382" s="249" t="s">
        <v>402</v>
      </c>
      <c r="D382" s="405">
        <v>1109385778</v>
      </c>
      <c r="E382" s="492" t="s">
        <v>853</v>
      </c>
      <c r="F382" s="486">
        <v>45657</v>
      </c>
      <c r="G382" s="249" t="s">
        <v>1660</v>
      </c>
      <c r="H382" s="250"/>
    </row>
    <row r="383" spans="1:8" ht="56.25">
      <c r="A383" s="249">
        <v>381</v>
      </c>
      <c r="B383" s="484">
        <v>13200000</v>
      </c>
      <c r="C383" s="249" t="s">
        <v>388</v>
      </c>
      <c r="D383" s="405">
        <v>37724534</v>
      </c>
      <c r="E383" s="492" t="s">
        <v>857</v>
      </c>
      <c r="F383" s="486">
        <v>45657</v>
      </c>
      <c r="G383" s="249" t="s">
        <v>1660</v>
      </c>
      <c r="H383" s="250"/>
    </row>
    <row r="384" spans="1:8" ht="78.75">
      <c r="A384" s="249">
        <v>382</v>
      </c>
      <c r="B384" s="484">
        <v>15540000</v>
      </c>
      <c r="C384" s="249" t="s">
        <v>451</v>
      </c>
      <c r="D384" s="405">
        <v>1110487432</v>
      </c>
      <c r="E384" s="197" t="s">
        <v>859</v>
      </c>
      <c r="F384" s="486">
        <v>45657</v>
      </c>
      <c r="G384" s="249" t="s">
        <v>1660</v>
      </c>
      <c r="H384" s="250"/>
    </row>
    <row r="385" spans="1:8" ht="78.75">
      <c r="A385" s="249">
        <v>383</v>
      </c>
      <c r="B385" s="484">
        <v>15540000</v>
      </c>
      <c r="C385" s="249" t="s">
        <v>861</v>
      </c>
      <c r="D385" s="405">
        <v>1110538424</v>
      </c>
      <c r="E385" s="197" t="s">
        <v>859</v>
      </c>
      <c r="F385" s="486">
        <v>45657</v>
      </c>
      <c r="G385" s="249" t="s">
        <v>1660</v>
      </c>
      <c r="H385" s="250"/>
    </row>
    <row r="386" spans="1:8" ht="78.75">
      <c r="A386" s="249">
        <v>384</v>
      </c>
      <c r="B386" s="484">
        <v>15540000</v>
      </c>
      <c r="C386" s="249" t="s">
        <v>536</v>
      </c>
      <c r="D386" s="405">
        <v>1110489832</v>
      </c>
      <c r="E386" s="197" t="s">
        <v>859</v>
      </c>
      <c r="F386" s="486">
        <v>45657</v>
      </c>
      <c r="G386" s="249" t="s">
        <v>1660</v>
      </c>
      <c r="H386" s="250"/>
    </row>
    <row r="387" spans="1:8" ht="67.5">
      <c r="A387" s="249">
        <v>385</v>
      </c>
      <c r="B387" s="484">
        <v>16200000</v>
      </c>
      <c r="C387" s="249" t="s">
        <v>865</v>
      </c>
      <c r="D387" s="405">
        <v>1110489791</v>
      </c>
      <c r="E387" s="492" t="s">
        <v>864</v>
      </c>
      <c r="F387" s="486">
        <v>45657</v>
      </c>
      <c r="G387" s="249" t="s">
        <v>1660</v>
      </c>
      <c r="H387" s="250"/>
    </row>
    <row r="388" spans="1:8" ht="67.5">
      <c r="A388" s="249">
        <v>386</v>
      </c>
      <c r="B388" s="484">
        <v>16200000</v>
      </c>
      <c r="C388" s="249" t="s">
        <v>342</v>
      </c>
      <c r="D388" s="405">
        <v>1003820148</v>
      </c>
      <c r="E388" s="492" t="s">
        <v>864</v>
      </c>
      <c r="F388" s="486">
        <v>45657</v>
      </c>
      <c r="G388" s="249" t="s">
        <v>1660</v>
      </c>
      <c r="H388" s="250"/>
    </row>
    <row r="389" spans="1:8" ht="67.5">
      <c r="A389" s="249">
        <v>387</v>
      </c>
      <c r="B389" s="484">
        <v>16200000</v>
      </c>
      <c r="C389" s="249" t="s">
        <v>351</v>
      </c>
      <c r="D389" s="405">
        <v>1110471181</v>
      </c>
      <c r="E389" s="492" t="s">
        <v>864</v>
      </c>
      <c r="F389" s="486">
        <v>45657</v>
      </c>
      <c r="G389" s="249" t="s">
        <v>1660</v>
      </c>
      <c r="H389" s="250"/>
    </row>
    <row r="390" spans="1:8" ht="67.5">
      <c r="A390" s="249">
        <v>388</v>
      </c>
      <c r="B390" s="484">
        <v>16200000</v>
      </c>
      <c r="C390" s="249" t="s">
        <v>554</v>
      </c>
      <c r="D390" s="405">
        <v>1110491563</v>
      </c>
      <c r="E390" s="492" t="s">
        <v>864</v>
      </c>
      <c r="F390" s="486">
        <v>45657</v>
      </c>
      <c r="G390" s="249" t="s">
        <v>1660</v>
      </c>
      <c r="H390" s="250"/>
    </row>
    <row r="391" spans="1:8" ht="67.5">
      <c r="A391" s="249">
        <v>389</v>
      </c>
      <c r="B391" s="484">
        <v>16200000</v>
      </c>
      <c r="C391" s="249" t="s">
        <v>367</v>
      </c>
      <c r="D391" s="405">
        <v>1109380383</v>
      </c>
      <c r="E391" s="492" t="s">
        <v>864</v>
      </c>
      <c r="F391" s="486">
        <v>45657</v>
      </c>
      <c r="G391" s="249" t="s">
        <v>1660</v>
      </c>
      <c r="H391" s="250"/>
    </row>
    <row r="392" spans="1:8" ht="56.25">
      <c r="A392" s="249">
        <v>390</v>
      </c>
      <c r="B392" s="484">
        <v>14214000</v>
      </c>
      <c r="C392" s="249" t="s">
        <v>381</v>
      </c>
      <c r="D392" s="405">
        <v>1110498747</v>
      </c>
      <c r="E392" s="197" t="s">
        <v>870</v>
      </c>
      <c r="F392" s="486">
        <v>45657</v>
      </c>
      <c r="G392" s="249" t="s">
        <v>1660</v>
      </c>
      <c r="H392" s="250"/>
    </row>
    <row r="393" spans="1:8" ht="56.25">
      <c r="A393" s="249">
        <v>391</v>
      </c>
      <c r="B393" s="484">
        <v>14214000</v>
      </c>
      <c r="C393" s="249" t="s">
        <v>522</v>
      </c>
      <c r="D393" s="405">
        <v>28551456</v>
      </c>
      <c r="E393" s="492" t="s">
        <v>872</v>
      </c>
      <c r="F393" s="486">
        <v>45657</v>
      </c>
      <c r="G393" s="249" t="s">
        <v>1660</v>
      </c>
      <c r="H393" s="250"/>
    </row>
    <row r="394" spans="1:8" ht="67.5">
      <c r="A394" s="249">
        <v>392</v>
      </c>
      <c r="B394" s="484">
        <v>14214000</v>
      </c>
      <c r="C394" s="100" t="s">
        <v>399</v>
      </c>
      <c r="D394" s="405">
        <v>28914677</v>
      </c>
      <c r="E394" s="492" t="s">
        <v>864</v>
      </c>
      <c r="F394" s="486">
        <v>45657</v>
      </c>
      <c r="G394" s="249" t="s">
        <v>1660</v>
      </c>
      <c r="H394" s="250"/>
    </row>
    <row r="395" spans="1:8" ht="67.5">
      <c r="A395" s="249">
        <v>393</v>
      </c>
      <c r="B395" s="484">
        <v>14214000</v>
      </c>
      <c r="C395" s="249" t="s">
        <v>874</v>
      </c>
      <c r="D395" s="405">
        <v>1005827296</v>
      </c>
      <c r="E395" s="492" t="s">
        <v>864</v>
      </c>
      <c r="F395" s="486">
        <v>45657</v>
      </c>
      <c r="G395" s="249" t="s">
        <v>1660</v>
      </c>
      <c r="H395" s="250"/>
    </row>
    <row r="396" spans="1:8" ht="56.25">
      <c r="A396" s="249">
        <v>394</v>
      </c>
      <c r="B396" s="484">
        <v>14214000</v>
      </c>
      <c r="C396" s="249" t="s">
        <v>319</v>
      </c>
      <c r="D396" s="405">
        <v>1110597725</v>
      </c>
      <c r="E396" s="197" t="s">
        <v>870</v>
      </c>
      <c r="F396" s="486">
        <v>45657</v>
      </c>
      <c r="G396" s="249" t="s">
        <v>1660</v>
      </c>
      <c r="H396" s="250"/>
    </row>
    <row r="397" spans="1:8" ht="56.25">
      <c r="A397" s="249">
        <v>395</v>
      </c>
      <c r="B397" s="484">
        <v>14214000</v>
      </c>
      <c r="C397" s="249" t="s">
        <v>472</v>
      </c>
      <c r="D397" s="405">
        <v>1006130203</v>
      </c>
      <c r="E397" s="493" t="s">
        <v>100</v>
      </c>
      <c r="F397" s="486">
        <v>45657</v>
      </c>
      <c r="G397" s="249" t="s">
        <v>1660</v>
      </c>
      <c r="H397" s="250"/>
    </row>
    <row r="398" spans="1:8" ht="56.25">
      <c r="A398" s="249">
        <v>396</v>
      </c>
      <c r="B398" s="484">
        <v>14214000</v>
      </c>
      <c r="C398" s="249" t="s">
        <v>394</v>
      </c>
      <c r="D398" s="405">
        <v>1234643097</v>
      </c>
      <c r="E398" s="492" t="s">
        <v>872</v>
      </c>
      <c r="F398" s="486">
        <v>45657</v>
      </c>
      <c r="G398" s="249" t="s">
        <v>1660</v>
      </c>
      <c r="H398" s="250"/>
    </row>
    <row r="399" spans="1:8" ht="56.25">
      <c r="A399" s="249">
        <v>397</v>
      </c>
      <c r="B399" s="484">
        <v>14214000</v>
      </c>
      <c r="C399" s="249" t="s">
        <v>504</v>
      </c>
      <c r="D399" s="405">
        <v>1110552026</v>
      </c>
      <c r="E399" s="492" t="s">
        <v>872</v>
      </c>
      <c r="F399" s="486">
        <v>45657</v>
      </c>
      <c r="G399" s="249" t="s">
        <v>1660</v>
      </c>
      <c r="H399" s="250"/>
    </row>
    <row r="400" spans="1:8" ht="56.25">
      <c r="A400" s="249">
        <v>398</v>
      </c>
      <c r="B400" s="484">
        <v>14214000</v>
      </c>
      <c r="C400" s="249" t="s">
        <v>395</v>
      </c>
      <c r="D400" s="405">
        <v>1088308527</v>
      </c>
      <c r="E400" s="492" t="s">
        <v>872</v>
      </c>
      <c r="F400" s="486">
        <v>45657</v>
      </c>
      <c r="G400" s="249" t="s">
        <v>1660</v>
      </c>
      <c r="H400" s="250"/>
    </row>
    <row r="401" spans="1:8" ht="67.5">
      <c r="A401" s="249">
        <v>399</v>
      </c>
      <c r="B401" s="484">
        <v>16200000</v>
      </c>
      <c r="C401" s="249" t="s">
        <v>446</v>
      </c>
      <c r="D401" s="405">
        <v>1004417147</v>
      </c>
      <c r="E401" s="492" t="s">
        <v>864</v>
      </c>
      <c r="F401" s="486">
        <v>45657</v>
      </c>
      <c r="G401" s="249" t="s">
        <v>1660</v>
      </c>
      <c r="H401" s="250"/>
    </row>
    <row r="402" spans="1:8" ht="56.25">
      <c r="A402" s="249">
        <v>400</v>
      </c>
      <c r="B402" s="484">
        <v>14214000</v>
      </c>
      <c r="C402" s="249" t="s">
        <v>444</v>
      </c>
      <c r="D402" s="405">
        <v>52049254</v>
      </c>
      <c r="E402" s="492" t="s">
        <v>872</v>
      </c>
      <c r="F402" s="486">
        <v>45657</v>
      </c>
      <c r="G402" s="249" t="s">
        <v>1660</v>
      </c>
      <c r="H402" s="250"/>
    </row>
    <row r="403" spans="1:8" ht="56.25">
      <c r="A403" s="249">
        <v>401</v>
      </c>
      <c r="B403" s="484">
        <v>14214000</v>
      </c>
      <c r="C403" s="249" t="s">
        <v>883</v>
      </c>
      <c r="D403" s="405">
        <v>1111453139</v>
      </c>
      <c r="E403" s="197" t="s">
        <v>870</v>
      </c>
      <c r="F403" s="486">
        <v>45657</v>
      </c>
      <c r="G403" s="249" t="s">
        <v>1660</v>
      </c>
      <c r="H403" s="250"/>
    </row>
    <row r="404" spans="1:8" ht="56.25">
      <c r="A404" s="249">
        <v>402</v>
      </c>
      <c r="B404" s="484">
        <v>14214000</v>
      </c>
      <c r="C404" s="249" t="s">
        <v>397</v>
      </c>
      <c r="D404" s="405">
        <v>33994070</v>
      </c>
      <c r="E404" s="492" t="s">
        <v>872</v>
      </c>
      <c r="F404" s="486">
        <v>45657</v>
      </c>
      <c r="G404" s="249" t="s">
        <v>1660</v>
      </c>
      <c r="H404" s="250"/>
    </row>
    <row r="405" spans="1:8" ht="56.25">
      <c r="A405" s="249">
        <v>403</v>
      </c>
      <c r="B405" s="484">
        <v>14214000</v>
      </c>
      <c r="C405" s="249" t="s">
        <v>442</v>
      </c>
      <c r="D405" s="405">
        <v>1234645968</v>
      </c>
      <c r="E405" s="492" t="s">
        <v>872</v>
      </c>
      <c r="F405" s="486">
        <v>45657</v>
      </c>
      <c r="G405" s="249" t="s">
        <v>1660</v>
      </c>
      <c r="H405" s="250"/>
    </row>
    <row r="406" spans="1:8" ht="56.25">
      <c r="A406" s="249">
        <v>404</v>
      </c>
      <c r="B406" s="484">
        <v>14214000</v>
      </c>
      <c r="C406" s="249" t="s">
        <v>396</v>
      </c>
      <c r="D406" s="405">
        <v>1110060962</v>
      </c>
      <c r="E406" s="492" t="s">
        <v>872</v>
      </c>
      <c r="F406" s="486">
        <v>45657</v>
      </c>
      <c r="G406" s="249" t="s">
        <v>1660</v>
      </c>
      <c r="H406" s="250"/>
    </row>
    <row r="407" spans="1:8" ht="56.25">
      <c r="A407" s="249">
        <v>405</v>
      </c>
      <c r="B407" s="484">
        <v>14214000</v>
      </c>
      <c r="C407" s="249" t="s">
        <v>430</v>
      </c>
      <c r="D407" s="405">
        <v>1110453084</v>
      </c>
      <c r="E407" s="492" t="s">
        <v>872</v>
      </c>
      <c r="F407" s="486">
        <v>45657</v>
      </c>
      <c r="G407" s="249" t="s">
        <v>1660</v>
      </c>
      <c r="H407" s="250"/>
    </row>
    <row r="408" spans="1:8" ht="56.25">
      <c r="A408" s="249">
        <v>406</v>
      </c>
      <c r="B408" s="484">
        <v>14214000</v>
      </c>
      <c r="C408" s="249" t="s">
        <v>888</v>
      </c>
      <c r="D408" s="405">
        <v>1110507022</v>
      </c>
      <c r="E408" s="197" t="s">
        <v>870</v>
      </c>
      <c r="F408" s="486">
        <v>45657</v>
      </c>
      <c r="G408" s="249" t="s">
        <v>1660</v>
      </c>
      <c r="H408" s="250"/>
    </row>
    <row r="409" spans="1:8" ht="56.25">
      <c r="A409" s="249">
        <v>407</v>
      </c>
      <c r="B409" s="484">
        <v>14214000</v>
      </c>
      <c r="C409" s="249" t="s">
        <v>889</v>
      </c>
      <c r="D409" s="405">
        <v>65588998</v>
      </c>
      <c r="E409" s="197" t="s">
        <v>870</v>
      </c>
      <c r="F409" s="486">
        <v>45657</v>
      </c>
      <c r="G409" s="249" t="s">
        <v>1660</v>
      </c>
      <c r="H409" s="250"/>
    </row>
    <row r="410" spans="1:8" ht="56.25">
      <c r="A410" s="249">
        <v>408</v>
      </c>
      <c r="B410" s="484">
        <v>14214000</v>
      </c>
      <c r="C410" s="249" t="s">
        <v>495</v>
      </c>
      <c r="D410" s="405">
        <v>1110536322</v>
      </c>
      <c r="E410" s="492" t="s">
        <v>872</v>
      </c>
      <c r="F410" s="486">
        <v>45657</v>
      </c>
      <c r="G410" s="249" t="s">
        <v>1660</v>
      </c>
      <c r="H410" s="250"/>
    </row>
    <row r="411" spans="1:8" ht="56.25">
      <c r="A411" s="249">
        <v>409</v>
      </c>
      <c r="B411" s="484">
        <v>14214000</v>
      </c>
      <c r="C411" s="249" t="s">
        <v>532</v>
      </c>
      <c r="D411" s="405">
        <v>38364657</v>
      </c>
      <c r="E411" s="492" t="s">
        <v>872</v>
      </c>
      <c r="F411" s="486">
        <v>45657</v>
      </c>
      <c r="G411" s="249" t="s">
        <v>1660</v>
      </c>
      <c r="H411" s="250"/>
    </row>
    <row r="412" spans="1:8" ht="56.25">
      <c r="A412" s="249">
        <v>410</v>
      </c>
      <c r="B412" s="484">
        <v>14214000</v>
      </c>
      <c r="C412" s="249" t="s">
        <v>894</v>
      </c>
      <c r="D412" s="405">
        <v>65767290</v>
      </c>
      <c r="E412" s="493" t="s">
        <v>100</v>
      </c>
      <c r="F412" s="486">
        <v>45657</v>
      </c>
      <c r="G412" s="249" t="s">
        <v>1660</v>
      </c>
      <c r="H412" s="250"/>
    </row>
    <row r="413" spans="1:8" ht="56.25">
      <c r="A413" s="249">
        <v>411</v>
      </c>
      <c r="B413" s="484">
        <v>13933330</v>
      </c>
      <c r="C413" s="249" t="s">
        <v>387</v>
      </c>
      <c r="D413" s="405">
        <v>1005720298</v>
      </c>
      <c r="E413" s="197" t="s">
        <v>895</v>
      </c>
      <c r="F413" s="486">
        <v>45657</v>
      </c>
      <c r="G413" s="249" t="s">
        <v>1660</v>
      </c>
      <c r="H413" s="250"/>
    </row>
    <row r="414" spans="1:8" ht="67.5">
      <c r="A414" s="249">
        <v>412</v>
      </c>
      <c r="B414" s="484">
        <v>16200000</v>
      </c>
      <c r="C414" s="249" t="s">
        <v>897</v>
      </c>
      <c r="D414" s="405">
        <v>65752745</v>
      </c>
      <c r="E414" s="492" t="s">
        <v>864</v>
      </c>
      <c r="F414" s="486">
        <v>45657</v>
      </c>
      <c r="G414" s="249" t="s">
        <v>1660</v>
      </c>
      <c r="H414" s="250"/>
    </row>
    <row r="415" spans="1:8" ht="90">
      <c r="A415" s="249">
        <v>413</v>
      </c>
      <c r="B415" s="484">
        <v>22800000</v>
      </c>
      <c r="C415" s="249" t="s">
        <v>901</v>
      </c>
      <c r="D415" s="405">
        <v>1110445701</v>
      </c>
      <c r="E415" s="197" t="s">
        <v>900</v>
      </c>
      <c r="F415" s="486">
        <v>45657</v>
      </c>
      <c r="G415" s="249" t="s">
        <v>1660</v>
      </c>
      <c r="H415" s="250"/>
    </row>
    <row r="416" spans="1:8" ht="67.5">
      <c r="A416" s="249">
        <v>414</v>
      </c>
      <c r="B416" s="484">
        <v>25200000</v>
      </c>
      <c r="C416" s="249" t="s">
        <v>327</v>
      </c>
      <c r="D416" s="405">
        <v>1018474756</v>
      </c>
      <c r="E416" s="493" t="s">
        <v>83</v>
      </c>
      <c r="F416" s="486">
        <v>45657</v>
      </c>
      <c r="G416" s="249" t="s">
        <v>1660</v>
      </c>
      <c r="H416" s="250"/>
    </row>
    <row r="417" spans="1:8" ht="90">
      <c r="A417" s="249">
        <v>415</v>
      </c>
      <c r="B417" s="484">
        <v>22800000</v>
      </c>
      <c r="C417" s="249" t="s">
        <v>475</v>
      </c>
      <c r="D417" s="405">
        <v>1234640609</v>
      </c>
      <c r="E417" s="197" t="s">
        <v>900</v>
      </c>
      <c r="F417" s="486">
        <v>45657</v>
      </c>
      <c r="G417" s="249" t="s">
        <v>1660</v>
      </c>
      <c r="H417" s="250"/>
    </row>
    <row r="418" spans="1:8" ht="45">
      <c r="A418" s="249">
        <v>416</v>
      </c>
      <c r="B418" s="484">
        <v>31850000</v>
      </c>
      <c r="C418" s="249" t="s">
        <v>702</v>
      </c>
      <c r="D418" s="405">
        <v>1110466779</v>
      </c>
      <c r="E418" s="197" t="s">
        <v>701</v>
      </c>
      <c r="F418" s="486">
        <v>45657</v>
      </c>
      <c r="G418" s="249" t="s">
        <v>1660</v>
      </c>
      <c r="H418" s="250"/>
    </row>
    <row r="419" spans="1:8" ht="78.75">
      <c r="A419" s="249">
        <v>417</v>
      </c>
      <c r="B419" s="484">
        <v>19910000</v>
      </c>
      <c r="C419" s="249" t="s">
        <v>61</v>
      </c>
      <c r="D419" s="405">
        <v>14223766</v>
      </c>
      <c r="E419" s="495" t="s">
        <v>597</v>
      </c>
      <c r="F419" s="486">
        <v>45657</v>
      </c>
      <c r="G419" s="249" t="s">
        <v>1660</v>
      </c>
      <c r="H419" s="250"/>
    </row>
    <row r="420" spans="1:8" ht="67.5">
      <c r="A420" s="249">
        <v>418</v>
      </c>
      <c r="B420" s="484">
        <v>26574000</v>
      </c>
      <c r="C420" s="249" t="s">
        <v>910</v>
      </c>
      <c r="D420" s="405">
        <v>1110486231</v>
      </c>
      <c r="E420" s="492" t="s">
        <v>853</v>
      </c>
      <c r="F420" s="486">
        <v>45657</v>
      </c>
      <c r="G420" s="249" t="s">
        <v>1660</v>
      </c>
      <c r="H420" s="250"/>
    </row>
    <row r="421" spans="1:8" ht="56.25">
      <c r="A421" s="249">
        <v>419</v>
      </c>
      <c r="B421" s="484">
        <v>30000000</v>
      </c>
      <c r="C421" s="249" t="s">
        <v>364</v>
      </c>
      <c r="D421" s="405">
        <v>28799762</v>
      </c>
      <c r="E421" s="492" t="s">
        <v>729</v>
      </c>
      <c r="F421" s="486">
        <v>45657</v>
      </c>
      <c r="G421" s="249" t="s">
        <v>1660</v>
      </c>
      <c r="H421" s="250"/>
    </row>
    <row r="422" spans="1:8" ht="78.75">
      <c r="A422" s="249">
        <v>420</v>
      </c>
      <c r="B422" s="484">
        <v>27000000</v>
      </c>
      <c r="C422" s="249" t="s">
        <v>914</v>
      </c>
      <c r="D422" s="405">
        <v>65759924</v>
      </c>
      <c r="E422" s="492" t="s">
        <v>913</v>
      </c>
      <c r="F422" s="486">
        <v>45657</v>
      </c>
      <c r="G422" s="249" t="s">
        <v>1660</v>
      </c>
      <c r="H422" s="250"/>
    </row>
    <row r="423" spans="1:8" ht="67.5">
      <c r="A423" s="249">
        <v>421</v>
      </c>
      <c r="B423" s="484">
        <v>11220134</v>
      </c>
      <c r="C423" s="100" t="s">
        <v>615</v>
      </c>
      <c r="D423" s="405">
        <v>1193563069</v>
      </c>
      <c r="E423" s="197" t="s">
        <v>89</v>
      </c>
      <c r="F423" s="486">
        <v>45657</v>
      </c>
      <c r="G423" s="249" t="s">
        <v>1660</v>
      </c>
      <c r="H423" s="250"/>
    </row>
    <row r="424" spans="1:8" ht="67.5">
      <c r="A424" s="249">
        <v>422</v>
      </c>
      <c r="B424" s="484">
        <v>28259916</v>
      </c>
      <c r="C424" s="249" t="s">
        <v>837</v>
      </c>
      <c r="D424" s="405">
        <v>800250023</v>
      </c>
      <c r="E424" s="492" t="s">
        <v>916</v>
      </c>
      <c r="F424" s="486">
        <v>45503</v>
      </c>
      <c r="G424" s="249" t="s">
        <v>1660</v>
      </c>
      <c r="H424" s="250"/>
    </row>
    <row r="425" spans="1:8" ht="90">
      <c r="A425" s="249">
        <v>423</v>
      </c>
      <c r="B425" s="484">
        <v>22800000</v>
      </c>
      <c r="C425" s="249" t="s">
        <v>477</v>
      </c>
      <c r="D425" s="405">
        <v>1110548516</v>
      </c>
      <c r="E425" s="197" t="s">
        <v>900</v>
      </c>
      <c r="F425" s="486">
        <v>45657</v>
      </c>
      <c r="G425" s="249" t="s">
        <v>1660</v>
      </c>
      <c r="H425" s="250"/>
    </row>
    <row r="426" spans="1:8" ht="56.25">
      <c r="A426" s="249">
        <v>424</v>
      </c>
      <c r="B426" s="484">
        <v>58320000</v>
      </c>
      <c r="C426" s="249" t="s">
        <v>919</v>
      </c>
      <c r="D426" s="405">
        <v>901430318</v>
      </c>
      <c r="E426" s="492" t="s">
        <v>918</v>
      </c>
      <c r="F426" s="486">
        <v>45657</v>
      </c>
      <c r="G426" s="249" t="s">
        <v>1660</v>
      </c>
      <c r="H426" s="250"/>
    </row>
    <row r="427" spans="1:8" ht="45">
      <c r="A427" s="249">
        <v>425</v>
      </c>
      <c r="B427" s="484">
        <v>14214000</v>
      </c>
      <c r="C427" s="249" t="s">
        <v>481</v>
      </c>
      <c r="D427" s="405">
        <v>1109386295</v>
      </c>
      <c r="E427" s="493" t="s">
        <v>921</v>
      </c>
      <c r="F427" s="486">
        <v>45657</v>
      </c>
      <c r="G427" s="249" t="s">
        <v>1660</v>
      </c>
      <c r="H427" s="250"/>
    </row>
    <row r="428" spans="1:8" ht="22.5">
      <c r="A428" s="249">
        <v>426</v>
      </c>
      <c r="B428" s="484">
        <v>17000000</v>
      </c>
      <c r="C428" s="249" t="s">
        <v>712</v>
      </c>
      <c r="D428" s="405">
        <v>809012539</v>
      </c>
      <c r="E428" s="492" t="s">
        <v>923</v>
      </c>
      <c r="F428" s="486">
        <v>45535</v>
      </c>
      <c r="G428" s="249" t="s">
        <v>1660</v>
      </c>
      <c r="H428" s="250"/>
    </row>
    <row r="429" spans="1:8" ht="123.75">
      <c r="A429" s="249">
        <v>427</v>
      </c>
      <c r="B429" s="484">
        <v>19142550</v>
      </c>
      <c r="C429" s="249" t="s">
        <v>373</v>
      </c>
      <c r="D429" s="405">
        <v>93060622</v>
      </c>
      <c r="E429" s="492" t="s">
        <v>924</v>
      </c>
      <c r="F429" s="486">
        <v>45657</v>
      </c>
      <c r="G429" s="249" t="s">
        <v>1660</v>
      </c>
      <c r="H429" s="250"/>
    </row>
    <row r="430" spans="1:8" ht="78.75">
      <c r="A430" s="249">
        <v>428</v>
      </c>
      <c r="B430" s="484">
        <v>19467800</v>
      </c>
      <c r="C430" s="249" t="s">
        <v>927</v>
      </c>
      <c r="D430" s="405">
        <v>14295124</v>
      </c>
      <c r="E430" s="492" t="s">
        <v>926</v>
      </c>
      <c r="F430" s="486">
        <v>45657</v>
      </c>
      <c r="G430" s="249" t="s">
        <v>1660</v>
      </c>
      <c r="H430" s="250"/>
    </row>
    <row r="431" spans="1:8" ht="67.5">
      <c r="A431" s="249">
        <v>429</v>
      </c>
      <c r="B431" s="484">
        <v>26500000</v>
      </c>
      <c r="C431" s="249" t="s">
        <v>930</v>
      </c>
      <c r="D431" s="405">
        <v>84047569</v>
      </c>
      <c r="E431" s="492" t="s">
        <v>929</v>
      </c>
      <c r="F431" s="485" t="s">
        <v>79</v>
      </c>
      <c r="G431" s="249" t="s">
        <v>1660</v>
      </c>
      <c r="H431" s="250"/>
    </row>
    <row r="432" spans="1:8" ht="90">
      <c r="A432" s="249">
        <v>430</v>
      </c>
      <c r="B432" s="484">
        <v>16800000</v>
      </c>
      <c r="C432" s="249" t="s">
        <v>933</v>
      </c>
      <c r="D432" s="405">
        <v>65771165</v>
      </c>
      <c r="E432" s="492" t="s">
        <v>932</v>
      </c>
      <c r="F432" s="486">
        <v>45657</v>
      </c>
      <c r="G432" s="249" t="s">
        <v>1660</v>
      </c>
      <c r="H432" s="250"/>
    </row>
    <row r="433" spans="1:8" ht="56.25">
      <c r="A433" s="249">
        <v>431</v>
      </c>
      <c r="B433" s="484">
        <v>35000000</v>
      </c>
      <c r="C433" s="249" t="s">
        <v>919</v>
      </c>
      <c r="D433" s="405">
        <v>901430318</v>
      </c>
      <c r="E433" s="492" t="s">
        <v>935</v>
      </c>
      <c r="F433" s="486">
        <v>45657</v>
      </c>
      <c r="G433" s="249" t="s">
        <v>1660</v>
      </c>
      <c r="H433" s="250"/>
    </row>
    <row r="434" spans="1:8" ht="90">
      <c r="A434" s="249">
        <v>432</v>
      </c>
      <c r="B434" s="484">
        <v>16800000</v>
      </c>
      <c r="C434" s="249" t="s">
        <v>937</v>
      </c>
      <c r="D434" s="405">
        <v>28538686</v>
      </c>
      <c r="E434" s="492" t="s">
        <v>932</v>
      </c>
      <c r="F434" s="486">
        <v>45657</v>
      </c>
      <c r="G434" s="249" t="s">
        <v>1660</v>
      </c>
      <c r="H434" s="250"/>
    </row>
    <row r="435" spans="1:8" ht="90">
      <c r="A435" s="249">
        <v>433</v>
      </c>
      <c r="B435" s="484">
        <v>16800000</v>
      </c>
      <c r="C435" s="249" t="s">
        <v>939</v>
      </c>
      <c r="D435" s="405">
        <v>39752816</v>
      </c>
      <c r="E435" s="492" t="s">
        <v>932</v>
      </c>
      <c r="F435" s="486">
        <v>45657</v>
      </c>
      <c r="G435" s="249" t="s">
        <v>1660</v>
      </c>
      <c r="H435" s="250"/>
    </row>
    <row r="436" spans="1:8" ht="90">
      <c r="A436" s="249">
        <v>434</v>
      </c>
      <c r="B436" s="484">
        <v>16800000</v>
      </c>
      <c r="C436" s="249" t="s">
        <v>941</v>
      </c>
      <c r="D436" s="405">
        <v>1110453156</v>
      </c>
      <c r="E436" s="492" t="s">
        <v>932</v>
      </c>
      <c r="F436" s="486">
        <v>45657</v>
      </c>
      <c r="G436" s="249" t="s">
        <v>1660</v>
      </c>
      <c r="H436" s="250"/>
    </row>
    <row r="437" spans="1:8" ht="90">
      <c r="A437" s="249">
        <v>435</v>
      </c>
      <c r="B437" s="484">
        <v>16800000</v>
      </c>
      <c r="C437" s="249" t="s">
        <v>943</v>
      </c>
      <c r="D437" s="405">
        <v>1109003942</v>
      </c>
      <c r="E437" s="492" t="s">
        <v>932</v>
      </c>
      <c r="F437" s="486">
        <v>45657</v>
      </c>
      <c r="G437" s="249" t="s">
        <v>1660</v>
      </c>
      <c r="H437" s="250"/>
    </row>
    <row r="438" spans="1:8" ht="90">
      <c r="A438" s="249">
        <v>436</v>
      </c>
      <c r="B438" s="484">
        <v>16800000</v>
      </c>
      <c r="C438" s="249" t="s">
        <v>946</v>
      </c>
      <c r="D438" s="405">
        <v>1005826834</v>
      </c>
      <c r="E438" s="492" t="s">
        <v>932</v>
      </c>
      <c r="F438" s="486">
        <v>45657</v>
      </c>
      <c r="G438" s="249" t="s">
        <v>1660</v>
      </c>
      <c r="H438" s="250"/>
    </row>
    <row r="439" spans="1:8" ht="90">
      <c r="A439" s="249">
        <v>437</v>
      </c>
      <c r="B439" s="484">
        <v>16800000</v>
      </c>
      <c r="C439" s="249" t="s">
        <v>889</v>
      </c>
      <c r="D439" s="405">
        <v>65588998</v>
      </c>
      <c r="E439" s="492" t="s">
        <v>932</v>
      </c>
      <c r="F439" s="486">
        <v>45657</v>
      </c>
      <c r="G439" s="249" t="s">
        <v>1660</v>
      </c>
      <c r="H439" s="250"/>
    </row>
    <row r="440" spans="1:8" ht="90">
      <c r="A440" s="249">
        <v>438</v>
      </c>
      <c r="B440" s="484">
        <v>16800000</v>
      </c>
      <c r="C440" s="249" t="s">
        <v>948</v>
      </c>
      <c r="D440" s="405">
        <v>38361634</v>
      </c>
      <c r="E440" s="492" t="s">
        <v>932</v>
      </c>
      <c r="F440" s="486">
        <v>45657</v>
      </c>
      <c r="G440" s="249" t="s">
        <v>1660</v>
      </c>
      <c r="H440" s="250"/>
    </row>
    <row r="441" spans="1:8" ht="90">
      <c r="A441" s="249">
        <v>439</v>
      </c>
      <c r="B441" s="484">
        <v>27000000</v>
      </c>
      <c r="C441" s="249" t="s">
        <v>950</v>
      </c>
      <c r="D441" s="405">
        <v>5828395</v>
      </c>
      <c r="E441" s="197" t="s">
        <v>949</v>
      </c>
      <c r="F441" s="486">
        <v>45657</v>
      </c>
      <c r="G441" s="249" t="s">
        <v>1660</v>
      </c>
      <c r="H441" s="250"/>
    </row>
    <row r="442" spans="1:8" ht="90">
      <c r="A442" s="249">
        <v>440</v>
      </c>
      <c r="B442" s="484">
        <v>27000000</v>
      </c>
      <c r="C442" s="249" t="s">
        <v>952</v>
      </c>
      <c r="D442" s="405">
        <v>65767602</v>
      </c>
      <c r="E442" s="197" t="s">
        <v>949</v>
      </c>
      <c r="F442" s="486">
        <v>45657</v>
      </c>
      <c r="G442" s="249" t="s">
        <v>1660</v>
      </c>
      <c r="H442" s="250"/>
    </row>
    <row r="443" spans="1:8" ht="56.25">
      <c r="A443" s="249">
        <v>441</v>
      </c>
      <c r="B443" s="484">
        <v>30000000</v>
      </c>
      <c r="C443" s="249" t="s">
        <v>619</v>
      </c>
      <c r="D443" s="405">
        <v>52332938</v>
      </c>
      <c r="E443" s="197" t="s">
        <v>618</v>
      </c>
      <c r="F443" s="486">
        <v>45657</v>
      </c>
      <c r="G443" s="249" t="s">
        <v>1660</v>
      </c>
      <c r="H443" s="250"/>
    </row>
    <row r="444" spans="1:8" ht="78.75">
      <c r="A444" s="249">
        <v>442</v>
      </c>
      <c r="B444" s="484">
        <v>156700000</v>
      </c>
      <c r="C444" s="249" t="s">
        <v>712</v>
      </c>
      <c r="D444" s="405">
        <v>809012539</v>
      </c>
      <c r="E444" s="197" t="s">
        <v>954</v>
      </c>
      <c r="F444" s="486">
        <v>45656</v>
      </c>
      <c r="G444" s="249" t="s">
        <v>1660</v>
      </c>
      <c r="H444" s="250"/>
    </row>
    <row r="445" spans="1:8" ht="90">
      <c r="A445" s="249">
        <v>443</v>
      </c>
      <c r="B445" s="484">
        <v>16800000</v>
      </c>
      <c r="C445" s="249" t="s">
        <v>955</v>
      </c>
      <c r="D445" s="405">
        <v>65760365</v>
      </c>
      <c r="E445" s="492" t="s">
        <v>932</v>
      </c>
      <c r="F445" s="486">
        <v>45657</v>
      </c>
      <c r="G445" s="249" t="s">
        <v>1660</v>
      </c>
      <c r="H445" s="250"/>
    </row>
    <row r="446" spans="1:8" ht="90">
      <c r="A446" s="249">
        <v>444</v>
      </c>
      <c r="B446" s="484">
        <v>27000000</v>
      </c>
      <c r="C446" s="249" t="s">
        <v>957</v>
      </c>
      <c r="D446" s="405">
        <v>1110464811</v>
      </c>
      <c r="E446" s="197" t="s">
        <v>949</v>
      </c>
      <c r="F446" s="486">
        <v>45657</v>
      </c>
      <c r="G446" s="249" t="s">
        <v>1660</v>
      </c>
      <c r="H446" s="250"/>
    </row>
    <row r="447" spans="1:8" ht="90">
      <c r="A447" s="249">
        <v>445</v>
      </c>
      <c r="B447" s="484">
        <v>27000000</v>
      </c>
      <c r="C447" s="249" t="s">
        <v>959</v>
      </c>
      <c r="D447" s="405">
        <v>1110458705</v>
      </c>
      <c r="E447" s="197" t="s">
        <v>949</v>
      </c>
      <c r="F447" s="486">
        <v>45657</v>
      </c>
      <c r="G447" s="249" t="s">
        <v>1660</v>
      </c>
      <c r="H447" s="250"/>
    </row>
    <row r="448" spans="1:8" ht="90">
      <c r="A448" s="249">
        <v>446</v>
      </c>
      <c r="B448" s="484">
        <v>27000000</v>
      </c>
      <c r="C448" s="249" t="s">
        <v>961</v>
      </c>
      <c r="D448" s="405">
        <v>65780347</v>
      </c>
      <c r="E448" s="197" t="s">
        <v>949</v>
      </c>
      <c r="F448" s="486">
        <v>45657</v>
      </c>
      <c r="G448" s="249" t="s">
        <v>1660</v>
      </c>
      <c r="H448" s="250"/>
    </row>
    <row r="449" spans="1:8" ht="45">
      <c r="A449" s="249">
        <v>447</v>
      </c>
      <c r="B449" s="484">
        <v>36000000</v>
      </c>
      <c r="C449" s="249" t="s">
        <v>338</v>
      </c>
      <c r="D449" s="405">
        <v>1110536440</v>
      </c>
      <c r="E449" s="197" t="s">
        <v>963</v>
      </c>
      <c r="F449" s="486">
        <v>45657</v>
      </c>
      <c r="G449" s="249" t="s">
        <v>1660</v>
      </c>
      <c r="H449" s="250"/>
    </row>
    <row r="450" spans="1:8" ht="90">
      <c r="A450" s="249">
        <v>448</v>
      </c>
      <c r="B450" s="484">
        <v>25750000</v>
      </c>
      <c r="C450" s="249" t="s">
        <v>966</v>
      </c>
      <c r="D450" s="405">
        <v>1110505317</v>
      </c>
      <c r="E450" s="492" t="s">
        <v>965</v>
      </c>
      <c r="F450" s="485" t="s">
        <v>79</v>
      </c>
      <c r="G450" s="249" t="s">
        <v>1660</v>
      </c>
      <c r="H450" s="250"/>
    </row>
    <row r="451" spans="1:8" ht="90">
      <c r="A451" s="249">
        <v>449</v>
      </c>
      <c r="B451" s="484">
        <v>27000000</v>
      </c>
      <c r="C451" s="249" t="s">
        <v>969</v>
      </c>
      <c r="D451" s="405">
        <v>93436944</v>
      </c>
      <c r="E451" s="197" t="s">
        <v>949</v>
      </c>
      <c r="F451" s="486">
        <v>45657</v>
      </c>
      <c r="G451" s="249" t="s">
        <v>1660</v>
      </c>
      <c r="H451" s="250"/>
    </row>
    <row r="452" spans="1:8" ht="90">
      <c r="A452" s="249">
        <v>450</v>
      </c>
      <c r="B452" s="484">
        <v>16800000</v>
      </c>
      <c r="C452" s="249" t="s">
        <v>971</v>
      </c>
      <c r="D452" s="405">
        <v>55165364</v>
      </c>
      <c r="E452" s="492" t="s">
        <v>932</v>
      </c>
      <c r="F452" s="486">
        <v>45657</v>
      </c>
      <c r="G452" s="249" t="s">
        <v>1660</v>
      </c>
      <c r="H452" s="250"/>
    </row>
    <row r="453" spans="1:8" ht="90">
      <c r="A453" s="249">
        <v>451</v>
      </c>
      <c r="B453" s="484">
        <v>16800000</v>
      </c>
      <c r="C453" s="249" t="s">
        <v>973</v>
      </c>
      <c r="D453" s="405">
        <v>65736609</v>
      </c>
      <c r="E453" s="492" t="s">
        <v>932</v>
      </c>
      <c r="F453" s="486">
        <v>45657</v>
      </c>
      <c r="G453" s="249" t="s">
        <v>1660</v>
      </c>
      <c r="H453" s="250"/>
    </row>
    <row r="454" spans="1:8" ht="90">
      <c r="A454" s="249">
        <v>452</v>
      </c>
      <c r="B454" s="484">
        <v>16800000</v>
      </c>
      <c r="C454" s="249" t="s">
        <v>975</v>
      </c>
      <c r="D454" s="405">
        <v>24714386</v>
      </c>
      <c r="E454" s="492" t="s">
        <v>932</v>
      </c>
      <c r="F454" s="486">
        <v>45657</v>
      </c>
      <c r="G454" s="249" t="s">
        <v>1660</v>
      </c>
      <c r="H454" s="250"/>
    </row>
    <row r="455" spans="1:8" ht="90">
      <c r="A455" s="249">
        <v>453</v>
      </c>
      <c r="B455" s="484">
        <v>16800000</v>
      </c>
      <c r="C455" s="249" t="s">
        <v>978</v>
      </c>
      <c r="D455" s="405">
        <v>65808813</v>
      </c>
      <c r="E455" s="492" t="s">
        <v>932</v>
      </c>
      <c r="F455" s="486">
        <v>45657</v>
      </c>
      <c r="G455" s="249" t="s">
        <v>1660</v>
      </c>
      <c r="H455" s="250"/>
    </row>
    <row r="456" spans="1:8" ht="90">
      <c r="A456" s="249">
        <v>454</v>
      </c>
      <c r="B456" s="484">
        <v>13200000</v>
      </c>
      <c r="C456" s="249" t="s">
        <v>981</v>
      </c>
      <c r="D456" s="405">
        <v>11310254</v>
      </c>
      <c r="E456" s="197" t="s">
        <v>980</v>
      </c>
      <c r="F456" s="486">
        <v>45657</v>
      </c>
      <c r="G456" s="249" t="s">
        <v>1660</v>
      </c>
      <c r="H456" s="250"/>
    </row>
    <row r="457" spans="1:8" ht="67.5">
      <c r="A457" s="249">
        <v>455</v>
      </c>
      <c r="B457" s="484">
        <v>11220134</v>
      </c>
      <c r="C457" s="100" t="s">
        <v>614</v>
      </c>
      <c r="D457" s="405">
        <v>1005714392</v>
      </c>
      <c r="E457" s="197" t="s">
        <v>89</v>
      </c>
      <c r="F457" s="486">
        <v>45657</v>
      </c>
      <c r="G457" s="249" t="s">
        <v>1660</v>
      </c>
      <c r="H457" s="250"/>
    </row>
    <row r="458" spans="1:8" ht="90">
      <c r="A458" s="249">
        <v>456</v>
      </c>
      <c r="B458" s="484">
        <v>27000000</v>
      </c>
      <c r="C458" s="249" t="s">
        <v>984</v>
      </c>
      <c r="D458" s="405">
        <v>28539753</v>
      </c>
      <c r="E458" s="197" t="s">
        <v>983</v>
      </c>
      <c r="F458" s="486">
        <v>45657</v>
      </c>
      <c r="G458" s="249" t="s">
        <v>1660</v>
      </c>
      <c r="H458" s="250"/>
    </row>
    <row r="459" spans="1:8" ht="90">
      <c r="A459" s="249">
        <v>457</v>
      </c>
      <c r="B459" s="484">
        <v>16800000</v>
      </c>
      <c r="C459" s="249" t="s">
        <v>987</v>
      </c>
      <c r="D459" s="405">
        <v>1106738002</v>
      </c>
      <c r="E459" s="492" t="s">
        <v>932</v>
      </c>
      <c r="F459" s="486">
        <v>45657</v>
      </c>
      <c r="G459" s="249" t="s">
        <v>1660</v>
      </c>
      <c r="H459" s="250"/>
    </row>
    <row r="460" spans="1:8" ht="45">
      <c r="A460" s="249">
        <v>458</v>
      </c>
      <c r="B460" s="484">
        <v>14214000</v>
      </c>
      <c r="C460" s="249" t="s">
        <v>989</v>
      </c>
      <c r="D460" s="405">
        <v>1110530798</v>
      </c>
      <c r="E460" s="493" t="s">
        <v>921</v>
      </c>
      <c r="F460" s="486">
        <v>45657</v>
      </c>
      <c r="G460" s="249" t="s">
        <v>1660</v>
      </c>
      <c r="H460" s="250"/>
    </row>
    <row r="461" spans="1:8" ht="78.75">
      <c r="A461" s="249">
        <v>459</v>
      </c>
      <c r="B461" s="484">
        <v>15450000</v>
      </c>
      <c r="C461" s="249" t="s">
        <v>991</v>
      </c>
      <c r="D461" s="405">
        <v>65632947</v>
      </c>
      <c r="E461" s="197" t="s">
        <v>859</v>
      </c>
      <c r="F461" s="486">
        <v>45657</v>
      </c>
      <c r="G461" s="249" t="s">
        <v>1660</v>
      </c>
      <c r="H461" s="250"/>
    </row>
    <row r="462" spans="1:8" ht="90">
      <c r="A462" s="249">
        <v>460</v>
      </c>
      <c r="B462" s="484">
        <v>13200000</v>
      </c>
      <c r="C462" s="249" t="s">
        <v>993</v>
      </c>
      <c r="D462" s="405">
        <v>93407522</v>
      </c>
      <c r="E462" s="197" t="s">
        <v>980</v>
      </c>
      <c r="F462" s="486">
        <v>45657</v>
      </c>
      <c r="G462" s="249" t="s">
        <v>1660</v>
      </c>
      <c r="H462" s="250"/>
    </row>
    <row r="463" spans="1:8" ht="56.25">
      <c r="A463" s="249">
        <v>461</v>
      </c>
      <c r="B463" s="484">
        <v>13503300</v>
      </c>
      <c r="C463" s="249" t="s">
        <v>995</v>
      </c>
      <c r="D463" s="405">
        <v>28559419</v>
      </c>
      <c r="E463" s="197" t="s">
        <v>870</v>
      </c>
      <c r="F463" s="486">
        <v>45657</v>
      </c>
      <c r="G463" s="249" t="s">
        <v>1660</v>
      </c>
      <c r="H463" s="250"/>
    </row>
    <row r="464" spans="1:8" ht="56.25">
      <c r="A464" s="249">
        <v>462</v>
      </c>
      <c r="B464" s="484">
        <v>24220000</v>
      </c>
      <c r="C464" s="249" t="s">
        <v>228</v>
      </c>
      <c r="D464" s="405">
        <v>28816294</v>
      </c>
      <c r="E464" s="492" t="s">
        <v>612</v>
      </c>
      <c r="F464" s="486">
        <v>45657</v>
      </c>
      <c r="G464" s="249" t="s">
        <v>1660</v>
      </c>
      <c r="H464" s="250"/>
    </row>
    <row r="465" spans="1:8" ht="67.5">
      <c r="A465" s="249">
        <v>463</v>
      </c>
      <c r="B465" s="484">
        <v>24220000</v>
      </c>
      <c r="C465" s="249" t="s">
        <v>999</v>
      </c>
      <c r="D465" s="405">
        <v>1110557216</v>
      </c>
      <c r="E465" s="492" t="s">
        <v>998</v>
      </c>
      <c r="F465" s="486">
        <v>45657</v>
      </c>
      <c r="G465" s="249" t="s">
        <v>1660</v>
      </c>
      <c r="H465" s="250"/>
    </row>
    <row r="466" spans="1:8" ht="90">
      <c r="A466" s="249">
        <v>464</v>
      </c>
      <c r="B466" s="484">
        <v>16800000</v>
      </c>
      <c r="C466" s="249" t="s">
        <v>1001</v>
      </c>
      <c r="D466" s="405">
        <v>39528406</v>
      </c>
      <c r="E466" s="492" t="s">
        <v>932</v>
      </c>
      <c r="F466" s="486">
        <v>45657</v>
      </c>
      <c r="G466" s="249" t="s">
        <v>1660</v>
      </c>
      <c r="H466" s="250"/>
    </row>
    <row r="467" spans="1:8" ht="56.25">
      <c r="A467" s="249">
        <v>465</v>
      </c>
      <c r="B467" s="484">
        <v>13503300</v>
      </c>
      <c r="C467" s="249" t="s">
        <v>1003</v>
      </c>
      <c r="D467" s="405">
        <v>28542954</v>
      </c>
      <c r="E467" s="197" t="s">
        <v>870</v>
      </c>
      <c r="F467" s="486">
        <v>45657</v>
      </c>
      <c r="G467" s="249" t="s">
        <v>1660</v>
      </c>
      <c r="H467" s="250"/>
    </row>
    <row r="468" spans="1:8" ht="78.75">
      <c r="A468" s="249">
        <v>466</v>
      </c>
      <c r="B468" s="484">
        <v>16800000</v>
      </c>
      <c r="C468" s="249" t="s">
        <v>1006</v>
      </c>
      <c r="D468" s="405">
        <v>1109381782</v>
      </c>
      <c r="E468" s="492" t="s">
        <v>1005</v>
      </c>
      <c r="F468" s="486">
        <v>45657</v>
      </c>
      <c r="G468" s="249" t="s">
        <v>1660</v>
      </c>
      <c r="H468" s="250"/>
    </row>
    <row r="469" spans="1:8" ht="78.75">
      <c r="A469" s="249">
        <v>467</v>
      </c>
      <c r="B469" s="484">
        <v>16800000</v>
      </c>
      <c r="C469" s="249" t="s">
        <v>1008</v>
      </c>
      <c r="D469" s="405">
        <v>52778905</v>
      </c>
      <c r="E469" s="492" t="s">
        <v>1005</v>
      </c>
      <c r="F469" s="486">
        <v>45657</v>
      </c>
      <c r="G469" s="249" t="s">
        <v>1660</v>
      </c>
      <c r="H469" s="250"/>
    </row>
    <row r="470" spans="1:8" ht="101.25">
      <c r="A470" s="249">
        <v>468</v>
      </c>
      <c r="B470" s="484">
        <v>88782330</v>
      </c>
      <c r="C470" s="249" t="s">
        <v>1012</v>
      </c>
      <c r="D470" s="405">
        <v>93386132</v>
      </c>
      <c r="E470" s="197" t="s">
        <v>1011</v>
      </c>
      <c r="F470" s="485" t="s">
        <v>121</v>
      </c>
      <c r="G470" s="249" t="s">
        <v>1660</v>
      </c>
      <c r="H470" s="250"/>
    </row>
    <row r="471" spans="1:8" ht="56.25">
      <c r="A471" s="249">
        <v>469</v>
      </c>
      <c r="B471" s="484">
        <v>237657890</v>
      </c>
      <c r="C471" s="249" t="s">
        <v>1012</v>
      </c>
      <c r="D471" s="405">
        <v>93386132</v>
      </c>
      <c r="E471" s="197" t="s">
        <v>1014</v>
      </c>
      <c r="F471" s="485" t="s">
        <v>121</v>
      </c>
      <c r="G471" s="249" t="s">
        <v>1660</v>
      </c>
      <c r="H471" s="250"/>
    </row>
    <row r="472" spans="1:8" ht="90">
      <c r="A472" s="249">
        <v>470</v>
      </c>
      <c r="B472" s="484">
        <v>13200000</v>
      </c>
      <c r="C472" s="249" t="s">
        <v>1016</v>
      </c>
      <c r="D472" s="405">
        <v>1110597523</v>
      </c>
      <c r="E472" s="197" t="s">
        <v>980</v>
      </c>
      <c r="F472" s="486">
        <v>45657</v>
      </c>
      <c r="G472" s="249" t="s">
        <v>1660</v>
      </c>
      <c r="H472" s="250"/>
    </row>
    <row r="473" spans="1:8" ht="90">
      <c r="A473" s="249">
        <v>471</v>
      </c>
      <c r="B473" s="484">
        <v>27000000</v>
      </c>
      <c r="C473" s="249" t="s">
        <v>1018</v>
      </c>
      <c r="D473" s="405">
        <v>1022393219</v>
      </c>
      <c r="E473" s="197" t="s">
        <v>983</v>
      </c>
      <c r="F473" s="486">
        <v>45657</v>
      </c>
      <c r="G473" s="249" t="s">
        <v>1660</v>
      </c>
      <c r="H473" s="250"/>
    </row>
    <row r="474" spans="1:8" ht="90">
      <c r="A474" s="249">
        <v>472</v>
      </c>
      <c r="B474" s="484">
        <v>27000000</v>
      </c>
      <c r="C474" s="249" t="s">
        <v>1020</v>
      </c>
      <c r="D474" s="405">
        <v>1110479271</v>
      </c>
      <c r="E474" s="197" t="s">
        <v>983</v>
      </c>
      <c r="F474" s="486">
        <v>45657</v>
      </c>
      <c r="G474" s="249" t="s">
        <v>1660</v>
      </c>
      <c r="H474" s="250"/>
    </row>
    <row r="475" spans="1:8" ht="56.25">
      <c r="A475" s="249">
        <v>473</v>
      </c>
      <c r="B475" s="484">
        <v>22666666</v>
      </c>
      <c r="C475" s="249" t="s">
        <v>559</v>
      </c>
      <c r="D475" s="405">
        <v>65717924</v>
      </c>
      <c r="E475" s="492" t="s">
        <v>1021</v>
      </c>
      <c r="F475" s="486">
        <v>45657</v>
      </c>
      <c r="G475" s="249" t="s">
        <v>1660</v>
      </c>
      <c r="H475" s="250"/>
    </row>
    <row r="476" spans="1:8" ht="78.75">
      <c r="A476" s="249">
        <v>474</v>
      </c>
      <c r="B476" s="484">
        <v>18000000</v>
      </c>
      <c r="C476" s="249" t="s">
        <v>1024</v>
      </c>
      <c r="D476" s="405">
        <v>1110567557</v>
      </c>
      <c r="E476" s="492" t="s">
        <v>1023</v>
      </c>
      <c r="F476" s="485" t="s">
        <v>46</v>
      </c>
      <c r="G476" s="249" t="s">
        <v>1660</v>
      </c>
      <c r="H476" s="250"/>
    </row>
    <row r="477" spans="1:8" ht="101.25">
      <c r="A477" s="249">
        <v>475</v>
      </c>
      <c r="B477" s="484">
        <v>175000000</v>
      </c>
      <c r="C477" s="249" t="s">
        <v>837</v>
      </c>
      <c r="D477" s="405">
        <v>800250023</v>
      </c>
      <c r="E477" s="492" t="s">
        <v>182</v>
      </c>
      <c r="F477" s="485" t="s">
        <v>52</v>
      </c>
      <c r="G477" s="249" t="s">
        <v>1660</v>
      </c>
      <c r="H477" s="250"/>
    </row>
    <row r="478" spans="1:8" ht="78.75">
      <c r="A478" s="249">
        <v>476</v>
      </c>
      <c r="B478" s="484">
        <v>13029500</v>
      </c>
      <c r="C478" s="249" t="s">
        <v>449</v>
      </c>
      <c r="D478" s="405">
        <v>1110448973</v>
      </c>
      <c r="E478" s="197" t="s">
        <v>1026</v>
      </c>
      <c r="F478" s="486">
        <v>45650</v>
      </c>
      <c r="G478" s="249" t="s">
        <v>1660</v>
      </c>
      <c r="H478" s="250"/>
    </row>
    <row r="479" spans="1:8" ht="78.75">
      <c r="A479" s="249">
        <v>477</v>
      </c>
      <c r="B479" s="484">
        <v>13029500</v>
      </c>
      <c r="C479" s="249" t="s">
        <v>1028</v>
      </c>
      <c r="D479" s="405">
        <v>65556129</v>
      </c>
      <c r="E479" s="197" t="s">
        <v>1026</v>
      </c>
      <c r="F479" s="486">
        <v>45650</v>
      </c>
      <c r="G479" s="249" t="s">
        <v>1660</v>
      </c>
      <c r="H479" s="250"/>
    </row>
    <row r="480" spans="1:8" ht="78.75">
      <c r="A480" s="249">
        <v>478</v>
      </c>
      <c r="B480" s="484">
        <v>15450000</v>
      </c>
      <c r="C480" s="249" t="s">
        <v>1031</v>
      </c>
      <c r="D480" s="405">
        <v>1105685977</v>
      </c>
      <c r="E480" s="197" t="s">
        <v>1030</v>
      </c>
      <c r="F480" s="486">
        <v>45650</v>
      </c>
      <c r="G480" s="249" t="s">
        <v>1660</v>
      </c>
      <c r="H480" s="250"/>
    </row>
    <row r="481" spans="1:8" ht="90">
      <c r="A481" s="249">
        <v>479</v>
      </c>
      <c r="B481" s="484">
        <v>16800000</v>
      </c>
      <c r="C481" s="249" t="s">
        <v>1032</v>
      </c>
      <c r="D481" s="405">
        <v>1110596185</v>
      </c>
      <c r="E481" s="492" t="s">
        <v>932</v>
      </c>
      <c r="F481" s="486">
        <v>45657</v>
      </c>
      <c r="G481" s="249" t="s">
        <v>1660</v>
      </c>
      <c r="H481" s="250"/>
    </row>
    <row r="482" spans="1:8" ht="90">
      <c r="A482" s="249">
        <v>480</v>
      </c>
      <c r="B482" s="484">
        <v>16800000</v>
      </c>
      <c r="C482" s="249" t="s">
        <v>1035</v>
      </c>
      <c r="D482" s="405">
        <v>65585878</v>
      </c>
      <c r="E482" s="492" t="s">
        <v>932</v>
      </c>
      <c r="F482" s="486">
        <v>45657</v>
      </c>
      <c r="G482" s="249" t="s">
        <v>1660</v>
      </c>
      <c r="H482" s="250"/>
    </row>
    <row r="483" spans="1:8" ht="90">
      <c r="A483" s="249">
        <v>481</v>
      </c>
      <c r="B483" s="484">
        <v>16800000</v>
      </c>
      <c r="C483" s="249" t="s">
        <v>1039</v>
      </c>
      <c r="D483" s="405">
        <v>11220858</v>
      </c>
      <c r="E483" s="492" t="s">
        <v>932</v>
      </c>
      <c r="F483" s="486">
        <v>45657</v>
      </c>
      <c r="G483" s="249" t="s">
        <v>1660</v>
      </c>
      <c r="H483" s="250"/>
    </row>
    <row r="484" spans="1:8" ht="90">
      <c r="A484" s="249">
        <v>482</v>
      </c>
      <c r="B484" s="484">
        <v>16800000</v>
      </c>
      <c r="C484" s="249" t="s">
        <v>1040</v>
      </c>
      <c r="D484" s="405">
        <v>41911397</v>
      </c>
      <c r="E484" s="492" t="s">
        <v>932</v>
      </c>
      <c r="F484" s="486">
        <v>45657</v>
      </c>
      <c r="G484" s="249" t="s">
        <v>1660</v>
      </c>
      <c r="H484" s="250"/>
    </row>
    <row r="485" spans="1:8" ht="90">
      <c r="A485" s="249">
        <v>483</v>
      </c>
      <c r="B485" s="484">
        <v>16800000</v>
      </c>
      <c r="C485" s="249" t="s">
        <v>1043</v>
      </c>
      <c r="D485" s="405">
        <v>1110496346</v>
      </c>
      <c r="E485" s="492" t="s">
        <v>932</v>
      </c>
      <c r="F485" s="486">
        <v>45657</v>
      </c>
      <c r="G485" s="249" t="s">
        <v>1660</v>
      </c>
      <c r="H485" s="250"/>
    </row>
    <row r="486" spans="1:8" ht="78.75">
      <c r="A486" s="249">
        <v>484</v>
      </c>
      <c r="B486" s="484">
        <v>16800000</v>
      </c>
      <c r="C486" s="249" t="s">
        <v>1047</v>
      </c>
      <c r="D486" s="405">
        <v>1110060768</v>
      </c>
      <c r="E486" s="492" t="s">
        <v>1005</v>
      </c>
      <c r="F486" s="486">
        <v>45657</v>
      </c>
      <c r="G486" s="249" t="s">
        <v>1660</v>
      </c>
      <c r="H486" s="250"/>
    </row>
    <row r="487" spans="1:8" ht="90">
      <c r="A487" s="249">
        <v>485</v>
      </c>
      <c r="B487" s="484">
        <v>13200000</v>
      </c>
      <c r="C487" s="249" t="s">
        <v>1050</v>
      </c>
      <c r="D487" s="405">
        <v>93402956</v>
      </c>
      <c r="E487" s="197" t="s">
        <v>980</v>
      </c>
      <c r="F487" s="486">
        <v>45657</v>
      </c>
      <c r="G487" s="249" t="s">
        <v>1660</v>
      </c>
      <c r="H487" s="250"/>
    </row>
    <row r="488" spans="1:8" ht="45">
      <c r="A488" s="249">
        <v>486</v>
      </c>
      <c r="B488" s="484">
        <v>50000000</v>
      </c>
      <c r="C488" s="249" t="s">
        <v>152</v>
      </c>
      <c r="D488" s="405">
        <v>900415641</v>
      </c>
      <c r="E488" s="493" t="s">
        <v>178</v>
      </c>
      <c r="F488" s="485" t="s">
        <v>645</v>
      </c>
      <c r="G488" s="249" t="s">
        <v>1660</v>
      </c>
      <c r="H488" s="250"/>
    </row>
    <row r="489" spans="1:8" ht="45">
      <c r="A489" s="249">
        <v>487</v>
      </c>
      <c r="B489" s="484">
        <v>22933000</v>
      </c>
      <c r="C489" s="249" t="s">
        <v>1054</v>
      </c>
      <c r="D489" s="405">
        <v>28559183</v>
      </c>
      <c r="E489" s="492" t="s">
        <v>524</v>
      </c>
      <c r="F489" s="486">
        <v>45657</v>
      </c>
      <c r="G489" s="249" t="s">
        <v>1660</v>
      </c>
      <c r="H489" s="250"/>
    </row>
    <row r="490" spans="1:8" ht="112.5">
      <c r="A490" s="249">
        <v>488</v>
      </c>
      <c r="B490" s="484">
        <v>65000000</v>
      </c>
      <c r="C490" s="249" t="s">
        <v>50</v>
      </c>
      <c r="D490" s="405">
        <v>901252497</v>
      </c>
      <c r="E490" s="197" t="s">
        <v>709</v>
      </c>
      <c r="F490" s="485" t="s">
        <v>41</v>
      </c>
      <c r="G490" s="249" t="s">
        <v>1660</v>
      </c>
      <c r="H490" s="250"/>
    </row>
    <row r="491" spans="1:8" ht="56.25">
      <c r="A491" s="249">
        <v>489</v>
      </c>
      <c r="B491" s="484">
        <v>13933330</v>
      </c>
      <c r="C491" s="249" t="s">
        <v>1062</v>
      </c>
      <c r="D491" s="405">
        <v>1110448186</v>
      </c>
      <c r="E491" s="492" t="s">
        <v>1061</v>
      </c>
      <c r="F491" s="486">
        <v>45657</v>
      </c>
      <c r="G491" s="249" t="s">
        <v>1660</v>
      </c>
      <c r="H491" s="250"/>
    </row>
    <row r="492" spans="1:8" ht="33.75">
      <c r="A492" s="249">
        <v>490</v>
      </c>
      <c r="B492" s="484">
        <v>30604460</v>
      </c>
      <c r="C492" s="249" t="s">
        <v>1067</v>
      </c>
      <c r="D492" s="405">
        <v>1128269687</v>
      </c>
      <c r="E492" s="197" t="s">
        <v>1066</v>
      </c>
      <c r="F492" s="485" t="s">
        <v>52</v>
      </c>
      <c r="G492" s="249" t="s">
        <v>1660</v>
      </c>
      <c r="H492" s="250"/>
    </row>
    <row r="493" spans="1:8" ht="67.5">
      <c r="A493" s="249">
        <v>491</v>
      </c>
      <c r="B493" s="484">
        <v>21733600</v>
      </c>
      <c r="C493" s="249" t="s">
        <v>1074</v>
      </c>
      <c r="D493" s="405">
        <v>65633853</v>
      </c>
      <c r="E493" s="492" t="s">
        <v>1073</v>
      </c>
      <c r="F493" s="485" t="s">
        <v>46</v>
      </c>
      <c r="G493" s="249" t="s">
        <v>1660</v>
      </c>
      <c r="H493" s="250"/>
    </row>
    <row r="494" spans="1:8" ht="67.5">
      <c r="A494" s="249">
        <v>492</v>
      </c>
      <c r="B494" s="484">
        <v>21733600</v>
      </c>
      <c r="C494" s="249" t="s">
        <v>1078</v>
      </c>
      <c r="D494" s="405">
        <v>11686050</v>
      </c>
      <c r="E494" s="492" t="s">
        <v>1073</v>
      </c>
      <c r="F494" s="485" t="s">
        <v>46</v>
      </c>
      <c r="G494" s="249" t="s">
        <v>1660</v>
      </c>
      <c r="H494" s="250"/>
    </row>
    <row r="495" spans="1:8" ht="67.5">
      <c r="A495" s="249">
        <v>493</v>
      </c>
      <c r="B495" s="484">
        <v>21733600</v>
      </c>
      <c r="C495" s="249" t="s">
        <v>1083</v>
      </c>
      <c r="D495" s="405">
        <v>1110503325</v>
      </c>
      <c r="E495" s="492" t="s">
        <v>1073</v>
      </c>
      <c r="F495" s="485" t="s">
        <v>46</v>
      </c>
      <c r="G495" s="249" t="s">
        <v>1660</v>
      </c>
      <c r="H495" s="250"/>
    </row>
    <row r="496" spans="1:8" ht="90">
      <c r="A496" s="249">
        <v>494</v>
      </c>
      <c r="B496" s="484">
        <v>27000000</v>
      </c>
      <c r="C496" s="249" t="s">
        <v>1087</v>
      </c>
      <c r="D496" s="405">
        <v>1110467233</v>
      </c>
      <c r="E496" s="197" t="s">
        <v>983</v>
      </c>
      <c r="F496" s="486">
        <v>45657</v>
      </c>
      <c r="G496" s="249" t="s">
        <v>1660</v>
      </c>
      <c r="H496" s="250"/>
    </row>
    <row r="497" spans="1:8" ht="101.25">
      <c r="A497" s="249">
        <v>495</v>
      </c>
      <c r="B497" s="484">
        <v>28269846</v>
      </c>
      <c r="C497" s="249" t="s">
        <v>1091</v>
      </c>
      <c r="D497" s="405">
        <v>28541907</v>
      </c>
      <c r="E497" s="492" t="s">
        <v>1090</v>
      </c>
      <c r="F497" s="485" t="s">
        <v>1093</v>
      </c>
      <c r="G497" s="249" t="s">
        <v>1660</v>
      </c>
      <c r="H497" s="250"/>
    </row>
    <row r="498" spans="1:8" ht="56.25">
      <c r="A498" s="249">
        <v>496</v>
      </c>
      <c r="B498" s="484">
        <v>11132950</v>
      </c>
      <c r="C498" s="249" t="s">
        <v>1097</v>
      </c>
      <c r="D498" s="405">
        <v>65757162</v>
      </c>
      <c r="E498" s="197" t="s">
        <v>1096</v>
      </c>
      <c r="F498" s="485" t="s">
        <v>79</v>
      </c>
      <c r="G498" s="249" t="s">
        <v>1660</v>
      </c>
      <c r="H498" s="250"/>
    </row>
    <row r="499" spans="1:8" ht="45">
      <c r="A499" s="249">
        <v>497</v>
      </c>
      <c r="B499" s="484">
        <v>34998765</v>
      </c>
      <c r="C499" s="249" t="s">
        <v>1101</v>
      </c>
      <c r="D499" s="405">
        <v>1110061944</v>
      </c>
      <c r="E499" s="492" t="s">
        <v>1100</v>
      </c>
      <c r="F499" s="485" t="s">
        <v>121</v>
      </c>
      <c r="G499" s="249" t="s">
        <v>1660</v>
      </c>
      <c r="H499" s="250"/>
    </row>
    <row r="500" spans="1:8" ht="101.25">
      <c r="A500" s="249">
        <v>498</v>
      </c>
      <c r="B500" s="484">
        <v>175000000</v>
      </c>
      <c r="C500" s="249" t="s">
        <v>68</v>
      </c>
      <c r="D500" s="405">
        <v>900504144</v>
      </c>
      <c r="E500" s="493" t="s">
        <v>1105</v>
      </c>
      <c r="F500" s="485" t="s">
        <v>106</v>
      </c>
      <c r="G500" s="249" t="s">
        <v>1660</v>
      </c>
      <c r="H500" s="250"/>
    </row>
    <row r="501" spans="1:8" ht="56.25">
      <c r="A501" s="249">
        <v>499</v>
      </c>
      <c r="B501" s="484">
        <v>14400000</v>
      </c>
      <c r="C501" s="249" t="s">
        <v>1112</v>
      </c>
      <c r="D501" s="405">
        <v>1110472406</v>
      </c>
      <c r="E501" s="492" t="s">
        <v>1111</v>
      </c>
      <c r="F501" s="486" t="s">
        <v>106</v>
      </c>
      <c r="G501" s="249" t="s">
        <v>1660</v>
      </c>
      <c r="H501" s="250"/>
    </row>
    <row r="502" spans="1:8" ht="56.25">
      <c r="A502" s="249">
        <v>500</v>
      </c>
      <c r="B502" s="484">
        <v>24500000</v>
      </c>
      <c r="C502" s="249" t="s">
        <v>1118</v>
      </c>
      <c r="D502" s="405">
        <v>52910081</v>
      </c>
      <c r="E502" s="492" t="s">
        <v>1117</v>
      </c>
      <c r="F502" s="485" t="s">
        <v>79</v>
      </c>
      <c r="G502" s="249" t="s">
        <v>1660</v>
      </c>
      <c r="H502" s="250"/>
    </row>
    <row r="503" spans="1:8" ht="90">
      <c r="A503" s="249">
        <v>501</v>
      </c>
      <c r="B503" s="484">
        <v>123404466</v>
      </c>
      <c r="C503" s="249" t="s">
        <v>108</v>
      </c>
      <c r="D503" s="405">
        <v>800185215</v>
      </c>
      <c r="E503" s="495" t="s">
        <v>486</v>
      </c>
      <c r="F503" s="485" t="s">
        <v>41</v>
      </c>
      <c r="G503" s="249" t="s">
        <v>1660</v>
      </c>
      <c r="H503" s="250"/>
    </row>
    <row r="504" spans="1:8" ht="56.25">
      <c r="A504" s="249">
        <v>502</v>
      </c>
      <c r="B504" s="484">
        <v>34500000</v>
      </c>
      <c r="C504" s="249" t="s">
        <v>193</v>
      </c>
      <c r="D504" s="405">
        <v>900448985</v>
      </c>
      <c r="E504" s="492" t="s">
        <v>192</v>
      </c>
      <c r="F504" s="486">
        <v>45626</v>
      </c>
      <c r="G504" s="249" t="s">
        <v>1660</v>
      </c>
      <c r="H504" s="250"/>
    </row>
    <row r="505" spans="1:8" ht="112.5">
      <c r="A505" s="249">
        <v>503</v>
      </c>
      <c r="B505" s="484">
        <v>136000000</v>
      </c>
      <c r="C505" s="249" t="s">
        <v>1131</v>
      </c>
      <c r="D505" s="405">
        <v>900915878</v>
      </c>
      <c r="E505" s="495" t="s">
        <v>1130</v>
      </c>
      <c r="F505" s="486">
        <v>45600</v>
      </c>
      <c r="G505" s="249" t="s">
        <v>1660</v>
      </c>
      <c r="H505" s="250"/>
    </row>
    <row r="506" spans="1:8" ht="101.25">
      <c r="A506" s="249">
        <v>504</v>
      </c>
      <c r="B506" s="484">
        <v>90000000</v>
      </c>
      <c r="C506" s="249" t="s">
        <v>837</v>
      </c>
      <c r="D506" s="405">
        <v>800250023</v>
      </c>
      <c r="E506" s="197" t="s">
        <v>1135</v>
      </c>
      <c r="F506" s="485" t="s">
        <v>88</v>
      </c>
      <c r="G506" s="249" t="s">
        <v>1660</v>
      </c>
      <c r="H506" s="250"/>
    </row>
    <row r="507" spans="1:8" ht="67.5">
      <c r="A507" s="249">
        <v>505</v>
      </c>
      <c r="B507" s="484">
        <v>53000000</v>
      </c>
      <c r="C507" s="249" t="s">
        <v>837</v>
      </c>
      <c r="D507" s="405">
        <v>800250023</v>
      </c>
      <c r="E507" s="492" t="s">
        <v>916</v>
      </c>
      <c r="F507" s="485" t="s">
        <v>41</v>
      </c>
      <c r="G507" s="249" t="s">
        <v>1660</v>
      </c>
      <c r="H507" s="250"/>
    </row>
    <row r="508" spans="1:8" ht="90">
      <c r="A508" s="249">
        <v>506</v>
      </c>
      <c r="B508" s="484">
        <v>22742400</v>
      </c>
      <c r="C508" s="249" t="s">
        <v>166</v>
      </c>
      <c r="D508" s="405">
        <v>36559111</v>
      </c>
      <c r="E508" s="197" t="s">
        <v>648</v>
      </c>
      <c r="F508" s="486">
        <v>45657</v>
      </c>
      <c r="G508" s="249" t="s">
        <v>1660</v>
      </c>
      <c r="H508" s="250"/>
    </row>
    <row r="509" spans="1:8" ht="56.25">
      <c r="A509" s="249">
        <v>507</v>
      </c>
      <c r="B509" s="484">
        <v>200000000</v>
      </c>
      <c r="C509" s="249" t="s">
        <v>312</v>
      </c>
      <c r="D509" s="405">
        <v>901422831</v>
      </c>
      <c r="E509" s="492" t="s">
        <v>1145</v>
      </c>
      <c r="F509" s="485" t="s">
        <v>88</v>
      </c>
      <c r="G509" s="249" t="s">
        <v>1660</v>
      </c>
      <c r="H509" s="250"/>
    </row>
    <row r="510" spans="1:8" ht="56.25">
      <c r="A510" s="249">
        <v>508</v>
      </c>
      <c r="B510" s="484">
        <v>11500000</v>
      </c>
      <c r="C510" s="249" t="s">
        <v>427</v>
      </c>
      <c r="D510" s="405">
        <v>1110487620</v>
      </c>
      <c r="E510" s="197" t="s">
        <v>1148</v>
      </c>
      <c r="F510" s="486">
        <v>45657</v>
      </c>
      <c r="G510" s="249" t="s">
        <v>1660</v>
      </c>
      <c r="H510" s="250"/>
    </row>
    <row r="511" spans="1:8" ht="67.5">
      <c r="A511" s="249">
        <v>509</v>
      </c>
      <c r="B511" s="484">
        <v>23506666</v>
      </c>
      <c r="C511" s="249" t="s">
        <v>1152</v>
      </c>
      <c r="D511" s="405">
        <v>28554805</v>
      </c>
      <c r="E511" s="492" t="s">
        <v>1151</v>
      </c>
      <c r="F511" s="485" t="s">
        <v>88</v>
      </c>
      <c r="G511" s="249" t="s">
        <v>1660</v>
      </c>
      <c r="H511" s="250"/>
    </row>
    <row r="512" spans="1:8" ht="45">
      <c r="A512" s="249">
        <v>510</v>
      </c>
      <c r="B512" s="484">
        <v>61750000</v>
      </c>
      <c r="C512" s="100" t="s">
        <v>1157</v>
      </c>
      <c r="D512" s="488">
        <v>900789555</v>
      </c>
      <c r="E512" s="197" t="s">
        <v>1156</v>
      </c>
      <c r="F512" s="485" t="s">
        <v>1159</v>
      </c>
      <c r="G512" s="249" t="s">
        <v>1660</v>
      </c>
      <c r="H512" s="250"/>
    </row>
    <row r="513" spans="1:8" ht="90">
      <c r="A513" s="249">
        <v>511</v>
      </c>
      <c r="B513" s="484">
        <v>120000000</v>
      </c>
      <c r="C513" s="249" t="s">
        <v>1164</v>
      </c>
      <c r="D513" s="405">
        <v>900264163</v>
      </c>
      <c r="E513" s="197" t="s">
        <v>1163</v>
      </c>
      <c r="F513" s="485" t="s">
        <v>46</v>
      </c>
      <c r="G513" s="249" t="s">
        <v>1661</v>
      </c>
      <c r="H513" s="250"/>
    </row>
    <row r="514" spans="1:8" ht="56.25">
      <c r="A514" s="249">
        <v>512</v>
      </c>
      <c r="B514" s="484">
        <v>11529133</v>
      </c>
      <c r="C514" s="249" t="s">
        <v>1169</v>
      </c>
      <c r="D514" s="405">
        <v>51956023</v>
      </c>
      <c r="E514" s="197" t="s">
        <v>1168</v>
      </c>
      <c r="F514" s="486">
        <v>45657</v>
      </c>
      <c r="G514" s="249" t="s">
        <v>1660</v>
      </c>
      <c r="H514" s="250"/>
    </row>
    <row r="515" spans="1:8" ht="67.5">
      <c r="A515" s="249">
        <v>513</v>
      </c>
      <c r="B515" s="484">
        <v>19680000</v>
      </c>
      <c r="C515" s="249" t="s">
        <v>1174</v>
      </c>
      <c r="D515" s="405">
        <v>1110471660</v>
      </c>
      <c r="E515" s="197" t="s">
        <v>1173</v>
      </c>
      <c r="F515" s="486">
        <v>45657</v>
      </c>
      <c r="G515" s="249" t="s">
        <v>1660</v>
      </c>
      <c r="H515" s="250"/>
    </row>
    <row r="516" spans="1:8" ht="90">
      <c r="A516" s="249">
        <v>514</v>
      </c>
      <c r="B516" s="484">
        <v>21000000</v>
      </c>
      <c r="C516" s="249" t="s">
        <v>1179</v>
      </c>
      <c r="D516" s="405">
        <v>1110544047</v>
      </c>
      <c r="E516" s="197" t="s">
        <v>1178</v>
      </c>
      <c r="F516" s="486">
        <v>45657</v>
      </c>
      <c r="G516" s="249" t="s">
        <v>1660</v>
      </c>
      <c r="H516" s="250"/>
    </row>
    <row r="517" spans="1:8" ht="78.75">
      <c r="A517" s="249">
        <v>515</v>
      </c>
      <c r="B517" s="484">
        <v>12875000</v>
      </c>
      <c r="C517" s="249" t="s">
        <v>1183</v>
      </c>
      <c r="D517" s="405">
        <v>65753410</v>
      </c>
      <c r="E517" s="197" t="s">
        <v>1030</v>
      </c>
      <c r="F517" s="486">
        <v>45657</v>
      </c>
      <c r="G517" s="249" t="s">
        <v>1660</v>
      </c>
      <c r="H517" s="250"/>
    </row>
    <row r="518" spans="1:8" ht="56.25">
      <c r="A518" s="249">
        <v>516</v>
      </c>
      <c r="B518" s="484">
        <v>11529133</v>
      </c>
      <c r="C518" s="249" t="s">
        <v>1187</v>
      </c>
      <c r="D518" s="405">
        <v>1007812013</v>
      </c>
      <c r="E518" s="197" t="s">
        <v>1168</v>
      </c>
      <c r="F518" s="486">
        <v>45657</v>
      </c>
      <c r="G518" s="249" t="s">
        <v>1660</v>
      </c>
      <c r="H518" s="250"/>
    </row>
    <row r="519" spans="1:8" ht="56.25">
      <c r="A519" s="249">
        <v>517</v>
      </c>
      <c r="B519" s="484">
        <v>11529133</v>
      </c>
      <c r="C519" s="249" t="s">
        <v>1190</v>
      </c>
      <c r="D519" s="405">
        <v>1110597882</v>
      </c>
      <c r="E519" s="197" t="s">
        <v>1168</v>
      </c>
      <c r="F519" s="486">
        <v>45657</v>
      </c>
      <c r="G519" s="249" t="s">
        <v>1660</v>
      </c>
      <c r="H519" s="250"/>
    </row>
    <row r="520" spans="1:8" ht="56.25">
      <c r="A520" s="249">
        <v>518</v>
      </c>
      <c r="B520" s="484">
        <v>40000000</v>
      </c>
      <c r="C520" s="249" t="s">
        <v>577</v>
      </c>
      <c r="D520" s="405">
        <v>901367080</v>
      </c>
      <c r="E520" s="197" t="s">
        <v>608</v>
      </c>
      <c r="F520" s="485" t="s">
        <v>88</v>
      </c>
      <c r="G520" s="249" t="s">
        <v>1660</v>
      </c>
      <c r="H520" s="250"/>
    </row>
    <row r="521" spans="1:8" ht="90">
      <c r="A521" s="249">
        <v>519</v>
      </c>
      <c r="B521" s="484">
        <v>46000000</v>
      </c>
      <c r="C521" s="249" t="s">
        <v>834</v>
      </c>
      <c r="D521" s="405">
        <v>93238153</v>
      </c>
      <c r="E521" s="197" t="s">
        <v>833</v>
      </c>
      <c r="F521" s="486">
        <v>45657</v>
      </c>
      <c r="G521" s="249" t="s">
        <v>1660</v>
      </c>
      <c r="H521" s="250"/>
    </row>
    <row r="522" spans="1:8" ht="45">
      <c r="A522" s="249">
        <v>520</v>
      </c>
      <c r="B522" s="484">
        <v>11845000</v>
      </c>
      <c r="C522" s="249" t="s">
        <v>1199</v>
      </c>
      <c r="D522" s="405">
        <v>1110472317</v>
      </c>
      <c r="E522" s="492" t="s">
        <v>1198</v>
      </c>
      <c r="F522" s="486">
        <v>45657</v>
      </c>
      <c r="G522" s="249" t="s">
        <v>1660</v>
      </c>
      <c r="H522" s="250"/>
    </row>
    <row r="523" spans="1:8" ht="123.75">
      <c r="A523" s="249">
        <v>521</v>
      </c>
      <c r="B523" s="484">
        <v>11200000</v>
      </c>
      <c r="C523" s="249" t="s">
        <v>679</v>
      </c>
      <c r="D523" s="405">
        <v>65807654</v>
      </c>
      <c r="E523" s="495" t="s">
        <v>1203</v>
      </c>
      <c r="F523" s="486">
        <v>45656</v>
      </c>
      <c r="G523" s="249" t="s">
        <v>1660</v>
      </c>
      <c r="H523" s="250"/>
    </row>
    <row r="524" spans="1:8" ht="78.75">
      <c r="A524" s="249">
        <v>522</v>
      </c>
      <c r="B524" s="484">
        <v>12000000</v>
      </c>
      <c r="C524" s="249" t="s">
        <v>1210</v>
      </c>
      <c r="D524" s="405">
        <v>1110567880</v>
      </c>
      <c r="E524" s="197" t="s">
        <v>1209</v>
      </c>
      <c r="F524" s="485" t="s">
        <v>88</v>
      </c>
      <c r="G524" s="249" t="s">
        <v>1660</v>
      </c>
      <c r="H524" s="250"/>
    </row>
    <row r="525" spans="1:8" ht="112.5">
      <c r="A525" s="249">
        <v>523</v>
      </c>
      <c r="B525" s="484">
        <v>18000000</v>
      </c>
      <c r="C525" s="249" t="s">
        <v>1215</v>
      </c>
      <c r="D525" s="405">
        <v>43903294</v>
      </c>
      <c r="E525" s="197" t="s">
        <v>1214</v>
      </c>
      <c r="F525" s="486">
        <v>45657</v>
      </c>
      <c r="G525" s="249" t="s">
        <v>1660</v>
      </c>
      <c r="H525" s="250"/>
    </row>
    <row r="526" spans="1:8" ht="90">
      <c r="A526" s="249">
        <v>524</v>
      </c>
      <c r="B526" s="484">
        <v>16800000</v>
      </c>
      <c r="C526" s="249" t="s">
        <v>1221</v>
      </c>
      <c r="D526" s="405">
        <v>1110530997</v>
      </c>
      <c r="E526" s="492" t="s">
        <v>1220</v>
      </c>
      <c r="F526" s="486">
        <v>45657</v>
      </c>
      <c r="G526" s="249" t="s">
        <v>1660</v>
      </c>
      <c r="H526" s="250"/>
    </row>
    <row r="527" spans="1:8" ht="33.75">
      <c r="A527" s="249">
        <v>525</v>
      </c>
      <c r="B527" s="484">
        <v>21535693</v>
      </c>
      <c r="C527" s="249" t="s">
        <v>245</v>
      </c>
      <c r="D527" s="405">
        <v>860047163</v>
      </c>
      <c r="E527" s="492" t="s">
        <v>1227</v>
      </c>
      <c r="F527" s="486">
        <v>45657</v>
      </c>
      <c r="G527" s="249" t="s">
        <v>1660</v>
      </c>
      <c r="H527" s="250"/>
    </row>
    <row r="528" spans="1:8" ht="67.5">
      <c r="A528" s="249">
        <v>526</v>
      </c>
      <c r="B528" s="484">
        <v>23896000</v>
      </c>
      <c r="C528" s="249" t="s">
        <v>1233</v>
      </c>
      <c r="D528" s="405">
        <v>1110587205</v>
      </c>
      <c r="E528" s="197" t="s">
        <v>1232</v>
      </c>
      <c r="F528" s="486">
        <v>45657</v>
      </c>
      <c r="G528" s="249" t="s">
        <v>1660</v>
      </c>
      <c r="H528" s="250"/>
    </row>
    <row r="529" spans="1:8" ht="90">
      <c r="A529" s="249">
        <v>527</v>
      </c>
      <c r="B529" s="484">
        <v>431915638</v>
      </c>
      <c r="C529" s="249" t="s">
        <v>108</v>
      </c>
      <c r="D529" s="405">
        <v>800185215</v>
      </c>
      <c r="E529" s="495" t="s">
        <v>486</v>
      </c>
      <c r="F529" s="485" t="s">
        <v>1238</v>
      </c>
      <c r="G529" s="249" t="s">
        <v>1660</v>
      </c>
      <c r="H529" s="250"/>
    </row>
    <row r="530" spans="1:8" ht="45">
      <c r="A530" s="249">
        <v>528</v>
      </c>
      <c r="B530" s="484">
        <v>422200000</v>
      </c>
      <c r="C530" s="100" t="s">
        <v>1157</v>
      </c>
      <c r="D530" s="488">
        <v>900789555</v>
      </c>
      <c r="E530" s="197" t="s">
        <v>1156</v>
      </c>
      <c r="F530" s="485" t="s">
        <v>1240</v>
      </c>
      <c r="G530" s="249" t="s">
        <v>1660</v>
      </c>
      <c r="H530" s="250"/>
    </row>
    <row r="531" spans="1:8" ht="90">
      <c r="A531" s="249">
        <v>529</v>
      </c>
      <c r="B531" s="484">
        <v>16800000</v>
      </c>
      <c r="C531" s="249" t="s">
        <v>1241</v>
      </c>
      <c r="D531" s="405">
        <v>1110453149</v>
      </c>
      <c r="E531" s="492" t="s">
        <v>1220</v>
      </c>
      <c r="F531" s="486">
        <v>45657</v>
      </c>
      <c r="G531" s="249" t="s">
        <v>1660</v>
      </c>
      <c r="H531" s="250"/>
    </row>
    <row r="532" spans="1:8" ht="90">
      <c r="A532" s="249">
        <v>530</v>
      </c>
      <c r="B532" s="484">
        <v>8800000</v>
      </c>
      <c r="C532" s="249" t="s">
        <v>1245</v>
      </c>
      <c r="D532" s="405">
        <v>52516593</v>
      </c>
      <c r="E532" s="197" t="s">
        <v>980</v>
      </c>
      <c r="F532" s="486">
        <v>45657</v>
      </c>
      <c r="G532" s="249" t="s">
        <v>1660</v>
      </c>
      <c r="H532" s="250"/>
    </row>
    <row r="533" spans="1:8" ht="67.5">
      <c r="A533" s="249">
        <v>531</v>
      </c>
      <c r="B533" s="484">
        <v>30660000</v>
      </c>
      <c r="C533" s="249" t="s">
        <v>413</v>
      </c>
      <c r="D533" s="405">
        <v>80821939</v>
      </c>
      <c r="E533" s="492" t="s">
        <v>998</v>
      </c>
      <c r="F533" s="486">
        <v>45657</v>
      </c>
      <c r="G533" s="249" t="s">
        <v>1660</v>
      </c>
      <c r="H533" s="250"/>
    </row>
    <row r="534" spans="1:8" ht="56.25">
      <c r="A534" s="249">
        <v>532</v>
      </c>
      <c r="B534" s="484">
        <v>2250000</v>
      </c>
      <c r="C534" s="249" t="s">
        <v>1253</v>
      </c>
      <c r="D534" s="405">
        <v>901188406</v>
      </c>
      <c r="E534" s="197" t="s">
        <v>1252</v>
      </c>
      <c r="F534" s="485" t="s">
        <v>645</v>
      </c>
      <c r="G534" s="249" t="s">
        <v>1660</v>
      </c>
      <c r="H534" s="250"/>
    </row>
    <row r="535" spans="1:8" ht="90">
      <c r="A535" s="249">
        <v>533</v>
      </c>
      <c r="B535" s="484">
        <v>14862900</v>
      </c>
      <c r="C535" s="249" t="s">
        <v>510</v>
      </c>
      <c r="D535" s="405">
        <v>93236653</v>
      </c>
      <c r="E535" s="492" t="s">
        <v>509</v>
      </c>
      <c r="F535" s="486">
        <v>45657</v>
      </c>
      <c r="G535" s="249" t="s">
        <v>1660</v>
      </c>
      <c r="H535" s="250"/>
    </row>
    <row r="536" spans="1:8" ht="90">
      <c r="A536" s="249">
        <v>534</v>
      </c>
      <c r="B536" s="484">
        <v>11200000</v>
      </c>
      <c r="C536" s="249" t="s">
        <v>1260</v>
      </c>
      <c r="D536" s="405">
        <v>1110585231</v>
      </c>
      <c r="E536" s="492" t="s">
        <v>1220</v>
      </c>
      <c r="F536" s="486">
        <v>45657</v>
      </c>
      <c r="G536" s="249" t="s">
        <v>1660</v>
      </c>
      <c r="H536" s="250"/>
    </row>
    <row r="537" spans="1:8" ht="56.25">
      <c r="A537" s="249">
        <v>535</v>
      </c>
      <c r="B537" s="484">
        <v>9476000</v>
      </c>
      <c r="C537" s="249" t="s">
        <v>1265</v>
      </c>
      <c r="D537" s="405">
        <v>1006123372</v>
      </c>
      <c r="E537" s="493" t="s">
        <v>100</v>
      </c>
      <c r="F537" s="486">
        <v>45657</v>
      </c>
      <c r="G537" s="249" t="s">
        <v>1660</v>
      </c>
      <c r="H537" s="250"/>
    </row>
    <row r="538" spans="1:8" ht="67.5">
      <c r="A538" s="249">
        <v>536</v>
      </c>
      <c r="B538" s="484">
        <v>6000000</v>
      </c>
      <c r="C538" s="249" t="s">
        <v>1270</v>
      </c>
      <c r="D538" s="405">
        <v>5822287</v>
      </c>
      <c r="E538" s="492" t="s">
        <v>1269</v>
      </c>
      <c r="F538" s="485" t="s">
        <v>88</v>
      </c>
      <c r="G538" s="249" t="s">
        <v>1660</v>
      </c>
      <c r="H538" s="250"/>
    </row>
    <row r="539" spans="1:8" ht="112.5">
      <c r="A539" s="249">
        <v>537</v>
      </c>
      <c r="B539" s="484">
        <v>47379000</v>
      </c>
      <c r="C539" s="249" t="s">
        <v>50</v>
      </c>
      <c r="D539" s="405">
        <v>901252497</v>
      </c>
      <c r="E539" s="495" t="s">
        <v>1274</v>
      </c>
      <c r="F539" s="485" t="s">
        <v>41</v>
      </c>
      <c r="G539" s="249" t="s">
        <v>1660</v>
      </c>
      <c r="H539" s="250"/>
    </row>
    <row r="540" spans="1:8" ht="56.25">
      <c r="A540" s="249">
        <v>538</v>
      </c>
      <c r="B540" s="484">
        <v>88919696</v>
      </c>
      <c r="C540" s="249" t="s">
        <v>1277</v>
      </c>
      <c r="D540" s="405">
        <v>93406760</v>
      </c>
      <c r="E540" s="197" t="s">
        <v>1276</v>
      </c>
      <c r="F540" s="486">
        <v>45657</v>
      </c>
      <c r="G540" s="249" t="s">
        <v>1660</v>
      </c>
      <c r="H540" s="250"/>
    </row>
    <row r="541" spans="1:8" ht="67.5">
      <c r="A541" s="249">
        <v>539</v>
      </c>
      <c r="B541" s="484">
        <v>12903294</v>
      </c>
      <c r="C541" s="249" t="s">
        <v>1280</v>
      </c>
      <c r="D541" s="405">
        <v>1110502870</v>
      </c>
      <c r="E541" s="495" t="s">
        <v>678</v>
      </c>
      <c r="F541" s="486">
        <v>45641</v>
      </c>
      <c r="G541" s="249" t="s">
        <v>1660</v>
      </c>
      <c r="H541" s="250"/>
    </row>
    <row r="542" spans="1:8" ht="56.25">
      <c r="A542" s="249">
        <v>540</v>
      </c>
      <c r="B542" s="484">
        <v>9200000</v>
      </c>
      <c r="C542" s="249" t="s">
        <v>1286</v>
      </c>
      <c r="D542" s="405">
        <v>1234641264</v>
      </c>
      <c r="E542" s="492" t="s">
        <v>1285</v>
      </c>
      <c r="F542" s="486">
        <v>45657</v>
      </c>
      <c r="G542" s="249" t="s">
        <v>1660</v>
      </c>
      <c r="H542" s="250"/>
    </row>
    <row r="543" spans="1:8" ht="67.5">
      <c r="A543" s="249">
        <v>541</v>
      </c>
      <c r="B543" s="484">
        <v>31000000</v>
      </c>
      <c r="C543" s="249" t="s">
        <v>1291</v>
      </c>
      <c r="D543" s="405">
        <v>901182040</v>
      </c>
      <c r="E543" s="495" t="s">
        <v>1290</v>
      </c>
      <c r="F543" s="486">
        <v>45657</v>
      </c>
      <c r="G543" s="249" t="s">
        <v>1660</v>
      </c>
      <c r="H543" s="250"/>
    </row>
    <row r="544" spans="1:8" ht="101.25">
      <c r="A544" s="249">
        <v>542</v>
      </c>
      <c r="B544" s="484">
        <v>100000000</v>
      </c>
      <c r="C544" s="249" t="s">
        <v>68</v>
      </c>
      <c r="D544" s="405">
        <v>900504144</v>
      </c>
      <c r="E544" s="493" t="s">
        <v>1295</v>
      </c>
      <c r="F544" s="485" t="s">
        <v>765</v>
      </c>
      <c r="G544" s="249" t="s">
        <v>1660</v>
      </c>
      <c r="H544" s="250"/>
    </row>
    <row r="545" spans="1:8" ht="135">
      <c r="A545" s="249">
        <v>543</v>
      </c>
      <c r="B545" s="484">
        <v>72949618</v>
      </c>
      <c r="C545" s="249" t="s">
        <v>1298</v>
      </c>
      <c r="D545" s="405">
        <v>901101292</v>
      </c>
      <c r="E545" s="197" t="s">
        <v>1297</v>
      </c>
      <c r="F545" s="485" t="s">
        <v>645</v>
      </c>
      <c r="G545" s="249" t="s">
        <v>1660</v>
      </c>
      <c r="H545" s="250"/>
    </row>
    <row r="546" spans="1:8" ht="112.5">
      <c r="A546" s="249">
        <v>544</v>
      </c>
      <c r="B546" s="484">
        <v>28540211</v>
      </c>
      <c r="C546" s="249" t="s">
        <v>248</v>
      </c>
      <c r="D546" s="405">
        <v>860040094</v>
      </c>
      <c r="E546" s="197" t="s">
        <v>754</v>
      </c>
      <c r="F546" s="485" t="s">
        <v>1303</v>
      </c>
      <c r="G546" s="249" t="s">
        <v>1660</v>
      </c>
      <c r="H546" s="250"/>
    </row>
    <row r="547" spans="1:8" ht="67.5">
      <c r="A547" s="249">
        <v>545</v>
      </c>
      <c r="B547" s="484">
        <v>258121380</v>
      </c>
      <c r="C547" s="249" t="s">
        <v>1307</v>
      </c>
      <c r="D547" s="405" t="s">
        <v>1308</v>
      </c>
      <c r="E547" s="495" t="s">
        <v>1306</v>
      </c>
      <c r="F547" s="486">
        <v>45646</v>
      </c>
      <c r="G547" s="249" t="s">
        <v>1660</v>
      </c>
      <c r="H547" s="250"/>
    </row>
    <row r="548" spans="1:8" ht="67.5">
      <c r="A548" s="249">
        <v>546</v>
      </c>
      <c r="B548" s="484">
        <v>20000000</v>
      </c>
      <c r="C548" s="249" t="s">
        <v>152</v>
      </c>
      <c r="D548" s="405">
        <v>900415641</v>
      </c>
      <c r="E548" s="493" t="s">
        <v>1313</v>
      </c>
      <c r="F548" s="485" t="s">
        <v>88</v>
      </c>
      <c r="G548" s="249" t="s">
        <v>1660</v>
      </c>
      <c r="H548" s="250"/>
    </row>
    <row r="549" spans="1:8" ht="56.25">
      <c r="A549" s="249">
        <v>547</v>
      </c>
      <c r="B549" s="484">
        <v>15206233</v>
      </c>
      <c r="C549" s="249" t="s">
        <v>1317</v>
      </c>
      <c r="D549" s="405">
        <v>1005858910</v>
      </c>
      <c r="E549" s="197" t="s">
        <v>167</v>
      </c>
      <c r="F549" s="486">
        <v>45657</v>
      </c>
      <c r="G549" s="249" t="s">
        <v>1660</v>
      </c>
      <c r="H549" s="250"/>
    </row>
    <row r="550" spans="1:8" ht="112.5">
      <c r="A550" s="249">
        <v>548</v>
      </c>
      <c r="B550" s="484">
        <v>13500000</v>
      </c>
      <c r="C550" s="249" t="s">
        <v>1323</v>
      </c>
      <c r="D550" s="405">
        <v>38362771</v>
      </c>
      <c r="E550" s="197" t="s">
        <v>1322</v>
      </c>
      <c r="F550" s="485" t="s">
        <v>88</v>
      </c>
      <c r="G550" s="249" t="s">
        <v>1660</v>
      </c>
      <c r="H550" s="250"/>
    </row>
    <row r="551" spans="1:8" ht="45">
      <c r="A551" s="249">
        <v>549</v>
      </c>
      <c r="B551" s="484">
        <v>20000000</v>
      </c>
      <c r="C551" s="249" t="s">
        <v>152</v>
      </c>
      <c r="D551" s="405">
        <v>900415641</v>
      </c>
      <c r="E551" s="493" t="s">
        <v>178</v>
      </c>
      <c r="F551" s="485" t="s">
        <v>41</v>
      </c>
      <c r="G551" s="249" t="s">
        <v>1660</v>
      </c>
      <c r="H551" s="250"/>
    </row>
    <row r="552" spans="1:8" ht="123.75">
      <c r="A552" s="249">
        <v>550</v>
      </c>
      <c r="B552" s="484">
        <v>11200000</v>
      </c>
      <c r="C552" s="249" t="s">
        <v>1330</v>
      </c>
      <c r="D552" s="405">
        <v>1104936310</v>
      </c>
      <c r="E552" s="197" t="s">
        <v>1329</v>
      </c>
      <c r="F552" s="486">
        <v>45656</v>
      </c>
      <c r="G552" s="249" t="s">
        <v>1660</v>
      </c>
      <c r="H552" s="250"/>
    </row>
    <row r="553" spans="1:8" ht="101.25">
      <c r="A553" s="249">
        <v>551</v>
      </c>
      <c r="B553" s="484">
        <v>150000000</v>
      </c>
      <c r="C553" s="249" t="s">
        <v>68</v>
      </c>
      <c r="D553" s="405">
        <v>900504144</v>
      </c>
      <c r="E553" s="493" t="s">
        <v>1295</v>
      </c>
      <c r="F553" s="485" t="s">
        <v>1333</v>
      </c>
      <c r="G553" s="249" t="s">
        <v>1660</v>
      </c>
      <c r="H553" s="250"/>
    </row>
    <row r="554" spans="1:8" ht="78.75">
      <c r="A554" s="249">
        <v>552</v>
      </c>
      <c r="B554" s="484">
        <v>13500000</v>
      </c>
      <c r="C554" s="249" t="s">
        <v>1336</v>
      </c>
      <c r="D554" s="405">
        <v>5824823</v>
      </c>
      <c r="E554" s="197" t="s">
        <v>1335</v>
      </c>
      <c r="F554" s="486">
        <v>45657</v>
      </c>
      <c r="G554" s="249" t="s">
        <v>1660</v>
      </c>
      <c r="H554" s="250"/>
    </row>
    <row r="555" spans="1:8" ht="67.5">
      <c r="A555" s="249">
        <v>553</v>
      </c>
      <c r="B555" s="484">
        <v>147160000</v>
      </c>
      <c r="C555" s="249" t="s">
        <v>1341</v>
      </c>
      <c r="D555" s="405">
        <v>800211025</v>
      </c>
      <c r="E555" s="197" t="s">
        <v>1340</v>
      </c>
      <c r="F555" s="486">
        <v>45657</v>
      </c>
      <c r="G555" s="249" t="s">
        <v>1660</v>
      </c>
      <c r="H555" s="250"/>
    </row>
    <row r="556" spans="1:8" ht="67.5">
      <c r="A556" s="249">
        <v>554</v>
      </c>
      <c r="B556" s="484">
        <v>13287000</v>
      </c>
      <c r="C556" s="249" t="s">
        <v>1345</v>
      </c>
      <c r="D556" s="405">
        <v>52958708</v>
      </c>
      <c r="E556" s="492" t="s">
        <v>299</v>
      </c>
      <c r="F556" s="486">
        <v>45657</v>
      </c>
      <c r="G556" s="249" t="s">
        <v>1660</v>
      </c>
      <c r="H556" s="250"/>
    </row>
    <row r="557" spans="1:8" ht="67.5">
      <c r="A557" s="249">
        <v>555</v>
      </c>
      <c r="B557" s="484">
        <v>15759280</v>
      </c>
      <c r="C557" s="249" t="s">
        <v>643</v>
      </c>
      <c r="D557" s="405">
        <v>5849749</v>
      </c>
      <c r="E557" s="492" t="s">
        <v>1350</v>
      </c>
      <c r="F557" s="485" t="s">
        <v>645</v>
      </c>
      <c r="G557" s="249" t="s">
        <v>1660</v>
      </c>
      <c r="H557" s="250"/>
    </row>
    <row r="558" spans="1:8" ht="45">
      <c r="A558" s="249">
        <v>556</v>
      </c>
      <c r="B558" s="484">
        <v>50000000</v>
      </c>
      <c r="C558" s="249" t="s">
        <v>1356</v>
      </c>
      <c r="D558" s="405">
        <v>1110511171</v>
      </c>
      <c r="E558" s="197" t="s">
        <v>1355</v>
      </c>
      <c r="F558" s="486">
        <v>45657</v>
      </c>
      <c r="G558" s="249" t="s">
        <v>1661</v>
      </c>
      <c r="H558" s="250"/>
    </row>
    <row r="559" spans="1:8" ht="56.25">
      <c r="A559" s="249">
        <v>557</v>
      </c>
      <c r="B559" s="484">
        <v>12600000</v>
      </c>
      <c r="C559" s="249" t="s">
        <v>1360</v>
      </c>
      <c r="D559" s="405">
        <v>3556750</v>
      </c>
      <c r="E559" s="492" t="s">
        <v>1359</v>
      </c>
      <c r="F559" s="486">
        <v>45657</v>
      </c>
      <c r="G559" s="249" t="s">
        <v>1660</v>
      </c>
      <c r="H559" s="250"/>
    </row>
    <row r="560" spans="1:8" ht="112.5">
      <c r="A560" s="249">
        <v>558</v>
      </c>
      <c r="B560" s="484">
        <v>50000000</v>
      </c>
      <c r="C560" s="249" t="s">
        <v>50</v>
      </c>
      <c r="D560" s="405">
        <v>901252497</v>
      </c>
      <c r="E560" s="495" t="s">
        <v>1364</v>
      </c>
      <c r="F560" s="485" t="s">
        <v>41</v>
      </c>
      <c r="G560" s="249" t="s">
        <v>1660</v>
      </c>
      <c r="H560" s="250"/>
    </row>
    <row r="561" spans="1:8" ht="45">
      <c r="A561" s="249">
        <v>559</v>
      </c>
      <c r="B561" s="484">
        <v>13093500</v>
      </c>
      <c r="C561" s="249" t="s">
        <v>1367</v>
      </c>
      <c r="D561" s="405">
        <v>38140837</v>
      </c>
      <c r="E561" s="492" t="s">
        <v>804</v>
      </c>
      <c r="F561" s="486">
        <v>45657</v>
      </c>
      <c r="G561" s="249" t="s">
        <v>1660</v>
      </c>
      <c r="H561" s="250"/>
    </row>
    <row r="562" spans="1:8" ht="135">
      <c r="A562" s="249">
        <v>560</v>
      </c>
      <c r="B562" s="484">
        <v>5200000</v>
      </c>
      <c r="C562" s="249" t="s">
        <v>1372</v>
      </c>
      <c r="D562" s="405">
        <v>111059841</v>
      </c>
      <c r="E562" s="197" t="s">
        <v>1371</v>
      </c>
      <c r="F562" s="486">
        <v>45657</v>
      </c>
      <c r="G562" s="249" t="s">
        <v>1660</v>
      </c>
      <c r="H562" s="250"/>
    </row>
    <row r="563" spans="1:8" ht="90">
      <c r="A563" s="249">
        <v>561</v>
      </c>
      <c r="B563" s="484">
        <v>11250000</v>
      </c>
      <c r="C563" s="249" t="s">
        <v>1376</v>
      </c>
      <c r="D563" s="405">
        <v>1015999994</v>
      </c>
      <c r="E563" s="197" t="s">
        <v>1375</v>
      </c>
      <c r="F563" s="486">
        <v>45657</v>
      </c>
      <c r="G563" s="249" t="s">
        <v>1660</v>
      </c>
      <c r="H563" s="250"/>
    </row>
    <row r="564" spans="1:8" ht="90">
      <c r="A564" s="249">
        <v>562</v>
      </c>
      <c r="B564" s="484">
        <v>11250000</v>
      </c>
      <c r="C564" s="249" t="s">
        <v>1379</v>
      </c>
      <c r="D564" s="405" t="s">
        <v>1380</v>
      </c>
      <c r="E564" s="197" t="s">
        <v>1375</v>
      </c>
      <c r="F564" s="486">
        <v>45657</v>
      </c>
      <c r="G564" s="249" t="s">
        <v>1660</v>
      </c>
      <c r="H564" s="250"/>
    </row>
    <row r="565" spans="1:8" ht="112.5">
      <c r="A565" s="249">
        <v>563</v>
      </c>
      <c r="B565" s="484">
        <v>31549303</v>
      </c>
      <c r="C565" s="249" t="s">
        <v>837</v>
      </c>
      <c r="D565" s="405">
        <v>800250023</v>
      </c>
      <c r="E565" s="492" t="s">
        <v>1383</v>
      </c>
      <c r="F565" s="485" t="s">
        <v>41</v>
      </c>
      <c r="G565" s="249" t="s">
        <v>1660</v>
      </c>
      <c r="H565" s="250"/>
    </row>
    <row r="566" spans="1:8" ht="56.25">
      <c r="A566" s="249">
        <v>564</v>
      </c>
      <c r="B566" s="484">
        <v>4698000</v>
      </c>
      <c r="C566" s="249" t="s">
        <v>226</v>
      </c>
      <c r="D566" s="405">
        <v>901370428</v>
      </c>
      <c r="E566" s="495" t="s">
        <v>1384</v>
      </c>
      <c r="F566" s="485" t="s">
        <v>1385</v>
      </c>
      <c r="G566" s="249" t="s">
        <v>1660</v>
      </c>
      <c r="H566" s="250"/>
    </row>
    <row r="567" spans="1:8" ht="123.75">
      <c r="A567" s="249">
        <v>565</v>
      </c>
      <c r="B567" s="484">
        <v>20259500</v>
      </c>
      <c r="C567" s="249" t="s">
        <v>208</v>
      </c>
      <c r="D567" s="405">
        <v>809006780</v>
      </c>
      <c r="E567" s="492" t="s">
        <v>1388</v>
      </c>
      <c r="F567" s="486">
        <v>45657</v>
      </c>
      <c r="G567" s="249" t="s">
        <v>1660</v>
      </c>
      <c r="H567" s="250"/>
    </row>
    <row r="568" spans="1:8" ht="112.5">
      <c r="A568" s="249">
        <v>566</v>
      </c>
      <c r="B568" s="484">
        <v>6630666</v>
      </c>
      <c r="C568" s="249" t="s">
        <v>1393</v>
      </c>
      <c r="D568" s="405">
        <v>1006125748</v>
      </c>
      <c r="E568" s="492" t="s">
        <v>1392</v>
      </c>
      <c r="F568" s="486">
        <v>45657</v>
      </c>
      <c r="G568" s="249" t="s">
        <v>1660</v>
      </c>
      <c r="H568" s="250"/>
    </row>
    <row r="569" spans="1:8" ht="90">
      <c r="A569" s="249">
        <v>567</v>
      </c>
      <c r="B569" s="484">
        <v>11250000</v>
      </c>
      <c r="C569" s="249" t="s">
        <v>1397</v>
      </c>
      <c r="D569" s="405">
        <v>1110466854</v>
      </c>
      <c r="E569" s="197" t="s">
        <v>1375</v>
      </c>
      <c r="F569" s="486">
        <v>45657</v>
      </c>
      <c r="G569" s="249" t="s">
        <v>1660</v>
      </c>
      <c r="H569" s="250"/>
    </row>
    <row r="570" spans="1:8" ht="135">
      <c r="A570" s="249">
        <v>568</v>
      </c>
      <c r="B570" s="484">
        <v>6500000</v>
      </c>
      <c r="C570" s="249" t="s">
        <v>1402</v>
      </c>
      <c r="D570" s="405">
        <v>28548434</v>
      </c>
      <c r="E570" s="197" t="s">
        <v>1401</v>
      </c>
      <c r="F570" s="486">
        <v>45657</v>
      </c>
      <c r="G570" s="249" t="s">
        <v>1660</v>
      </c>
      <c r="H570" s="250"/>
    </row>
    <row r="571" spans="1:8" ht="135">
      <c r="A571" s="249">
        <v>569</v>
      </c>
      <c r="B571" s="484">
        <v>5200000</v>
      </c>
      <c r="C571" s="249" t="s">
        <v>1406</v>
      </c>
      <c r="D571" s="405">
        <v>1110577150</v>
      </c>
      <c r="E571" s="197" t="s">
        <v>1371</v>
      </c>
      <c r="F571" s="486">
        <v>45657</v>
      </c>
      <c r="G571" s="249" t="s">
        <v>1660</v>
      </c>
      <c r="H571" s="250"/>
    </row>
    <row r="572" spans="1:8" ht="146.25">
      <c r="A572" s="249">
        <v>570</v>
      </c>
      <c r="B572" s="484">
        <v>16907000</v>
      </c>
      <c r="C572" s="249" t="s">
        <v>1411</v>
      </c>
      <c r="D572" s="405">
        <v>38360499</v>
      </c>
      <c r="E572" s="197" t="s">
        <v>1410</v>
      </c>
      <c r="F572" s="486">
        <v>45657</v>
      </c>
      <c r="G572" s="249" t="s">
        <v>1660</v>
      </c>
      <c r="H572" s="250"/>
    </row>
    <row r="573" spans="1:8" ht="135">
      <c r="A573" s="249">
        <v>571</v>
      </c>
      <c r="B573" s="484">
        <v>6500000</v>
      </c>
      <c r="C573" s="249" t="s">
        <v>1414</v>
      </c>
      <c r="D573" s="405">
        <v>1110477800</v>
      </c>
      <c r="E573" s="197" t="s">
        <v>1401</v>
      </c>
      <c r="F573" s="486">
        <v>45657</v>
      </c>
      <c r="G573" s="249" t="s">
        <v>1660</v>
      </c>
      <c r="H573" s="250"/>
    </row>
    <row r="574" spans="1:8" ht="101.25">
      <c r="A574" s="249">
        <v>572</v>
      </c>
      <c r="B574" s="484">
        <v>36000000</v>
      </c>
      <c r="C574" s="249" t="s">
        <v>222</v>
      </c>
      <c r="D574" s="405">
        <v>17339066</v>
      </c>
      <c r="E574" s="495" t="s">
        <v>1418</v>
      </c>
      <c r="F574" s="486">
        <v>45657</v>
      </c>
      <c r="G574" s="249" t="s">
        <v>1660</v>
      </c>
      <c r="H574" s="250"/>
    </row>
    <row r="575" spans="1:8" ht="101.25">
      <c r="A575" s="249">
        <v>573</v>
      </c>
      <c r="B575" s="484">
        <v>198000000</v>
      </c>
      <c r="C575" s="249" t="s">
        <v>1423</v>
      </c>
      <c r="D575" s="405">
        <v>71721431</v>
      </c>
      <c r="E575" s="197" t="s">
        <v>1422</v>
      </c>
      <c r="F575" s="485" t="s">
        <v>1425</v>
      </c>
      <c r="G575" s="249" t="s">
        <v>1661</v>
      </c>
      <c r="H575" s="250"/>
    </row>
    <row r="576" spans="1:8" ht="123.75">
      <c r="A576" s="249">
        <v>574</v>
      </c>
      <c r="B576" s="484">
        <v>418581344</v>
      </c>
      <c r="C576" s="249" t="s">
        <v>837</v>
      </c>
      <c r="D576" s="405">
        <v>800250023</v>
      </c>
      <c r="E576" s="498" t="s">
        <v>1429</v>
      </c>
      <c r="F576" s="486">
        <v>45657</v>
      </c>
      <c r="G576" s="249" t="s">
        <v>1661</v>
      </c>
      <c r="H576" s="250"/>
    </row>
    <row r="577" spans="1:8" ht="67.5">
      <c r="A577" s="249">
        <v>575</v>
      </c>
      <c r="B577" s="484">
        <v>200000000</v>
      </c>
      <c r="C577" s="249" t="s">
        <v>837</v>
      </c>
      <c r="D577" s="405">
        <v>800250023</v>
      </c>
      <c r="E577" s="197" t="s">
        <v>1430</v>
      </c>
      <c r="F577" s="486">
        <v>45657</v>
      </c>
      <c r="G577" s="249" t="s">
        <v>1661</v>
      </c>
      <c r="H577" s="250"/>
    </row>
    <row r="578" spans="1:8" ht="33.75">
      <c r="A578" s="249">
        <v>576</v>
      </c>
      <c r="B578" s="484">
        <v>80235000</v>
      </c>
      <c r="C578" s="249" t="s">
        <v>1432</v>
      </c>
      <c r="D578" s="405">
        <v>901036133</v>
      </c>
      <c r="E578" s="492" t="s">
        <v>1431</v>
      </c>
      <c r="F578" s="485" t="s">
        <v>41</v>
      </c>
      <c r="G578" s="249" t="s">
        <v>1660</v>
      </c>
      <c r="H578" s="250"/>
    </row>
    <row r="579" spans="1:8" ht="101.25">
      <c r="A579" s="249">
        <v>577</v>
      </c>
      <c r="B579" s="484">
        <v>430103008</v>
      </c>
      <c r="C579" s="249" t="s">
        <v>312</v>
      </c>
      <c r="D579" s="405">
        <v>901422831</v>
      </c>
      <c r="E579" s="495" t="s">
        <v>1436</v>
      </c>
      <c r="F579" s="486">
        <v>45646</v>
      </c>
      <c r="G579" s="249" t="s">
        <v>1660</v>
      </c>
      <c r="H579" s="250"/>
    </row>
    <row r="580" spans="1:8" ht="67.5">
      <c r="A580" s="249">
        <v>578</v>
      </c>
      <c r="B580" s="484">
        <v>10800000</v>
      </c>
      <c r="C580" s="249" t="s">
        <v>1442</v>
      </c>
      <c r="D580" s="405">
        <v>1110478445</v>
      </c>
      <c r="E580" s="197" t="s">
        <v>1441</v>
      </c>
      <c r="F580" s="485" t="s">
        <v>52</v>
      </c>
      <c r="G580" s="249" t="s">
        <v>1660</v>
      </c>
      <c r="H580" s="250"/>
    </row>
    <row r="581" spans="1:8" ht="56.25">
      <c r="A581" s="249">
        <v>579</v>
      </c>
      <c r="B581" s="484">
        <v>138446980</v>
      </c>
      <c r="C581" s="249" t="s">
        <v>1446</v>
      </c>
      <c r="D581" s="405">
        <v>890704105</v>
      </c>
      <c r="E581" s="492" t="s">
        <v>1445</v>
      </c>
      <c r="F581" s="486">
        <v>45641</v>
      </c>
      <c r="G581" s="249" t="s">
        <v>1660</v>
      </c>
      <c r="H581" s="250"/>
    </row>
    <row r="582" spans="1:8" ht="112.5">
      <c r="A582" s="249">
        <v>580</v>
      </c>
      <c r="B582" s="484">
        <v>6630666</v>
      </c>
      <c r="C582" s="249" t="s">
        <v>1451</v>
      </c>
      <c r="D582" s="405">
        <v>1110450671</v>
      </c>
      <c r="E582" s="492" t="s">
        <v>1392</v>
      </c>
      <c r="F582" s="486">
        <v>45657</v>
      </c>
      <c r="G582" s="249" t="s">
        <v>1660</v>
      </c>
      <c r="H582" s="250"/>
    </row>
    <row r="583" spans="1:8" ht="90">
      <c r="A583" s="249">
        <v>581</v>
      </c>
      <c r="B583" s="484">
        <v>24000000</v>
      </c>
      <c r="C583" s="249" t="s">
        <v>1457</v>
      </c>
      <c r="D583" s="405">
        <v>1026283658</v>
      </c>
      <c r="E583" s="492" t="s">
        <v>1456</v>
      </c>
      <c r="F583" s="486">
        <v>45657</v>
      </c>
      <c r="G583" s="249" t="s">
        <v>1660</v>
      </c>
      <c r="H583" s="250"/>
    </row>
    <row r="584" spans="1:8" ht="67.5">
      <c r="A584" s="249">
        <v>582</v>
      </c>
      <c r="B584" s="484">
        <v>15329999</v>
      </c>
      <c r="C584" s="249" t="s">
        <v>1460</v>
      </c>
      <c r="D584" s="405">
        <v>1043001026</v>
      </c>
      <c r="E584" s="492" t="s">
        <v>998</v>
      </c>
      <c r="F584" s="486">
        <v>45657</v>
      </c>
      <c r="G584" s="249" t="s">
        <v>1660</v>
      </c>
      <c r="H584" s="250"/>
    </row>
    <row r="585" spans="1:8" ht="67.5">
      <c r="A585" s="249">
        <v>583</v>
      </c>
      <c r="B585" s="484">
        <v>11072499</v>
      </c>
      <c r="C585" s="249" t="s">
        <v>1466</v>
      </c>
      <c r="D585" s="405">
        <v>93387583</v>
      </c>
      <c r="E585" s="492" t="s">
        <v>1465</v>
      </c>
      <c r="F585" s="486">
        <v>45657</v>
      </c>
      <c r="G585" s="249" t="s">
        <v>1660</v>
      </c>
      <c r="H585" s="250"/>
    </row>
    <row r="586" spans="1:8" ht="67.5">
      <c r="A586" s="249">
        <v>584</v>
      </c>
      <c r="B586" s="484">
        <v>11072499</v>
      </c>
      <c r="C586" s="249" t="s">
        <v>1469</v>
      </c>
      <c r="D586" s="405">
        <v>1081702516</v>
      </c>
      <c r="E586" s="492" t="s">
        <v>1465</v>
      </c>
      <c r="F586" s="486">
        <v>45657</v>
      </c>
      <c r="G586" s="249" t="s">
        <v>1660</v>
      </c>
      <c r="H586" s="250"/>
    </row>
    <row r="587" spans="1:8" ht="56.25">
      <c r="A587" s="249">
        <v>585</v>
      </c>
      <c r="B587" s="484">
        <v>4738000</v>
      </c>
      <c r="C587" s="249" t="s">
        <v>1474</v>
      </c>
      <c r="D587" s="405">
        <v>1110479304</v>
      </c>
      <c r="E587" s="197" t="s">
        <v>1473</v>
      </c>
      <c r="F587" s="486">
        <v>45657</v>
      </c>
      <c r="G587" s="249" t="s">
        <v>1660</v>
      </c>
      <c r="H587" s="250"/>
    </row>
    <row r="588" spans="1:8" ht="90">
      <c r="A588" s="249">
        <v>586</v>
      </c>
      <c r="B588" s="484">
        <v>5880000</v>
      </c>
      <c r="C588" s="249" t="s">
        <v>1478</v>
      </c>
      <c r="D588" s="405">
        <v>1110451299</v>
      </c>
      <c r="E588" s="197" t="s">
        <v>1477</v>
      </c>
      <c r="F588" s="486">
        <v>45657</v>
      </c>
      <c r="G588" s="249" t="s">
        <v>1660</v>
      </c>
      <c r="H588" s="250"/>
    </row>
    <row r="589" spans="1:8" ht="56.25">
      <c r="A589" s="249">
        <v>587</v>
      </c>
      <c r="B589" s="484">
        <v>4738000</v>
      </c>
      <c r="C589" s="249" t="s">
        <v>433</v>
      </c>
      <c r="D589" s="405">
        <v>1007884109</v>
      </c>
      <c r="E589" s="197" t="s">
        <v>1473</v>
      </c>
      <c r="F589" s="486">
        <v>45657</v>
      </c>
      <c r="G589" s="249" t="s">
        <v>1660</v>
      </c>
      <c r="H589" s="250"/>
    </row>
    <row r="590" spans="1:8" ht="67.5">
      <c r="A590" s="249">
        <v>588</v>
      </c>
      <c r="B590" s="484">
        <v>5211800</v>
      </c>
      <c r="C590" s="249" t="s">
        <v>1485</v>
      </c>
      <c r="D590" s="405">
        <v>1005701567</v>
      </c>
      <c r="E590" s="495" t="s">
        <v>1484</v>
      </c>
      <c r="F590" s="486">
        <v>45657</v>
      </c>
      <c r="G590" s="249" t="s">
        <v>1660</v>
      </c>
      <c r="H590" s="250"/>
    </row>
    <row r="591" spans="1:8" ht="112.5">
      <c r="A591" s="249">
        <v>589</v>
      </c>
      <c r="B591" s="484">
        <v>120000000</v>
      </c>
      <c r="C591" s="249" t="s">
        <v>50</v>
      </c>
      <c r="D591" s="405">
        <v>901252497</v>
      </c>
      <c r="E591" s="495" t="s">
        <v>1489</v>
      </c>
      <c r="F591" s="486">
        <v>45657</v>
      </c>
      <c r="G591" s="249" t="s">
        <v>1660</v>
      </c>
      <c r="H591" s="250"/>
    </row>
    <row r="592" spans="1:8" ht="78.75">
      <c r="A592" s="249">
        <v>590</v>
      </c>
      <c r="B592" s="484">
        <v>10932328</v>
      </c>
      <c r="C592" s="249" t="s">
        <v>1492</v>
      </c>
      <c r="D592" s="405">
        <v>1110592523</v>
      </c>
      <c r="E592" s="495" t="s">
        <v>1491</v>
      </c>
      <c r="F592" s="486">
        <v>45641</v>
      </c>
      <c r="G592" s="249" t="s">
        <v>1660</v>
      </c>
      <c r="H592" s="250"/>
    </row>
    <row r="593" spans="1:8" ht="101.25">
      <c r="A593" s="249">
        <v>591</v>
      </c>
      <c r="B593" s="484">
        <v>175000000</v>
      </c>
      <c r="C593" s="249" t="s">
        <v>68</v>
      </c>
      <c r="D593" s="405">
        <v>900504144</v>
      </c>
      <c r="E593" s="493" t="s">
        <v>1295</v>
      </c>
      <c r="F593" s="485" t="s">
        <v>41</v>
      </c>
      <c r="G593" s="249" t="s">
        <v>1660</v>
      </c>
      <c r="H593" s="250"/>
    </row>
    <row r="594" spans="1:8" ht="45">
      <c r="A594" s="249">
        <v>592</v>
      </c>
      <c r="B594" s="484">
        <v>6769406</v>
      </c>
      <c r="C594" s="249" t="s">
        <v>264</v>
      </c>
      <c r="D594" s="405">
        <v>65764100</v>
      </c>
      <c r="E594" s="492" t="s">
        <v>263</v>
      </c>
      <c r="F594" s="485" t="s">
        <v>1498</v>
      </c>
      <c r="G594" s="249" t="s">
        <v>1660</v>
      </c>
      <c r="H594" s="250"/>
    </row>
    <row r="595" spans="1:8" ht="78.75">
      <c r="A595" s="249">
        <v>593</v>
      </c>
      <c r="B595" s="484">
        <v>23312100</v>
      </c>
      <c r="C595" s="249" t="s">
        <v>1502</v>
      </c>
      <c r="D595" s="405">
        <v>900991717</v>
      </c>
      <c r="E595" s="492" t="s">
        <v>1501</v>
      </c>
      <c r="F595" s="485" t="s">
        <v>1504</v>
      </c>
      <c r="G595" s="249" t="s">
        <v>1660</v>
      </c>
      <c r="H595" s="250"/>
    </row>
    <row r="596" spans="1:8" ht="45">
      <c r="A596" s="249">
        <v>594</v>
      </c>
      <c r="B596" s="484">
        <v>85000000</v>
      </c>
      <c r="C596" s="249" t="s">
        <v>152</v>
      </c>
      <c r="D596" s="405">
        <v>900415641</v>
      </c>
      <c r="E596" s="493" t="s">
        <v>178</v>
      </c>
      <c r="F596" s="486">
        <v>45656</v>
      </c>
      <c r="G596" s="249" t="s">
        <v>1660</v>
      </c>
      <c r="H596" s="250"/>
    </row>
    <row r="597" spans="1:8" ht="157.5">
      <c r="A597" s="249">
        <v>595</v>
      </c>
      <c r="B597" s="484">
        <v>116150000</v>
      </c>
      <c r="C597" s="249" t="s">
        <v>1510</v>
      </c>
      <c r="D597" s="405">
        <v>901515391</v>
      </c>
      <c r="E597" s="495" t="s">
        <v>1509</v>
      </c>
      <c r="F597" s="485" t="s">
        <v>121</v>
      </c>
      <c r="G597" s="249" t="s">
        <v>1660</v>
      </c>
      <c r="H597" s="250"/>
    </row>
    <row r="598" spans="1:8" ht="112.5">
      <c r="A598" s="249">
        <v>596</v>
      </c>
      <c r="B598" s="484">
        <v>60000000</v>
      </c>
      <c r="C598" s="249" t="s">
        <v>1515</v>
      </c>
      <c r="D598" s="405" t="s">
        <v>1516</v>
      </c>
      <c r="E598" s="197" t="s">
        <v>1514</v>
      </c>
      <c r="F598" s="486">
        <v>45657</v>
      </c>
      <c r="G598" s="249" t="s">
        <v>1660</v>
      </c>
      <c r="H598" s="250"/>
    </row>
    <row r="599" spans="1:8" ht="56.25">
      <c r="A599" s="249">
        <v>597</v>
      </c>
      <c r="B599" s="484">
        <v>3790400</v>
      </c>
      <c r="C599" s="249" t="s">
        <v>1522</v>
      </c>
      <c r="D599" s="405">
        <v>60446415</v>
      </c>
      <c r="E599" s="495" t="s">
        <v>1521</v>
      </c>
      <c r="F599" s="486">
        <v>45657</v>
      </c>
      <c r="G599" s="249" t="s">
        <v>1660</v>
      </c>
      <c r="H599" s="250"/>
    </row>
    <row r="600" spans="1:8" ht="90">
      <c r="A600" s="249">
        <v>598</v>
      </c>
      <c r="B600" s="484">
        <v>6500000</v>
      </c>
      <c r="C600" s="249" t="s">
        <v>1402</v>
      </c>
      <c r="D600" s="405">
        <v>28548434</v>
      </c>
      <c r="E600" s="197" t="s">
        <v>1526</v>
      </c>
      <c r="F600" s="486">
        <v>45657</v>
      </c>
      <c r="G600" s="249" t="s">
        <v>1660</v>
      </c>
      <c r="H600" s="250"/>
    </row>
    <row r="601" spans="1:8" ht="90">
      <c r="A601" s="249">
        <v>599</v>
      </c>
      <c r="B601" s="484">
        <v>7200000</v>
      </c>
      <c r="C601" s="249" t="s">
        <v>1530</v>
      </c>
      <c r="D601" s="405">
        <v>1006903589</v>
      </c>
      <c r="E601" s="197" t="s">
        <v>1529</v>
      </c>
      <c r="F601" s="486">
        <v>45657</v>
      </c>
      <c r="G601" s="249" t="s">
        <v>1660</v>
      </c>
      <c r="H601" s="250"/>
    </row>
    <row r="602" spans="1:8" ht="90">
      <c r="A602" s="249">
        <v>600</v>
      </c>
      <c r="B602" s="484">
        <v>5600000</v>
      </c>
      <c r="C602" s="249" t="s">
        <v>1537</v>
      </c>
      <c r="D602" s="405">
        <v>1110493913</v>
      </c>
      <c r="E602" s="197" t="s">
        <v>1536</v>
      </c>
      <c r="F602" s="486">
        <v>45657</v>
      </c>
      <c r="G602" s="249" t="s">
        <v>1660</v>
      </c>
      <c r="H602" s="250"/>
    </row>
    <row r="603" spans="1:8" ht="146.25">
      <c r="A603" s="249">
        <v>601</v>
      </c>
      <c r="B603" s="484">
        <v>7560000</v>
      </c>
      <c r="C603" s="249" t="s">
        <v>1411</v>
      </c>
      <c r="D603" s="405">
        <v>38360499</v>
      </c>
      <c r="E603" s="197" t="s">
        <v>1541</v>
      </c>
      <c r="F603" s="486">
        <v>45657</v>
      </c>
      <c r="G603" s="249" t="s">
        <v>1660</v>
      </c>
      <c r="H603" s="250"/>
    </row>
    <row r="604" spans="1:8" ht="45">
      <c r="A604" s="249">
        <v>602</v>
      </c>
      <c r="B604" s="484">
        <v>29900000</v>
      </c>
      <c r="C604" s="249" t="s">
        <v>1544</v>
      </c>
      <c r="D604" s="405">
        <v>65755549</v>
      </c>
      <c r="E604" s="197" t="s">
        <v>1543</v>
      </c>
      <c r="F604" s="485" t="s">
        <v>121</v>
      </c>
      <c r="G604" s="249" t="s">
        <v>1660</v>
      </c>
      <c r="H604" s="250"/>
    </row>
    <row r="605" spans="1:8" ht="112.5">
      <c r="A605" s="249">
        <v>603</v>
      </c>
      <c r="B605" s="484">
        <v>30000000</v>
      </c>
      <c r="C605" s="249" t="s">
        <v>248</v>
      </c>
      <c r="D605" s="405">
        <v>860040094</v>
      </c>
      <c r="E605" s="197" t="s">
        <v>754</v>
      </c>
      <c r="F605" s="485" t="s">
        <v>41</v>
      </c>
      <c r="G605" s="249" t="s">
        <v>1660</v>
      </c>
      <c r="H605" s="250"/>
    </row>
    <row r="606" spans="1:8" ht="45">
      <c r="A606" s="249">
        <v>604</v>
      </c>
      <c r="B606" s="484">
        <v>7739000</v>
      </c>
      <c r="C606" s="249" t="s">
        <v>1548</v>
      </c>
      <c r="D606" s="405">
        <v>901372925</v>
      </c>
      <c r="E606" s="197" t="s">
        <v>1547</v>
      </c>
      <c r="F606" s="485" t="s">
        <v>121</v>
      </c>
      <c r="G606" s="266" t="s">
        <v>1660</v>
      </c>
      <c r="H606" s="250"/>
    </row>
    <row r="607" spans="1:8" ht="112.5">
      <c r="A607" s="249">
        <v>605</v>
      </c>
      <c r="B607" s="484">
        <v>10000000</v>
      </c>
      <c r="C607" s="249" t="s">
        <v>1553</v>
      </c>
      <c r="D607" s="405" t="s">
        <v>1554</v>
      </c>
      <c r="E607" s="197" t="s">
        <v>1552</v>
      </c>
      <c r="F607" s="489" t="s">
        <v>1238</v>
      </c>
      <c r="G607" s="249" t="s">
        <v>1660</v>
      </c>
      <c r="H607" s="250"/>
    </row>
    <row r="608" spans="1:8" ht="45">
      <c r="A608" s="249">
        <v>606</v>
      </c>
      <c r="B608" s="484">
        <v>126889375</v>
      </c>
      <c r="C608" s="100" t="s">
        <v>1157</v>
      </c>
      <c r="D608" s="488">
        <v>900789555</v>
      </c>
      <c r="E608" s="197" t="s">
        <v>1156</v>
      </c>
      <c r="F608" s="486">
        <v>45657</v>
      </c>
      <c r="G608" s="490" t="s">
        <v>1660</v>
      </c>
      <c r="H608" s="250"/>
    </row>
    <row r="609" spans="1:8" ht="56.25">
      <c r="A609" s="249">
        <v>607</v>
      </c>
      <c r="B609" s="484">
        <v>50000000</v>
      </c>
      <c r="C609" s="249" t="s">
        <v>187</v>
      </c>
      <c r="D609" s="405">
        <v>65776273</v>
      </c>
      <c r="E609" s="492" t="s">
        <v>186</v>
      </c>
      <c r="F609" s="486">
        <v>45657</v>
      </c>
      <c r="G609" s="249" t="s">
        <v>1660</v>
      </c>
      <c r="H609" s="250"/>
    </row>
    <row r="610" spans="1:8" ht="90">
      <c r="A610" s="249">
        <v>608</v>
      </c>
      <c r="B610" s="484">
        <v>5600000</v>
      </c>
      <c r="C610" s="249" t="s">
        <v>1560</v>
      </c>
      <c r="D610" s="405">
        <v>14272489</v>
      </c>
      <c r="E610" s="197" t="s">
        <v>1536</v>
      </c>
      <c r="F610" s="486">
        <v>45657</v>
      </c>
      <c r="G610" s="249" t="s">
        <v>1660</v>
      </c>
      <c r="H610" s="250"/>
    </row>
    <row r="611" spans="1:8" ht="146.25">
      <c r="A611" s="249">
        <v>609</v>
      </c>
      <c r="B611" s="484">
        <v>9347000</v>
      </c>
      <c r="C611" s="249" t="s">
        <v>1563</v>
      </c>
      <c r="D611" s="405">
        <v>38360610</v>
      </c>
      <c r="E611" s="197" t="s">
        <v>1410</v>
      </c>
      <c r="F611" s="486">
        <v>45657</v>
      </c>
      <c r="G611" s="249" t="s">
        <v>1660</v>
      </c>
      <c r="H611" s="250"/>
    </row>
    <row r="612" spans="1:8" ht="101.25">
      <c r="A612" s="249">
        <v>610</v>
      </c>
      <c r="B612" s="484">
        <v>259000000</v>
      </c>
      <c r="C612" s="249" t="s">
        <v>837</v>
      </c>
      <c r="D612" s="405">
        <v>800250023</v>
      </c>
      <c r="E612" s="492" t="s">
        <v>180</v>
      </c>
      <c r="F612" s="486">
        <v>45657</v>
      </c>
      <c r="G612" s="249" t="s">
        <v>1661</v>
      </c>
      <c r="H612" s="250"/>
    </row>
    <row r="613" spans="1:8" ht="101.25">
      <c r="A613" s="249">
        <v>611</v>
      </c>
      <c r="B613" s="484">
        <v>259990000</v>
      </c>
      <c r="C613" s="249" t="s">
        <v>837</v>
      </c>
      <c r="D613" s="405">
        <v>800250023</v>
      </c>
      <c r="E613" s="197" t="s">
        <v>1135</v>
      </c>
      <c r="F613" s="486">
        <v>45657</v>
      </c>
      <c r="G613" s="249" t="s">
        <v>1661</v>
      </c>
      <c r="H613" s="250"/>
    </row>
    <row r="614" spans="1:8" ht="123.75">
      <c r="A614" s="249">
        <v>612</v>
      </c>
      <c r="B614" s="484">
        <v>36399999</v>
      </c>
      <c r="C614" s="249" t="s">
        <v>1567</v>
      </c>
      <c r="D614" s="405">
        <v>901040426</v>
      </c>
      <c r="E614" s="495" t="s">
        <v>1566</v>
      </c>
      <c r="F614" s="486">
        <v>45657</v>
      </c>
      <c r="G614" s="249" t="s">
        <v>1660</v>
      </c>
      <c r="H614" s="250"/>
    </row>
    <row r="615" spans="1:8" ht="78.75">
      <c r="A615" s="249">
        <v>613</v>
      </c>
      <c r="B615" s="484">
        <v>449778761</v>
      </c>
      <c r="C615" s="249" t="s">
        <v>586</v>
      </c>
      <c r="D615" s="405">
        <v>14398744</v>
      </c>
      <c r="E615" s="197" t="s">
        <v>1572</v>
      </c>
      <c r="F615" s="486">
        <v>45657</v>
      </c>
      <c r="G615" s="249" t="s">
        <v>1660</v>
      </c>
      <c r="H615" s="250"/>
    </row>
    <row r="616" spans="1:8" ht="123.75">
      <c r="A616" s="249">
        <v>614</v>
      </c>
      <c r="B616" s="484">
        <v>150000000</v>
      </c>
      <c r="C616" s="249" t="s">
        <v>312</v>
      </c>
      <c r="D616" s="405">
        <v>901422831</v>
      </c>
      <c r="E616" s="495" t="s">
        <v>1575</v>
      </c>
      <c r="F616" s="486">
        <v>45657</v>
      </c>
      <c r="G616" s="249" t="s">
        <v>1660</v>
      </c>
      <c r="H616" s="250"/>
    </row>
    <row r="617" spans="1:8" ht="45">
      <c r="A617" s="249">
        <v>615</v>
      </c>
      <c r="B617" s="484">
        <v>7739000</v>
      </c>
      <c r="C617" s="249" t="s">
        <v>1548</v>
      </c>
      <c r="D617" s="405">
        <v>901372925</v>
      </c>
      <c r="E617" s="197" t="s">
        <v>1547</v>
      </c>
      <c r="F617" s="486">
        <v>45656</v>
      </c>
      <c r="G617" s="249" t="s">
        <v>1661</v>
      </c>
      <c r="H617" s="250"/>
    </row>
    <row r="618" spans="1:8" ht="67.5">
      <c r="A618" s="249">
        <v>616</v>
      </c>
      <c r="B618" s="484">
        <v>17084306</v>
      </c>
      <c r="C618" s="249" t="s">
        <v>837</v>
      </c>
      <c r="D618" s="405">
        <v>800250023</v>
      </c>
      <c r="E618" s="495" t="s">
        <v>1576</v>
      </c>
      <c r="F618" s="486">
        <v>45656</v>
      </c>
      <c r="G618" s="249" t="s">
        <v>1660</v>
      </c>
      <c r="H618" s="250"/>
    </row>
    <row r="619" spans="1:8" ht="45">
      <c r="A619" s="249">
        <v>617</v>
      </c>
      <c r="B619" s="484">
        <v>11967162</v>
      </c>
      <c r="C619" s="249" t="s">
        <v>773</v>
      </c>
      <c r="D619" s="405">
        <v>1110532627</v>
      </c>
      <c r="E619" s="197" t="s">
        <v>772</v>
      </c>
      <c r="F619" s="486">
        <v>45646</v>
      </c>
      <c r="G619" s="249" t="s">
        <v>1660</v>
      </c>
      <c r="H619" s="250"/>
    </row>
    <row r="620" spans="1:8" ht="101.25">
      <c r="A620" s="249">
        <v>618</v>
      </c>
      <c r="B620" s="484">
        <v>120000000</v>
      </c>
      <c r="C620" s="249" t="s">
        <v>68</v>
      </c>
      <c r="D620" s="405">
        <v>900504144</v>
      </c>
      <c r="E620" s="493" t="s">
        <v>1295</v>
      </c>
      <c r="F620" s="486">
        <v>45657</v>
      </c>
      <c r="G620" s="249" t="s">
        <v>1660</v>
      </c>
      <c r="H620" s="250"/>
    </row>
    <row r="621" spans="1:8" ht="67.5">
      <c r="A621" s="249">
        <v>619</v>
      </c>
      <c r="B621" s="484">
        <v>20000000</v>
      </c>
      <c r="C621" s="249" t="s">
        <v>306</v>
      </c>
      <c r="D621" s="405">
        <v>14297367</v>
      </c>
      <c r="E621" s="492" t="s">
        <v>305</v>
      </c>
      <c r="F621" s="486">
        <v>45657</v>
      </c>
      <c r="G621" s="249" t="s">
        <v>1660</v>
      </c>
      <c r="H621" s="250"/>
    </row>
    <row r="622" spans="1:8" ht="78.75">
      <c r="A622" s="249">
        <v>620</v>
      </c>
      <c r="B622" s="484">
        <v>61702233</v>
      </c>
      <c r="C622" s="249" t="s">
        <v>108</v>
      </c>
      <c r="D622" s="405">
        <v>800185215</v>
      </c>
      <c r="E622" s="197" t="s">
        <v>1582</v>
      </c>
      <c r="F622" s="486">
        <v>45657</v>
      </c>
      <c r="G622" s="249" t="s">
        <v>1660</v>
      </c>
      <c r="H622" s="250"/>
    </row>
    <row r="623" spans="1:8" ht="45">
      <c r="A623" s="249">
        <v>621</v>
      </c>
      <c r="B623" s="484">
        <v>102520600</v>
      </c>
      <c r="C623" s="249" t="s">
        <v>1585</v>
      </c>
      <c r="D623" s="405">
        <v>1110447749</v>
      </c>
      <c r="E623" s="492" t="s">
        <v>1584</v>
      </c>
      <c r="F623" s="486">
        <v>45657</v>
      </c>
      <c r="G623" s="249" t="s">
        <v>1661</v>
      </c>
      <c r="H623" s="250"/>
    </row>
    <row r="624" spans="1:8" ht="56.25">
      <c r="A624" s="249">
        <v>622</v>
      </c>
      <c r="B624" s="484">
        <v>200275810</v>
      </c>
      <c r="C624" s="249" t="s">
        <v>1446</v>
      </c>
      <c r="D624" s="405">
        <v>890704105</v>
      </c>
      <c r="E624" s="197" t="s">
        <v>1588</v>
      </c>
      <c r="F624" s="486">
        <v>45657</v>
      </c>
      <c r="G624" s="249" t="s">
        <v>1660</v>
      </c>
      <c r="H624" s="250"/>
    </row>
    <row r="625" spans="1:8" ht="56.25">
      <c r="A625" s="249">
        <v>623</v>
      </c>
      <c r="B625" s="484">
        <v>3312000</v>
      </c>
      <c r="C625" s="249" t="s">
        <v>1446</v>
      </c>
      <c r="D625" s="405">
        <v>890704105</v>
      </c>
      <c r="E625" s="197" t="s">
        <v>1590</v>
      </c>
      <c r="F625" s="486">
        <v>45657</v>
      </c>
      <c r="G625" s="249" t="s">
        <v>1660</v>
      </c>
      <c r="H625" s="250"/>
    </row>
    <row r="626" spans="1:8" ht="48">
      <c r="A626" s="249">
        <v>624</v>
      </c>
      <c r="B626" s="484">
        <v>62000000</v>
      </c>
      <c r="C626" s="249" t="s">
        <v>245</v>
      </c>
      <c r="D626" s="405" t="s">
        <v>1592</v>
      </c>
      <c r="E626" s="499" t="s">
        <v>1591</v>
      </c>
      <c r="F626" s="486">
        <v>45657</v>
      </c>
      <c r="G626" s="249" t="s">
        <v>1660</v>
      </c>
      <c r="H626" s="250"/>
    </row>
    <row r="627" spans="1:8" ht="33.75">
      <c r="A627" s="249">
        <v>625</v>
      </c>
      <c r="B627" s="484">
        <v>39966960</v>
      </c>
      <c r="C627" s="249" t="s">
        <v>1595</v>
      </c>
      <c r="D627" s="405" t="s">
        <v>1596</v>
      </c>
      <c r="E627" s="197" t="s">
        <v>1594</v>
      </c>
      <c r="F627" s="486">
        <v>45657</v>
      </c>
      <c r="G627" s="249" t="s">
        <v>1660</v>
      </c>
      <c r="H627" s="250"/>
    </row>
    <row r="628" spans="1:8" ht="45">
      <c r="A628" s="249">
        <v>626</v>
      </c>
      <c r="B628" s="484">
        <v>18150000</v>
      </c>
      <c r="C628" s="249" t="s">
        <v>1510</v>
      </c>
      <c r="D628" s="405">
        <v>901515391</v>
      </c>
      <c r="E628" s="197" t="s">
        <v>1600</v>
      </c>
      <c r="F628" s="486">
        <v>45657</v>
      </c>
      <c r="G628" s="249" t="s">
        <v>1660</v>
      </c>
      <c r="H628" s="250"/>
    </row>
    <row r="629" spans="1:8" ht="56.25">
      <c r="A629" s="249">
        <v>627</v>
      </c>
      <c r="B629" s="484">
        <v>13700000</v>
      </c>
      <c r="C629" s="249" t="s">
        <v>1510</v>
      </c>
      <c r="D629" s="405">
        <v>901515391</v>
      </c>
      <c r="E629" s="495" t="s">
        <v>1601</v>
      </c>
      <c r="F629" s="486">
        <v>45657</v>
      </c>
      <c r="G629" s="249" t="s">
        <v>1660</v>
      </c>
      <c r="H629" s="250"/>
    </row>
    <row r="630" spans="1:8" ht="101.25">
      <c r="A630" s="249">
        <v>618</v>
      </c>
      <c r="B630" s="484">
        <v>120000000</v>
      </c>
      <c r="C630" s="249" t="s">
        <v>68</v>
      </c>
      <c r="D630" s="405">
        <v>900504144</v>
      </c>
      <c r="E630" s="492" t="s">
        <v>1603</v>
      </c>
      <c r="F630" s="486">
        <v>45657</v>
      </c>
      <c r="G630" s="249" t="s">
        <v>1661</v>
      </c>
      <c r="H630" s="250"/>
    </row>
    <row r="631" spans="1:8" ht="22.5">
      <c r="A631" s="249">
        <v>619</v>
      </c>
      <c r="B631" s="484">
        <v>20000000</v>
      </c>
      <c r="C631" s="249" t="s">
        <v>1609</v>
      </c>
      <c r="D631" s="405">
        <v>14297367</v>
      </c>
      <c r="E631" s="492" t="s">
        <v>1608</v>
      </c>
      <c r="F631" s="486">
        <v>45657</v>
      </c>
      <c r="G631" s="249" t="s">
        <v>1660</v>
      </c>
      <c r="H631" s="250"/>
    </row>
    <row r="632" spans="1:8">
      <c r="A632" s="249">
        <v>620</v>
      </c>
      <c r="B632" s="484">
        <v>61702233</v>
      </c>
      <c r="C632" s="249" t="s">
        <v>1614</v>
      </c>
      <c r="D632" s="405">
        <v>800185215</v>
      </c>
      <c r="E632" s="492" t="s">
        <v>1613</v>
      </c>
      <c r="F632" s="486">
        <v>45657</v>
      </c>
      <c r="G632" s="249" t="s">
        <v>1660</v>
      </c>
      <c r="H632" s="250"/>
    </row>
    <row r="633" spans="1:8">
      <c r="A633" s="249">
        <v>621</v>
      </c>
      <c r="B633" s="484">
        <v>102520600</v>
      </c>
      <c r="C633" s="249" t="s">
        <v>1618</v>
      </c>
      <c r="D633" s="405">
        <v>1110447749</v>
      </c>
      <c r="E633" s="492" t="s">
        <v>1617</v>
      </c>
      <c r="F633" s="486">
        <v>45657</v>
      </c>
      <c r="G633" s="249" t="s">
        <v>1660</v>
      </c>
      <c r="H633" s="250"/>
    </row>
    <row r="634" spans="1:8" ht="22.5">
      <c r="A634" s="249">
        <v>622</v>
      </c>
      <c r="B634" s="484">
        <v>200275810</v>
      </c>
      <c r="C634" s="249" t="s">
        <v>1623</v>
      </c>
      <c r="D634" s="405">
        <v>890704105</v>
      </c>
      <c r="E634" s="492" t="s">
        <v>1622</v>
      </c>
      <c r="F634" s="486">
        <v>45657</v>
      </c>
      <c r="G634" s="249" t="s">
        <v>1660</v>
      </c>
      <c r="H634" s="250"/>
    </row>
    <row r="635" spans="1:8">
      <c r="A635" s="249">
        <v>623</v>
      </c>
      <c r="B635" s="484">
        <v>3312000</v>
      </c>
      <c r="C635" s="249" t="s">
        <v>1623</v>
      </c>
      <c r="D635" s="405">
        <v>890704105</v>
      </c>
      <c r="E635" s="492" t="s">
        <v>1627</v>
      </c>
      <c r="F635" s="486">
        <v>45657</v>
      </c>
      <c r="G635" s="249" t="s">
        <v>1660</v>
      </c>
      <c r="H635" s="250"/>
    </row>
    <row r="636" spans="1:8" ht="22.5">
      <c r="A636" s="249">
        <v>624</v>
      </c>
      <c r="B636" s="484">
        <v>62000000</v>
      </c>
      <c r="C636" s="249" t="s">
        <v>1629</v>
      </c>
      <c r="D636" s="405">
        <v>860047163</v>
      </c>
      <c r="E636" s="492" t="s">
        <v>1628</v>
      </c>
      <c r="F636" s="486">
        <v>45657</v>
      </c>
      <c r="G636" s="249" t="s">
        <v>1660</v>
      </c>
      <c r="H636" s="250"/>
    </row>
    <row r="637" spans="1:8" ht="23.25">
      <c r="A637" s="249">
        <v>625</v>
      </c>
      <c r="B637" s="484">
        <v>39966960</v>
      </c>
      <c r="C637" s="249" t="s">
        <v>1636</v>
      </c>
      <c r="D637" s="405">
        <v>800153993</v>
      </c>
      <c r="E637" s="492" t="s">
        <v>1634</v>
      </c>
      <c r="F637" s="486">
        <v>45657</v>
      </c>
      <c r="G637" s="249" t="s">
        <v>1660</v>
      </c>
      <c r="H637" s="250"/>
    </row>
    <row r="638" spans="1:8" ht="23.25">
      <c r="A638" s="249">
        <v>626</v>
      </c>
      <c r="B638" s="484">
        <v>18150000</v>
      </c>
      <c r="C638" s="249" t="s">
        <v>1642</v>
      </c>
      <c r="D638" s="405">
        <v>901515391</v>
      </c>
      <c r="E638" s="492" t="s">
        <v>1641</v>
      </c>
      <c r="F638" s="486">
        <v>45657</v>
      </c>
      <c r="G638" s="249" t="s">
        <v>1660</v>
      </c>
      <c r="H638" s="250"/>
    </row>
    <row r="639" spans="1:8" ht="23.25">
      <c r="A639" s="249">
        <v>627</v>
      </c>
      <c r="B639" s="484">
        <v>13700000</v>
      </c>
      <c r="C639" s="249" t="s">
        <v>1642</v>
      </c>
      <c r="D639" s="405">
        <v>901515391</v>
      </c>
      <c r="E639" s="492" t="s">
        <v>1646</v>
      </c>
      <c r="F639" s="486">
        <v>45657</v>
      </c>
      <c r="G639" s="249" t="s">
        <v>1660</v>
      </c>
      <c r="H639" s="250"/>
    </row>
    <row r="640" spans="1:8" ht="33.75">
      <c r="A640" s="249">
        <v>628</v>
      </c>
      <c r="B640" s="484">
        <v>149380034</v>
      </c>
      <c r="C640" s="249" t="s">
        <v>1649</v>
      </c>
      <c r="D640" s="405">
        <v>900874078</v>
      </c>
      <c r="E640" s="492" t="s">
        <v>1648</v>
      </c>
      <c r="F640" s="486">
        <v>45657</v>
      </c>
      <c r="G640" s="249" t="s">
        <v>1660</v>
      </c>
      <c r="H640" s="250"/>
    </row>
    <row r="641" spans="1:8" ht="22.5">
      <c r="A641" s="249">
        <v>629</v>
      </c>
      <c r="B641" s="484">
        <v>31445000</v>
      </c>
      <c r="C641" s="249" t="s">
        <v>1655</v>
      </c>
      <c r="D641" s="405">
        <v>93181066</v>
      </c>
      <c r="E641" s="492" t="s">
        <v>1653</v>
      </c>
      <c r="F641" s="486">
        <v>45657</v>
      </c>
      <c r="G641" s="249" t="s">
        <v>1660</v>
      </c>
      <c r="H641" s="25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F8C3B-5D43-4419-A13B-E80DC6E0C2BE}">
  <dimension ref="A1:AK642"/>
  <sheetViews>
    <sheetView topLeftCell="A638" workbookViewId="0">
      <selection activeCell="M642" sqref="M642"/>
    </sheetView>
  </sheetViews>
  <sheetFormatPr defaultColWidth="9.140625" defaultRowHeight="15"/>
  <cols>
    <col min="6" max="6" width="16" customWidth="1"/>
    <col min="13" max="13" width="17.140625" customWidth="1"/>
  </cols>
  <sheetData>
    <row r="1" spans="1:37" ht="56.25">
      <c r="A1" s="450" t="s">
        <v>0</v>
      </c>
      <c r="B1" s="451" t="s">
        <v>1</v>
      </c>
      <c r="C1" s="452" t="s">
        <v>2</v>
      </c>
      <c r="D1" s="453" t="s">
        <v>3</v>
      </c>
      <c r="E1" s="454" t="s">
        <v>4</v>
      </c>
      <c r="F1" s="455" t="s">
        <v>5</v>
      </c>
      <c r="G1" s="451" t="s">
        <v>6</v>
      </c>
      <c r="H1" s="456" t="s">
        <v>7</v>
      </c>
      <c r="I1" s="456" t="s">
        <v>8</v>
      </c>
      <c r="J1" s="457" t="s">
        <v>9</v>
      </c>
      <c r="K1" s="457" t="s">
        <v>10</v>
      </c>
      <c r="L1" s="458" t="s">
        <v>11</v>
      </c>
      <c r="M1" s="459" t="s">
        <v>12</v>
      </c>
      <c r="N1" s="460" t="s">
        <v>13</v>
      </c>
      <c r="O1" s="461" t="s">
        <v>14</v>
      </c>
      <c r="P1" s="462" t="s">
        <v>15</v>
      </c>
      <c r="Q1" s="461" t="s">
        <v>16</v>
      </c>
      <c r="R1" s="463" t="s">
        <v>17</v>
      </c>
      <c r="S1" s="464" t="s">
        <v>18</v>
      </c>
      <c r="T1" s="458" t="s">
        <v>19</v>
      </c>
      <c r="U1" s="456" t="s">
        <v>20</v>
      </c>
      <c r="V1" s="462" t="s">
        <v>21</v>
      </c>
      <c r="W1" s="461" t="s">
        <v>22</v>
      </c>
      <c r="X1" s="460" t="s">
        <v>23</v>
      </c>
      <c r="Y1" s="451" t="s">
        <v>24</v>
      </c>
      <c r="Z1" s="459" t="s">
        <v>25</v>
      </c>
      <c r="AA1" s="459" t="s">
        <v>26</v>
      </c>
      <c r="AB1" s="465" t="s">
        <v>27</v>
      </c>
      <c r="AC1" s="451" t="s">
        <v>28</v>
      </c>
      <c r="AD1" s="466" t="s">
        <v>29</v>
      </c>
      <c r="AE1" s="30" t="s">
        <v>30</v>
      </c>
      <c r="AF1" s="467" t="s">
        <v>31</v>
      </c>
      <c r="AG1" s="467" t="s">
        <v>32</v>
      </c>
      <c r="AH1" s="467" t="s">
        <v>33</v>
      </c>
      <c r="AI1" s="30"/>
      <c r="AJ1" s="19"/>
      <c r="AK1" s="19"/>
    </row>
    <row r="2" spans="1:37">
      <c r="A2" s="30" t="s">
        <v>34</v>
      </c>
      <c r="B2" s="30" t="s">
        <v>35</v>
      </c>
      <c r="C2" s="30" t="s">
        <v>36</v>
      </c>
      <c r="D2" s="30" t="s">
        <v>37</v>
      </c>
      <c r="E2" s="31" t="s">
        <v>38</v>
      </c>
      <c r="F2" s="32">
        <v>2003460</v>
      </c>
      <c r="G2" s="30" t="s">
        <v>39</v>
      </c>
      <c r="H2" s="33">
        <v>7500772</v>
      </c>
      <c r="I2" s="33"/>
      <c r="J2" s="34">
        <v>9</v>
      </c>
      <c r="K2" s="34">
        <v>36</v>
      </c>
      <c r="L2" s="35">
        <v>45292</v>
      </c>
      <c r="M2" s="36">
        <v>2003460</v>
      </c>
      <c r="N2" s="35">
        <v>45292</v>
      </c>
      <c r="O2" s="31" t="s">
        <v>40</v>
      </c>
      <c r="P2" s="37"/>
      <c r="Q2" s="31"/>
      <c r="R2" s="30"/>
      <c r="S2" s="38"/>
      <c r="T2" s="35"/>
      <c r="U2" s="33"/>
      <c r="V2" s="35">
        <v>45292</v>
      </c>
      <c r="W2" s="31" t="s">
        <v>41</v>
      </c>
      <c r="X2" s="35"/>
      <c r="Y2" s="30"/>
      <c r="Z2" s="39">
        <f>+F2/1</f>
        <v>2003460</v>
      </c>
      <c r="AA2" s="30"/>
      <c r="AB2" s="40"/>
      <c r="AC2" s="30"/>
      <c r="AD2" s="40"/>
      <c r="AE2" s="30"/>
      <c r="AF2" s="30"/>
      <c r="AG2" s="30"/>
      <c r="AH2" s="30"/>
      <c r="AI2" s="30"/>
      <c r="AJ2" s="19"/>
      <c r="AK2" s="19"/>
    </row>
    <row r="3" spans="1:37">
      <c r="A3" s="30">
        <v>1</v>
      </c>
      <c r="B3" s="30" t="s">
        <v>35</v>
      </c>
      <c r="C3" s="30" t="s">
        <v>42</v>
      </c>
      <c r="D3" s="55" t="s">
        <v>43</v>
      </c>
      <c r="E3" s="31" t="s">
        <v>38</v>
      </c>
      <c r="F3" s="32">
        <v>22062600</v>
      </c>
      <c r="G3" s="30" t="s">
        <v>44</v>
      </c>
      <c r="H3" s="33">
        <v>900721487</v>
      </c>
      <c r="I3" s="33"/>
      <c r="J3" s="34">
        <v>1</v>
      </c>
      <c r="K3" s="34">
        <v>1</v>
      </c>
      <c r="L3" s="35">
        <v>45292</v>
      </c>
      <c r="M3" s="36">
        <v>22062600</v>
      </c>
      <c r="N3" s="35">
        <v>45292</v>
      </c>
      <c r="O3" s="31" t="s">
        <v>40</v>
      </c>
      <c r="P3" s="37">
        <v>45292</v>
      </c>
      <c r="Q3" s="31">
        <v>2</v>
      </c>
      <c r="R3" s="30">
        <v>2101010301</v>
      </c>
      <c r="S3" s="38">
        <f>M3</f>
        <v>22062600</v>
      </c>
      <c r="T3" s="35">
        <v>45292</v>
      </c>
      <c r="U3" s="33" t="s">
        <v>45</v>
      </c>
      <c r="V3" s="35">
        <v>45292</v>
      </c>
      <c r="W3" s="31" t="s">
        <v>46</v>
      </c>
      <c r="X3" s="35"/>
      <c r="Y3" s="30"/>
      <c r="Z3" s="39">
        <f>+F3/4</f>
        <v>5515650</v>
      </c>
      <c r="AA3" s="30"/>
      <c r="AB3" s="40"/>
      <c r="AC3" s="30"/>
      <c r="AD3" s="40"/>
      <c r="AE3" s="30"/>
      <c r="AF3" s="30"/>
      <c r="AG3" s="30"/>
      <c r="AH3" s="30"/>
      <c r="AI3" s="468" t="s">
        <v>47</v>
      </c>
      <c r="AJ3" s="19"/>
      <c r="AK3" s="19"/>
    </row>
    <row r="4" spans="1:37">
      <c r="A4" s="30">
        <v>2</v>
      </c>
      <c r="B4" s="30" t="s">
        <v>35</v>
      </c>
      <c r="C4" s="30" t="s">
        <v>48</v>
      </c>
      <c r="D4" s="55" t="s">
        <v>49</v>
      </c>
      <c r="E4" s="31" t="s">
        <v>38</v>
      </c>
      <c r="F4" s="32">
        <v>124078282</v>
      </c>
      <c r="G4" s="30" t="s">
        <v>50</v>
      </c>
      <c r="H4" s="33">
        <v>901252497</v>
      </c>
      <c r="I4" s="33"/>
      <c r="J4" s="34">
        <v>6</v>
      </c>
      <c r="K4" s="34">
        <v>4</v>
      </c>
      <c r="L4" s="35">
        <v>45292</v>
      </c>
      <c r="M4" s="36">
        <v>124078282</v>
      </c>
      <c r="N4" s="35">
        <v>45292</v>
      </c>
      <c r="O4" s="31" t="s">
        <v>40</v>
      </c>
      <c r="P4" s="37">
        <v>45292</v>
      </c>
      <c r="Q4" s="31">
        <v>3</v>
      </c>
      <c r="R4" s="30">
        <v>220202</v>
      </c>
      <c r="S4" s="38">
        <f t="shared" ref="S4:S11" si="0">M4</f>
        <v>124078282</v>
      </c>
      <c r="T4" s="35">
        <v>45292</v>
      </c>
      <c r="U4" s="33" t="s">
        <v>51</v>
      </c>
      <c r="V4" s="35">
        <v>45292</v>
      </c>
      <c r="W4" s="31" t="s">
        <v>52</v>
      </c>
      <c r="X4" s="35"/>
      <c r="Y4" s="30"/>
      <c r="Z4" s="39">
        <f>+F4/2</f>
        <v>62039141</v>
      </c>
      <c r="AA4" s="30"/>
      <c r="AB4" s="40"/>
      <c r="AC4" s="30"/>
      <c r="AD4" s="40"/>
      <c r="AE4" s="30"/>
      <c r="AF4" s="30"/>
      <c r="AG4" s="30"/>
      <c r="AH4" s="30"/>
      <c r="AI4" s="30"/>
      <c r="AJ4" s="19"/>
      <c r="AK4" s="19"/>
    </row>
    <row r="5" spans="1:37">
      <c r="A5" s="30">
        <v>3</v>
      </c>
      <c r="B5" s="30" t="s">
        <v>35</v>
      </c>
      <c r="C5" s="30" t="s">
        <v>53</v>
      </c>
      <c r="D5" s="55" t="s">
        <v>54</v>
      </c>
      <c r="E5" s="31" t="s">
        <v>38</v>
      </c>
      <c r="F5" s="32">
        <v>5500000</v>
      </c>
      <c r="G5" s="30" t="s">
        <v>55</v>
      </c>
      <c r="H5" s="33">
        <v>93405160</v>
      </c>
      <c r="I5" s="33"/>
      <c r="J5" s="34">
        <v>8</v>
      </c>
      <c r="K5" s="34">
        <v>24</v>
      </c>
      <c r="L5" s="35">
        <v>45292</v>
      </c>
      <c r="M5" s="36">
        <v>5500000</v>
      </c>
      <c r="N5" s="35">
        <v>45292</v>
      </c>
      <c r="O5" s="31" t="s">
        <v>40</v>
      </c>
      <c r="P5" s="37">
        <v>45292</v>
      </c>
      <c r="Q5" s="31">
        <v>4</v>
      </c>
      <c r="R5" s="30">
        <v>2101020301</v>
      </c>
      <c r="S5" s="38">
        <f t="shared" si="0"/>
        <v>5500000</v>
      </c>
      <c r="T5" s="35">
        <v>45293</v>
      </c>
      <c r="U5" s="33" t="s">
        <v>56</v>
      </c>
      <c r="V5" s="35">
        <v>45293</v>
      </c>
      <c r="W5" s="31" t="s">
        <v>41</v>
      </c>
      <c r="X5" s="35"/>
      <c r="Y5" s="30"/>
      <c r="Z5" s="39">
        <f>+F5/1</f>
        <v>5500000</v>
      </c>
      <c r="AA5" s="30"/>
      <c r="AB5" s="40"/>
      <c r="AC5" s="30"/>
      <c r="AD5" s="40"/>
      <c r="AE5" s="30"/>
      <c r="AF5" s="30"/>
      <c r="AG5" s="30"/>
      <c r="AH5" s="30"/>
      <c r="AI5" s="30"/>
      <c r="AJ5" s="19"/>
      <c r="AK5" s="19"/>
    </row>
    <row r="6" spans="1:37">
      <c r="A6" s="30">
        <v>4</v>
      </c>
      <c r="B6" s="30" t="s">
        <v>35</v>
      </c>
      <c r="C6" s="30" t="s">
        <v>53</v>
      </c>
      <c r="D6" s="55" t="s">
        <v>54</v>
      </c>
      <c r="E6" s="31" t="s">
        <v>38</v>
      </c>
      <c r="F6" s="32">
        <v>5500000</v>
      </c>
      <c r="G6" s="30" t="s">
        <v>57</v>
      </c>
      <c r="H6" s="33">
        <v>72224422</v>
      </c>
      <c r="I6" s="33"/>
      <c r="J6" s="34">
        <v>9</v>
      </c>
      <c r="K6" s="34">
        <v>22</v>
      </c>
      <c r="L6" s="35">
        <v>45292</v>
      </c>
      <c r="M6" s="36">
        <v>5500000</v>
      </c>
      <c r="N6" s="35">
        <v>45292</v>
      </c>
      <c r="O6" s="31" t="s">
        <v>40</v>
      </c>
      <c r="P6" s="37">
        <v>45292</v>
      </c>
      <c r="Q6" s="31">
        <v>5</v>
      </c>
      <c r="R6" s="30">
        <v>2101020301</v>
      </c>
      <c r="S6" s="38">
        <f t="shared" si="0"/>
        <v>5500000</v>
      </c>
      <c r="T6" s="35">
        <v>45292</v>
      </c>
      <c r="U6" s="33" t="s">
        <v>58</v>
      </c>
      <c r="V6" s="35">
        <v>45292</v>
      </c>
      <c r="W6" s="31" t="s">
        <v>41</v>
      </c>
      <c r="X6" s="35"/>
      <c r="Y6" s="30"/>
      <c r="Z6" s="39">
        <f>+F5</f>
        <v>5500000</v>
      </c>
      <c r="AA6" s="30"/>
      <c r="AB6" s="40"/>
      <c r="AC6" s="30"/>
      <c r="AD6" s="40"/>
      <c r="AE6" s="30"/>
      <c r="AF6" s="30"/>
      <c r="AG6" s="30"/>
      <c r="AH6" s="30"/>
      <c r="AI6" s="30"/>
      <c r="AJ6" s="19"/>
      <c r="AK6" s="19"/>
    </row>
    <row r="7" spans="1:37">
      <c r="A7" s="30">
        <v>5</v>
      </c>
      <c r="B7" s="30" t="s">
        <v>35</v>
      </c>
      <c r="C7" s="30" t="s">
        <v>59</v>
      </c>
      <c r="D7" s="55" t="s">
        <v>60</v>
      </c>
      <c r="E7" s="31" t="s">
        <v>38</v>
      </c>
      <c r="F7" s="32">
        <v>9373000</v>
      </c>
      <c r="G7" s="30" t="s">
        <v>61</v>
      </c>
      <c r="H7" s="33">
        <v>14223766</v>
      </c>
      <c r="I7" s="33"/>
      <c r="J7" s="34">
        <v>1</v>
      </c>
      <c r="K7" s="34">
        <v>29</v>
      </c>
      <c r="L7" s="35">
        <v>45292</v>
      </c>
      <c r="M7" s="36">
        <v>9373000</v>
      </c>
      <c r="N7" s="35">
        <v>45292</v>
      </c>
      <c r="O7" s="31" t="s">
        <v>40</v>
      </c>
      <c r="P7" s="37">
        <v>45292</v>
      </c>
      <c r="Q7" s="31">
        <v>6</v>
      </c>
      <c r="R7" s="30">
        <v>220106</v>
      </c>
      <c r="S7" s="38">
        <f t="shared" si="0"/>
        <v>9373000</v>
      </c>
      <c r="T7" s="35">
        <v>45292</v>
      </c>
      <c r="U7" s="33" t="s">
        <v>62</v>
      </c>
      <c r="V7" s="35">
        <v>45292</v>
      </c>
      <c r="W7" s="41">
        <v>45382</v>
      </c>
      <c r="X7" s="35"/>
      <c r="Y7" s="30"/>
      <c r="Z7" s="39">
        <f>+F7/3</f>
        <v>3124333.3333333335</v>
      </c>
      <c r="AA7" s="30"/>
      <c r="AB7" s="40"/>
      <c r="AC7" s="30"/>
      <c r="AD7" s="40"/>
      <c r="AE7" s="30"/>
      <c r="AF7" s="30"/>
      <c r="AG7" s="30"/>
      <c r="AH7" s="30"/>
      <c r="AI7" s="30"/>
      <c r="AJ7" s="19"/>
      <c r="AK7" s="19"/>
    </row>
    <row r="8" spans="1:37">
      <c r="A8" s="30">
        <v>6</v>
      </c>
      <c r="B8" s="30" t="s">
        <v>35</v>
      </c>
      <c r="C8" s="30" t="s">
        <v>48</v>
      </c>
      <c r="D8" s="55" t="s">
        <v>63</v>
      </c>
      <c r="E8" s="31" t="s">
        <v>64</v>
      </c>
      <c r="F8" s="32">
        <v>7500000</v>
      </c>
      <c r="G8" s="30" t="s">
        <v>65</v>
      </c>
      <c r="H8" s="33">
        <v>1232391592</v>
      </c>
      <c r="I8" s="33"/>
      <c r="J8" s="34">
        <v>8</v>
      </c>
      <c r="K8" s="34">
        <v>13</v>
      </c>
      <c r="L8" s="35">
        <v>45292</v>
      </c>
      <c r="M8" s="36">
        <v>7500000</v>
      </c>
      <c r="N8" s="35">
        <v>45292</v>
      </c>
      <c r="O8" s="31" t="s">
        <v>40</v>
      </c>
      <c r="P8" s="37">
        <v>45292</v>
      </c>
      <c r="Q8" s="31">
        <v>7</v>
      </c>
      <c r="R8" s="30">
        <v>2101020301</v>
      </c>
      <c r="S8" s="38">
        <f t="shared" si="0"/>
        <v>7500000</v>
      </c>
      <c r="T8" s="35">
        <v>45292</v>
      </c>
      <c r="U8" s="33" t="s">
        <v>66</v>
      </c>
      <c r="V8" s="35">
        <v>45292</v>
      </c>
      <c r="W8" s="31" t="s">
        <v>41</v>
      </c>
      <c r="X8" s="35"/>
      <c r="Y8" s="30"/>
      <c r="Z8" s="39">
        <f>+F8/1</f>
        <v>7500000</v>
      </c>
      <c r="AA8" s="30"/>
      <c r="AB8" s="40"/>
      <c r="AC8" s="30"/>
      <c r="AD8" s="40"/>
      <c r="AE8" s="30"/>
      <c r="AF8" s="30"/>
      <c r="AG8" s="30"/>
      <c r="AH8" s="30"/>
      <c r="AI8" s="30"/>
      <c r="AJ8" s="19"/>
      <c r="AK8" s="19"/>
    </row>
    <row r="9" spans="1:37">
      <c r="A9" s="30">
        <v>7</v>
      </c>
      <c r="B9" s="30" t="s">
        <v>35</v>
      </c>
      <c r="C9" s="30" t="s">
        <v>48</v>
      </c>
      <c r="D9" s="55" t="s">
        <v>67</v>
      </c>
      <c r="E9" s="31" t="s">
        <v>38</v>
      </c>
      <c r="F9" s="32">
        <v>317755000</v>
      </c>
      <c r="G9" s="30" t="s">
        <v>68</v>
      </c>
      <c r="H9" s="33">
        <v>900504144</v>
      </c>
      <c r="I9" s="33"/>
      <c r="J9" s="34">
        <v>0</v>
      </c>
      <c r="K9" s="34">
        <v>3</v>
      </c>
      <c r="L9" s="35">
        <v>45292</v>
      </c>
      <c r="M9" s="36">
        <v>317755000</v>
      </c>
      <c r="N9" s="35">
        <v>45292</v>
      </c>
      <c r="O9" s="31" t="s">
        <v>40</v>
      </c>
      <c r="P9" s="37">
        <v>45292</v>
      </c>
      <c r="Q9" s="31">
        <v>8</v>
      </c>
      <c r="R9" s="30">
        <v>220101</v>
      </c>
      <c r="S9" s="38">
        <f t="shared" si="0"/>
        <v>317755000</v>
      </c>
      <c r="T9" s="35">
        <v>45292</v>
      </c>
      <c r="U9" s="33" t="s">
        <v>69</v>
      </c>
      <c r="V9" s="35">
        <v>45292</v>
      </c>
      <c r="W9" s="31" t="s">
        <v>52</v>
      </c>
      <c r="X9" s="35"/>
      <c r="Y9" s="30"/>
      <c r="Z9" s="39">
        <f>+F9/2</f>
        <v>158877500</v>
      </c>
      <c r="AA9" s="30"/>
      <c r="AB9" s="40"/>
      <c r="AC9" s="30"/>
      <c r="AD9" s="40"/>
      <c r="AE9" s="30"/>
      <c r="AF9" s="30"/>
      <c r="AG9" s="30"/>
      <c r="AH9" s="30"/>
      <c r="AI9" s="30"/>
      <c r="AJ9" s="19"/>
      <c r="AK9" s="19"/>
    </row>
    <row r="10" spans="1:37">
      <c r="A10" s="30">
        <v>8</v>
      </c>
      <c r="B10" s="30" t="s">
        <v>35</v>
      </c>
      <c r="C10" s="30" t="s">
        <v>70</v>
      </c>
      <c r="D10" s="55" t="s">
        <v>71</v>
      </c>
      <c r="E10" s="31" t="s">
        <v>64</v>
      </c>
      <c r="F10" s="32">
        <v>4200000</v>
      </c>
      <c r="G10" s="30" t="s">
        <v>72</v>
      </c>
      <c r="H10" s="33">
        <v>65738804</v>
      </c>
      <c r="I10" s="33"/>
      <c r="J10" s="34">
        <v>1</v>
      </c>
      <c r="K10" s="34">
        <v>5</v>
      </c>
      <c r="L10" s="35">
        <v>45292</v>
      </c>
      <c r="M10" s="36">
        <v>4200000</v>
      </c>
      <c r="N10" s="35">
        <v>45292</v>
      </c>
      <c r="O10" s="31" t="s">
        <v>40</v>
      </c>
      <c r="P10" s="37">
        <v>45292</v>
      </c>
      <c r="Q10" s="31">
        <v>9</v>
      </c>
      <c r="R10" s="30">
        <v>2101020301</v>
      </c>
      <c r="S10" s="38">
        <f t="shared" si="0"/>
        <v>4200000</v>
      </c>
      <c r="T10" s="35">
        <v>45292</v>
      </c>
      <c r="U10" s="33" t="s">
        <v>73</v>
      </c>
      <c r="V10" s="35">
        <v>45292</v>
      </c>
      <c r="W10" s="31" t="s">
        <v>41</v>
      </c>
      <c r="X10" s="35"/>
      <c r="Y10" s="30"/>
      <c r="Z10" s="39">
        <f>+F10</f>
        <v>4200000</v>
      </c>
      <c r="AA10" s="30"/>
      <c r="AB10" s="40"/>
      <c r="AC10" s="30"/>
      <c r="AD10" s="40"/>
      <c r="AE10" s="30"/>
      <c r="AF10" s="30"/>
      <c r="AG10" s="30"/>
      <c r="AH10" s="30"/>
      <c r="AI10" s="30"/>
      <c r="AJ10" s="19"/>
      <c r="AK10" s="19"/>
    </row>
    <row r="11" spans="1:37">
      <c r="A11" s="30">
        <v>9</v>
      </c>
      <c r="B11" s="30" t="s">
        <v>35</v>
      </c>
      <c r="C11" s="30" t="s">
        <v>70</v>
      </c>
      <c r="D11" s="55" t="s">
        <v>71</v>
      </c>
      <c r="E11" s="31" t="s">
        <v>64</v>
      </c>
      <c r="F11" s="32">
        <v>4200000</v>
      </c>
      <c r="G11" s="30" t="s">
        <v>74</v>
      </c>
      <c r="H11" s="33">
        <v>1067864079</v>
      </c>
      <c r="I11" s="33"/>
      <c r="J11" s="34">
        <v>3</v>
      </c>
      <c r="K11" s="34">
        <v>6</v>
      </c>
      <c r="L11" s="35">
        <v>45292</v>
      </c>
      <c r="M11" s="36">
        <v>4200000</v>
      </c>
      <c r="N11" s="35">
        <v>45292</v>
      </c>
      <c r="O11" s="31" t="s">
        <v>40</v>
      </c>
      <c r="P11" s="37">
        <v>45293</v>
      </c>
      <c r="Q11" s="31">
        <v>20</v>
      </c>
      <c r="R11" s="30">
        <v>2101020301</v>
      </c>
      <c r="S11" s="38">
        <f t="shared" si="0"/>
        <v>4200000</v>
      </c>
      <c r="T11" s="35">
        <v>45292</v>
      </c>
      <c r="U11" s="33" t="s">
        <v>75</v>
      </c>
      <c r="V11" s="35">
        <v>45293</v>
      </c>
      <c r="W11" s="31" t="s">
        <v>41</v>
      </c>
      <c r="X11" s="35"/>
      <c r="Y11" s="30"/>
      <c r="Z11" s="39">
        <f t="shared" ref="Z11" si="1">+F11</f>
        <v>4200000</v>
      </c>
      <c r="AA11" s="30"/>
      <c r="AB11" s="40"/>
      <c r="AC11" s="30"/>
      <c r="AD11" s="40"/>
      <c r="AE11" s="30"/>
      <c r="AF11" s="30"/>
      <c r="AG11" s="30"/>
      <c r="AH11" s="30"/>
      <c r="AI11" s="30"/>
      <c r="AJ11" s="19"/>
      <c r="AK11" s="19"/>
    </row>
    <row r="12" spans="1:37">
      <c r="A12" s="30">
        <v>10</v>
      </c>
      <c r="B12" s="30" t="s">
        <v>35</v>
      </c>
      <c r="C12" s="30" t="s">
        <v>48</v>
      </c>
      <c r="D12" s="55" t="s">
        <v>76</v>
      </c>
      <c r="E12" s="31" t="s">
        <v>64</v>
      </c>
      <c r="F12" s="32">
        <v>23175000</v>
      </c>
      <c r="G12" s="30" t="s">
        <v>77</v>
      </c>
      <c r="H12" s="33">
        <v>1018433119</v>
      </c>
      <c r="I12" s="33"/>
      <c r="J12" s="34">
        <v>2</v>
      </c>
      <c r="K12" s="34">
        <v>11</v>
      </c>
      <c r="L12" s="35">
        <v>45292</v>
      </c>
      <c r="M12" s="36">
        <f>F12</f>
        <v>23175000</v>
      </c>
      <c r="N12" s="35">
        <v>45292</v>
      </c>
      <c r="O12" s="31" t="s">
        <v>40</v>
      </c>
      <c r="P12" s="37">
        <v>45292</v>
      </c>
      <c r="Q12" s="31">
        <v>10</v>
      </c>
      <c r="R12" s="30">
        <v>2101020301</v>
      </c>
      <c r="S12" s="38">
        <f>M12</f>
        <v>23175000</v>
      </c>
      <c r="T12" s="35">
        <v>45292</v>
      </c>
      <c r="U12" s="33" t="s">
        <v>78</v>
      </c>
      <c r="V12" s="35">
        <v>45293</v>
      </c>
      <c r="W12" s="31" t="s">
        <v>79</v>
      </c>
      <c r="X12" s="35"/>
      <c r="Y12" s="30"/>
      <c r="Z12" s="39">
        <f>+F12/5</f>
        <v>4635000</v>
      </c>
      <c r="AA12" s="30"/>
      <c r="AB12" s="40"/>
      <c r="AC12" s="30"/>
      <c r="AD12" s="40"/>
      <c r="AE12" s="30"/>
      <c r="AF12" s="30"/>
      <c r="AG12" s="30"/>
      <c r="AH12" s="30"/>
      <c r="AI12" s="30"/>
      <c r="AJ12" s="19"/>
      <c r="AK12" s="19"/>
    </row>
    <row r="13" spans="1:37">
      <c r="A13" s="30">
        <v>11</v>
      </c>
      <c r="B13" s="30" t="s">
        <v>35</v>
      </c>
      <c r="C13" s="30" t="s">
        <v>53</v>
      </c>
      <c r="D13" s="55" t="s">
        <v>80</v>
      </c>
      <c r="E13" s="31" t="s">
        <v>38</v>
      </c>
      <c r="F13" s="32">
        <v>4300000</v>
      </c>
      <c r="G13" s="30" t="s">
        <v>81</v>
      </c>
      <c r="H13" s="33">
        <v>51607730</v>
      </c>
      <c r="I13" s="33"/>
      <c r="J13" s="34">
        <v>0</v>
      </c>
      <c r="K13" s="34">
        <v>21</v>
      </c>
      <c r="L13" s="35">
        <v>45292</v>
      </c>
      <c r="M13" s="36">
        <f t="shared" ref="M13:M76" si="2">F13</f>
        <v>4300000</v>
      </c>
      <c r="N13" s="35">
        <v>45292</v>
      </c>
      <c r="O13" s="31" t="s">
        <v>40</v>
      </c>
      <c r="P13" s="37">
        <v>45292</v>
      </c>
      <c r="Q13" s="31">
        <v>11</v>
      </c>
      <c r="R13" s="30">
        <v>2101020301</v>
      </c>
      <c r="S13" s="38">
        <f t="shared" ref="S13:S76" si="3">M13</f>
        <v>4300000</v>
      </c>
      <c r="T13" s="35">
        <v>45292</v>
      </c>
      <c r="U13" s="33" t="s">
        <v>82</v>
      </c>
      <c r="V13" s="35">
        <v>45292</v>
      </c>
      <c r="W13" s="31" t="s">
        <v>41</v>
      </c>
      <c r="X13" s="35"/>
      <c r="Y13" s="30"/>
      <c r="Z13" s="39">
        <f>+F13</f>
        <v>4300000</v>
      </c>
      <c r="AA13" s="30"/>
      <c r="AB13" s="40"/>
      <c r="AC13" s="30"/>
      <c r="AD13" s="40"/>
      <c r="AE13" s="30"/>
      <c r="AF13" s="30"/>
      <c r="AG13" s="30"/>
      <c r="AH13" s="30"/>
      <c r="AI13" s="30"/>
      <c r="AJ13" s="19"/>
      <c r="AK13" s="19"/>
    </row>
    <row r="14" spans="1:37">
      <c r="A14" s="30">
        <v>12</v>
      </c>
      <c r="B14" s="30" t="s">
        <v>35</v>
      </c>
      <c r="C14" s="30" t="s">
        <v>53</v>
      </c>
      <c r="D14" s="55" t="s">
        <v>83</v>
      </c>
      <c r="E14" s="31" t="s">
        <v>38</v>
      </c>
      <c r="F14" s="32">
        <v>3500000</v>
      </c>
      <c r="G14" s="30" t="s">
        <v>84</v>
      </c>
      <c r="H14" s="33">
        <v>65714127</v>
      </c>
      <c r="I14" s="33"/>
      <c r="J14" s="34">
        <v>8</v>
      </c>
      <c r="K14" s="34">
        <v>20</v>
      </c>
      <c r="L14" s="35">
        <v>45292</v>
      </c>
      <c r="M14" s="36">
        <f t="shared" si="2"/>
        <v>3500000</v>
      </c>
      <c r="N14" s="35">
        <v>45292</v>
      </c>
      <c r="O14" s="31" t="s">
        <v>40</v>
      </c>
      <c r="P14" s="37">
        <v>45292</v>
      </c>
      <c r="Q14" s="31">
        <v>12</v>
      </c>
      <c r="R14" s="30">
        <v>2101020301</v>
      </c>
      <c r="S14" s="38">
        <f t="shared" si="3"/>
        <v>3500000</v>
      </c>
      <c r="T14" s="35">
        <v>45292</v>
      </c>
      <c r="U14" s="33" t="s">
        <v>85</v>
      </c>
      <c r="V14" s="35">
        <v>45292</v>
      </c>
      <c r="W14" s="31" t="s">
        <v>41</v>
      </c>
      <c r="X14" s="35"/>
      <c r="Y14" s="30"/>
      <c r="Z14" s="39">
        <f>+F14</f>
        <v>3500000</v>
      </c>
      <c r="AA14" s="30"/>
      <c r="AB14" s="40"/>
      <c r="AC14" s="30"/>
      <c r="AD14" s="40"/>
      <c r="AE14" s="30"/>
      <c r="AF14" s="30"/>
      <c r="AG14" s="30"/>
      <c r="AH14" s="30"/>
      <c r="AI14" s="30"/>
      <c r="AJ14" s="19"/>
      <c r="AK14" s="19"/>
    </row>
    <row r="15" spans="1:37">
      <c r="A15" s="30">
        <v>13</v>
      </c>
      <c r="B15" s="30" t="s">
        <v>35</v>
      </c>
      <c r="C15" s="30" t="s">
        <v>36</v>
      </c>
      <c r="D15" s="55" t="s">
        <v>86</v>
      </c>
      <c r="E15" s="31" t="s">
        <v>38</v>
      </c>
      <c r="F15" s="32">
        <v>18921000</v>
      </c>
      <c r="G15" s="30" t="s">
        <v>87</v>
      </c>
      <c r="H15" s="33">
        <v>901515391</v>
      </c>
      <c r="I15" s="33"/>
      <c r="J15" s="34">
        <v>4</v>
      </c>
      <c r="K15" s="34">
        <v>44</v>
      </c>
      <c r="L15" s="35">
        <v>45292</v>
      </c>
      <c r="M15" s="36">
        <f t="shared" si="2"/>
        <v>18921000</v>
      </c>
      <c r="N15" s="35">
        <v>45292</v>
      </c>
      <c r="O15" s="31" t="s">
        <v>40</v>
      </c>
      <c r="P15" s="37">
        <v>45292</v>
      </c>
      <c r="Q15" s="31">
        <v>13</v>
      </c>
      <c r="R15" s="30">
        <v>21030202</v>
      </c>
      <c r="S15" s="38">
        <f t="shared" si="3"/>
        <v>18921000</v>
      </c>
      <c r="T15" s="35">
        <v>45292</v>
      </c>
      <c r="U15" s="33">
        <v>100029217</v>
      </c>
      <c r="V15" s="35">
        <v>45292</v>
      </c>
      <c r="W15" s="31" t="s">
        <v>88</v>
      </c>
      <c r="X15" s="35"/>
      <c r="Y15" s="30"/>
      <c r="Z15" s="39">
        <f>+F15/3</f>
        <v>6307000</v>
      </c>
      <c r="AA15" s="30"/>
      <c r="AB15" s="40"/>
      <c r="AC15" s="30"/>
      <c r="AD15" s="40"/>
      <c r="AE15" s="30"/>
      <c r="AF15" s="30"/>
      <c r="AG15" s="30"/>
      <c r="AH15" s="30"/>
      <c r="AI15" s="30"/>
      <c r="AJ15" s="19"/>
      <c r="AK15" s="19"/>
    </row>
    <row r="16" spans="1:37">
      <c r="A16" s="30">
        <v>14</v>
      </c>
      <c r="B16" s="30" t="s">
        <v>35</v>
      </c>
      <c r="C16" s="30" t="s">
        <v>36</v>
      </c>
      <c r="D16" s="55" t="s">
        <v>89</v>
      </c>
      <c r="E16" s="31" t="s">
        <v>38</v>
      </c>
      <c r="F16" s="32">
        <v>5871000</v>
      </c>
      <c r="G16" s="30" t="s">
        <v>90</v>
      </c>
      <c r="H16" s="33">
        <v>1005714392</v>
      </c>
      <c r="I16" s="33"/>
      <c r="J16" s="34"/>
      <c r="K16" s="34">
        <v>48</v>
      </c>
      <c r="L16" s="35">
        <v>45292</v>
      </c>
      <c r="M16" s="36">
        <f t="shared" si="2"/>
        <v>5871000</v>
      </c>
      <c r="N16" s="35">
        <v>45292</v>
      </c>
      <c r="O16" s="31" t="s">
        <v>40</v>
      </c>
      <c r="P16" s="37">
        <v>45292</v>
      </c>
      <c r="Q16" s="31">
        <v>14</v>
      </c>
      <c r="R16" s="30">
        <v>21030202</v>
      </c>
      <c r="S16" s="38">
        <f t="shared" si="3"/>
        <v>5871000</v>
      </c>
      <c r="T16" s="35">
        <v>45292</v>
      </c>
      <c r="U16" s="33" t="s">
        <v>91</v>
      </c>
      <c r="V16" s="35">
        <v>45292</v>
      </c>
      <c r="W16" s="31" t="s">
        <v>88</v>
      </c>
      <c r="X16" s="35"/>
      <c r="Y16" s="30"/>
      <c r="Z16" s="39">
        <f>+F16/3</f>
        <v>1957000</v>
      </c>
      <c r="AA16" s="30"/>
      <c r="AB16" s="40"/>
      <c r="AC16" s="30"/>
      <c r="AD16" s="40"/>
      <c r="AE16" s="30"/>
      <c r="AF16" s="30"/>
      <c r="AG16" s="30"/>
      <c r="AH16" s="30"/>
      <c r="AI16" s="30"/>
      <c r="AJ16" s="19"/>
      <c r="AK16" s="19"/>
    </row>
    <row r="17" spans="1:37">
      <c r="A17" s="30">
        <v>15</v>
      </c>
      <c r="B17" s="30" t="s">
        <v>35</v>
      </c>
      <c r="C17" s="30" t="s">
        <v>92</v>
      </c>
      <c r="D17" s="42" t="s">
        <v>93</v>
      </c>
      <c r="E17" s="31" t="s">
        <v>38</v>
      </c>
      <c r="F17" s="32">
        <v>56787252</v>
      </c>
      <c r="G17" s="30" t="s">
        <v>94</v>
      </c>
      <c r="H17" s="33">
        <v>5972300</v>
      </c>
      <c r="I17" s="33"/>
      <c r="J17" s="34">
        <v>3</v>
      </c>
      <c r="K17" s="34">
        <v>41</v>
      </c>
      <c r="L17" s="35">
        <v>45292</v>
      </c>
      <c r="M17" s="36">
        <f t="shared" si="2"/>
        <v>56787252</v>
      </c>
      <c r="N17" s="35">
        <v>45292</v>
      </c>
      <c r="O17" s="31" t="s">
        <v>40</v>
      </c>
      <c r="P17" s="37">
        <v>45292</v>
      </c>
      <c r="Q17" s="31">
        <v>15</v>
      </c>
      <c r="R17" s="30">
        <v>2101010301</v>
      </c>
      <c r="S17" s="38">
        <f t="shared" si="3"/>
        <v>56787252</v>
      </c>
      <c r="T17" s="35">
        <v>45292</v>
      </c>
      <c r="U17" s="33" t="s">
        <v>95</v>
      </c>
      <c r="V17" s="35">
        <v>45292</v>
      </c>
      <c r="W17" s="31" t="s">
        <v>96</v>
      </c>
      <c r="X17" s="35"/>
      <c r="Y17" s="30"/>
      <c r="Z17" s="39">
        <f>+F17/12</f>
        <v>4732271</v>
      </c>
      <c r="AA17" s="30"/>
      <c r="AB17" s="40"/>
      <c r="AC17" s="30"/>
      <c r="AD17" s="40"/>
      <c r="AE17" s="30"/>
      <c r="AF17" s="30"/>
      <c r="AG17" s="30"/>
      <c r="AH17" s="30"/>
      <c r="AI17" s="30"/>
      <c r="AJ17" s="19"/>
      <c r="AK17" s="19"/>
    </row>
    <row r="18" spans="1:37">
      <c r="A18" s="30">
        <v>16</v>
      </c>
      <c r="B18" s="30" t="s">
        <v>35</v>
      </c>
      <c r="C18" s="30" t="s">
        <v>97</v>
      </c>
      <c r="D18" s="30" t="s">
        <v>98</v>
      </c>
      <c r="E18" s="31" t="s">
        <v>38</v>
      </c>
      <c r="F18" s="32">
        <v>1950000</v>
      </c>
      <c r="G18" s="30" t="s">
        <v>99</v>
      </c>
      <c r="H18" s="33">
        <v>1110548224</v>
      </c>
      <c r="I18" s="33"/>
      <c r="J18" s="34"/>
      <c r="K18" s="34">
        <v>25</v>
      </c>
      <c r="L18" s="35">
        <v>45292</v>
      </c>
      <c r="M18" s="36">
        <f t="shared" si="2"/>
        <v>1950000</v>
      </c>
      <c r="N18" s="35">
        <v>45292</v>
      </c>
      <c r="O18" s="31" t="s">
        <v>40</v>
      </c>
      <c r="P18" s="37">
        <v>45292</v>
      </c>
      <c r="Q18" s="31">
        <v>16</v>
      </c>
      <c r="R18" s="30">
        <v>2101020302</v>
      </c>
      <c r="S18" s="38">
        <f t="shared" si="3"/>
        <v>1950000</v>
      </c>
      <c r="T18" s="35">
        <v>45292</v>
      </c>
      <c r="U18" s="33">
        <v>100029229</v>
      </c>
      <c r="V18" s="35">
        <v>45292</v>
      </c>
      <c r="W18" s="31" t="s">
        <v>41</v>
      </c>
      <c r="X18" s="35"/>
      <c r="Y18" s="30"/>
      <c r="Z18" s="39">
        <f>+F18</f>
        <v>1950000</v>
      </c>
      <c r="AA18" s="30"/>
      <c r="AB18" s="40"/>
      <c r="AC18" s="30"/>
      <c r="AD18" s="40"/>
      <c r="AE18" s="30"/>
      <c r="AF18" s="30"/>
      <c r="AG18" s="30"/>
      <c r="AH18" s="30"/>
      <c r="AI18" s="30"/>
      <c r="AJ18" s="19"/>
      <c r="AK18" s="19"/>
    </row>
    <row r="19" spans="1:37">
      <c r="A19" s="30">
        <v>17</v>
      </c>
      <c r="B19" s="30" t="s">
        <v>35</v>
      </c>
      <c r="C19" s="30" t="s">
        <v>48</v>
      </c>
      <c r="D19" s="55" t="s">
        <v>100</v>
      </c>
      <c r="E19" s="31" t="s">
        <v>38</v>
      </c>
      <c r="F19" s="32">
        <v>1950000</v>
      </c>
      <c r="G19" s="30" t="s">
        <v>101</v>
      </c>
      <c r="H19" s="33">
        <v>1110518316</v>
      </c>
      <c r="I19" s="33"/>
      <c r="J19" s="34">
        <v>7</v>
      </c>
      <c r="K19" s="34">
        <v>37</v>
      </c>
      <c r="L19" s="35">
        <v>45292</v>
      </c>
      <c r="M19" s="36">
        <f>F19</f>
        <v>1950000</v>
      </c>
      <c r="N19" s="35">
        <v>45292</v>
      </c>
      <c r="O19" s="31" t="s">
        <v>40</v>
      </c>
      <c r="P19" s="37">
        <v>45294</v>
      </c>
      <c r="Q19" s="31">
        <v>32</v>
      </c>
      <c r="R19" s="30">
        <v>2101020302</v>
      </c>
      <c r="S19" s="38">
        <f t="shared" si="3"/>
        <v>1950000</v>
      </c>
      <c r="T19" s="35">
        <v>45292</v>
      </c>
      <c r="U19" s="33">
        <v>100029239</v>
      </c>
      <c r="V19" s="35">
        <v>45293</v>
      </c>
      <c r="W19" s="31" t="s">
        <v>41</v>
      </c>
      <c r="X19" s="35"/>
      <c r="Y19" s="30"/>
      <c r="Z19" s="39">
        <f t="shared" ref="Z19:Z20" si="4">+F19</f>
        <v>1950000</v>
      </c>
      <c r="AA19" s="30"/>
      <c r="AB19" s="40"/>
      <c r="AC19" s="30"/>
      <c r="AD19" s="40"/>
      <c r="AE19" s="30"/>
      <c r="AF19" s="30"/>
      <c r="AG19" s="30"/>
      <c r="AH19" s="30"/>
      <c r="AI19" s="30"/>
      <c r="AJ19" s="19"/>
      <c r="AK19" s="19"/>
    </row>
    <row r="20" spans="1:37">
      <c r="A20" s="30">
        <v>18</v>
      </c>
      <c r="B20" s="30" t="s">
        <v>35</v>
      </c>
      <c r="C20" s="30" t="s">
        <v>48</v>
      </c>
      <c r="D20" s="55" t="s">
        <v>100</v>
      </c>
      <c r="E20" s="31" t="s">
        <v>38</v>
      </c>
      <c r="F20" s="32">
        <v>2200000</v>
      </c>
      <c r="G20" s="30" t="s">
        <v>102</v>
      </c>
      <c r="H20" s="33">
        <v>65767290</v>
      </c>
      <c r="I20" s="33"/>
      <c r="J20" s="34">
        <v>8</v>
      </c>
      <c r="K20" s="34">
        <v>40</v>
      </c>
      <c r="L20" s="35">
        <v>45292</v>
      </c>
      <c r="M20" s="36">
        <f t="shared" ref="M20" si="5">F20</f>
        <v>2200000</v>
      </c>
      <c r="N20" s="35">
        <v>45292</v>
      </c>
      <c r="O20" s="31" t="s">
        <v>40</v>
      </c>
      <c r="P20" s="37">
        <v>45294</v>
      </c>
      <c r="Q20" s="31">
        <v>33</v>
      </c>
      <c r="R20" s="30">
        <v>2101020302</v>
      </c>
      <c r="S20" s="38">
        <f t="shared" si="3"/>
        <v>2200000</v>
      </c>
      <c r="T20" s="35">
        <v>45292</v>
      </c>
      <c r="U20" s="33">
        <v>100029244</v>
      </c>
      <c r="V20" s="35">
        <v>45293</v>
      </c>
      <c r="W20" s="31" t="s">
        <v>41</v>
      </c>
      <c r="X20" s="35"/>
      <c r="Y20" s="30"/>
      <c r="Z20" s="39">
        <f t="shared" si="4"/>
        <v>2200000</v>
      </c>
      <c r="AA20" s="30"/>
      <c r="AB20" s="40"/>
      <c r="AC20" s="30"/>
      <c r="AD20" s="40"/>
      <c r="AE20" s="30"/>
      <c r="AF20" s="30"/>
      <c r="AG20" s="30"/>
      <c r="AH20" s="30"/>
      <c r="AI20" s="30"/>
      <c r="AJ20" s="19"/>
      <c r="AK20" s="19"/>
    </row>
    <row r="21" spans="1:37">
      <c r="A21" s="30">
        <v>19</v>
      </c>
      <c r="B21" s="30" t="s">
        <v>35</v>
      </c>
      <c r="C21" s="30" t="s">
        <v>48</v>
      </c>
      <c r="D21" s="55" t="s">
        <v>103</v>
      </c>
      <c r="E21" s="31" t="s">
        <v>38</v>
      </c>
      <c r="F21" s="32">
        <v>38470500</v>
      </c>
      <c r="G21" s="30" t="s">
        <v>104</v>
      </c>
      <c r="H21" s="33">
        <v>1053785704</v>
      </c>
      <c r="I21" s="33"/>
      <c r="J21" s="34">
        <v>9</v>
      </c>
      <c r="K21" s="34">
        <v>7</v>
      </c>
      <c r="L21" s="35">
        <v>45292</v>
      </c>
      <c r="M21" s="36">
        <f t="shared" si="2"/>
        <v>38470500</v>
      </c>
      <c r="N21" s="35">
        <v>45292</v>
      </c>
      <c r="O21" s="31" t="s">
        <v>40</v>
      </c>
      <c r="P21" s="37">
        <v>45292</v>
      </c>
      <c r="Q21" s="31">
        <v>17</v>
      </c>
      <c r="R21" s="30">
        <v>2101020301</v>
      </c>
      <c r="S21" s="38">
        <f t="shared" si="3"/>
        <v>38470500</v>
      </c>
      <c r="T21" s="35">
        <v>45292</v>
      </c>
      <c r="U21" s="33" t="s">
        <v>105</v>
      </c>
      <c r="V21" s="35">
        <v>45293</v>
      </c>
      <c r="W21" s="31" t="s">
        <v>46</v>
      </c>
      <c r="X21" s="35">
        <v>45412</v>
      </c>
      <c r="Y21" s="30" t="s">
        <v>106</v>
      </c>
      <c r="Z21" s="39">
        <v>9720000</v>
      </c>
      <c r="AA21" s="469">
        <v>9720000</v>
      </c>
      <c r="AB21" s="40"/>
      <c r="AC21" s="30"/>
      <c r="AD21" s="40"/>
      <c r="AE21" s="30"/>
      <c r="AF21" s="30"/>
      <c r="AG21" s="30"/>
      <c r="AH21" s="30"/>
      <c r="AI21" s="30"/>
      <c r="AJ21" s="19"/>
      <c r="AK21" s="19"/>
    </row>
    <row r="22" spans="1:37">
      <c r="A22" s="30">
        <v>20</v>
      </c>
      <c r="B22" s="30" t="s">
        <v>35</v>
      </c>
      <c r="C22" s="30" t="s">
        <v>92</v>
      </c>
      <c r="D22" s="55" t="s">
        <v>107</v>
      </c>
      <c r="E22" s="31" t="s">
        <v>38</v>
      </c>
      <c r="F22" s="32">
        <v>211635582</v>
      </c>
      <c r="G22" s="30" t="s">
        <v>108</v>
      </c>
      <c r="H22" s="33">
        <v>800185215</v>
      </c>
      <c r="I22" s="33"/>
      <c r="J22" s="34">
        <v>2</v>
      </c>
      <c r="K22" s="34">
        <v>33</v>
      </c>
      <c r="L22" s="35">
        <v>45292</v>
      </c>
      <c r="M22" s="36">
        <f t="shared" si="2"/>
        <v>211635582</v>
      </c>
      <c r="N22" s="35">
        <v>45292</v>
      </c>
      <c r="O22" s="31" t="s">
        <v>40</v>
      </c>
      <c r="P22" s="37">
        <v>45292</v>
      </c>
      <c r="Q22" s="31">
        <v>18</v>
      </c>
      <c r="R22" s="30">
        <v>2102020210</v>
      </c>
      <c r="S22" s="38">
        <f t="shared" si="3"/>
        <v>211635582</v>
      </c>
      <c r="T22" s="35">
        <v>45292</v>
      </c>
      <c r="U22" s="33" t="s">
        <v>109</v>
      </c>
      <c r="V22" s="35">
        <v>45292</v>
      </c>
      <c r="W22" s="31" t="s">
        <v>52</v>
      </c>
      <c r="X22" s="35"/>
      <c r="Y22" s="30"/>
      <c r="Z22" s="39">
        <f>+F22/2</f>
        <v>105817791</v>
      </c>
      <c r="AA22" s="30"/>
      <c r="AB22" s="40"/>
      <c r="AC22" s="30"/>
      <c r="AD22" s="40"/>
      <c r="AE22" s="30"/>
      <c r="AF22" s="30"/>
      <c r="AG22" s="30"/>
      <c r="AH22" s="30"/>
      <c r="AI22" s="30"/>
      <c r="AJ22" s="19"/>
      <c r="AK22" s="19"/>
    </row>
    <row r="23" spans="1:37">
      <c r="A23" s="30">
        <v>21</v>
      </c>
      <c r="B23" s="30" t="s">
        <v>35</v>
      </c>
      <c r="C23" s="30" t="s">
        <v>92</v>
      </c>
      <c r="D23" s="55" t="s">
        <v>110</v>
      </c>
      <c r="E23" s="31" t="s">
        <v>64</v>
      </c>
      <c r="F23" s="32">
        <v>249125832</v>
      </c>
      <c r="G23" s="30" t="s">
        <v>111</v>
      </c>
      <c r="H23" s="33">
        <v>900427788</v>
      </c>
      <c r="I23" s="33"/>
      <c r="J23" s="34">
        <v>3</v>
      </c>
      <c r="K23" s="34">
        <v>53</v>
      </c>
      <c r="L23" s="35">
        <v>45292</v>
      </c>
      <c r="M23" s="36">
        <f t="shared" si="2"/>
        <v>249125832</v>
      </c>
      <c r="N23" s="35">
        <v>45292</v>
      </c>
      <c r="O23" s="31" t="s">
        <v>40</v>
      </c>
      <c r="P23" s="37">
        <v>45292</v>
      </c>
      <c r="Q23" s="31">
        <v>19</v>
      </c>
      <c r="R23" s="30">
        <v>2102020211</v>
      </c>
      <c r="S23" s="38">
        <f t="shared" si="3"/>
        <v>249125832</v>
      </c>
      <c r="T23" s="35">
        <v>45289</v>
      </c>
      <c r="U23" s="33" t="s">
        <v>112</v>
      </c>
      <c r="V23" s="35">
        <v>45292</v>
      </c>
      <c r="W23" s="31" t="s">
        <v>52</v>
      </c>
      <c r="X23" s="35"/>
      <c r="Y23" s="30"/>
      <c r="Z23" s="39">
        <f>+F23/2</f>
        <v>124562916</v>
      </c>
      <c r="AA23" s="30"/>
      <c r="AB23" s="40"/>
      <c r="AC23" s="30"/>
      <c r="AD23" s="40"/>
      <c r="AE23" s="30"/>
      <c r="AF23" s="30"/>
      <c r="AG23" s="30"/>
      <c r="AH23" s="30"/>
      <c r="AI23" s="30"/>
      <c r="AJ23" s="19"/>
      <c r="AK23" s="19"/>
    </row>
    <row r="24" spans="1:37">
      <c r="A24" s="30">
        <v>22</v>
      </c>
      <c r="B24" s="30" t="s">
        <v>35</v>
      </c>
      <c r="C24" s="30" t="s">
        <v>48</v>
      </c>
      <c r="D24" s="55" t="s">
        <v>103</v>
      </c>
      <c r="E24" s="31" t="s">
        <v>38</v>
      </c>
      <c r="F24" s="32">
        <v>35689500</v>
      </c>
      <c r="G24" s="30" t="s">
        <v>113</v>
      </c>
      <c r="H24" s="33">
        <v>14243863</v>
      </c>
      <c r="I24" s="33"/>
      <c r="J24" s="34">
        <v>3</v>
      </c>
      <c r="K24" s="34">
        <v>8</v>
      </c>
      <c r="L24" s="35">
        <v>45292</v>
      </c>
      <c r="M24" s="36">
        <f t="shared" si="2"/>
        <v>35689500</v>
      </c>
      <c r="N24" s="35">
        <v>45293</v>
      </c>
      <c r="O24" s="31" t="s">
        <v>40</v>
      </c>
      <c r="P24" s="37">
        <v>45293</v>
      </c>
      <c r="Q24" s="31">
        <v>34</v>
      </c>
      <c r="R24" s="30">
        <v>2101020301</v>
      </c>
      <c r="S24" s="38">
        <f t="shared" si="3"/>
        <v>35689500</v>
      </c>
      <c r="T24" s="35">
        <v>45293</v>
      </c>
      <c r="U24" s="33" t="s">
        <v>114</v>
      </c>
      <c r="V24" s="35">
        <v>45293</v>
      </c>
      <c r="W24" s="31" t="s">
        <v>46</v>
      </c>
      <c r="X24" s="35">
        <v>45412</v>
      </c>
      <c r="Y24" s="30" t="s">
        <v>106</v>
      </c>
      <c r="Z24" s="39">
        <v>9720000</v>
      </c>
      <c r="AA24" s="469">
        <v>9720000</v>
      </c>
      <c r="AB24" s="40"/>
      <c r="AC24" s="30"/>
      <c r="AD24" s="40"/>
      <c r="AE24" s="30"/>
      <c r="AF24" s="30"/>
      <c r="AG24" s="30"/>
      <c r="AH24" s="30"/>
      <c r="AI24" s="30"/>
      <c r="AJ24" s="19"/>
      <c r="AK24" s="19"/>
    </row>
    <row r="25" spans="1:37">
      <c r="A25" s="30">
        <v>23</v>
      </c>
      <c r="B25" s="30" t="s">
        <v>35</v>
      </c>
      <c r="C25" s="30" t="s">
        <v>48</v>
      </c>
      <c r="D25" s="30" t="s">
        <v>115</v>
      </c>
      <c r="E25" s="31" t="s">
        <v>38</v>
      </c>
      <c r="F25" s="32">
        <v>5250000</v>
      </c>
      <c r="G25" s="30" t="s">
        <v>116</v>
      </c>
      <c r="H25" s="33">
        <v>38290379</v>
      </c>
      <c r="I25" s="33"/>
      <c r="J25" s="34">
        <v>7</v>
      </c>
      <c r="K25" s="34">
        <v>49</v>
      </c>
      <c r="L25" s="35">
        <v>45292</v>
      </c>
      <c r="M25" s="36">
        <f t="shared" si="2"/>
        <v>5250000</v>
      </c>
      <c r="N25" s="35">
        <v>45293</v>
      </c>
      <c r="O25" s="31" t="s">
        <v>40</v>
      </c>
      <c r="P25" s="37">
        <v>45293</v>
      </c>
      <c r="Q25" s="31">
        <v>22</v>
      </c>
      <c r="R25" s="30">
        <v>2101020301</v>
      </c>
      <c r="S25" s="38">
        <f t="shared" si="3"/>
        <v>5250000</v>
      </c>
      <c r="T25" s="35">
        <v>45295</v>
      </c>
      <c r="U25" s="33" t="s">
        <v>117</v>
      </c>
      <c r="V25" s="35">
        <v>45295</v>
      </c>
      <c r="W25" s="31" t="s">
        <v>41</v>
      </c>
      <c r="X25" s="35"/>
      <c r="Y25" s="30"/>
      <c r="Z25" s="39">
        <v>5250000</v>
      </c>
      <c r="AA25" s="30"/>
      <c r="AB25" s="40"/>
      <c r="AC25" s="30"/>
      <c r="AD25" s="40"/>
      <c r="AE25" s="30"/>
      <c r="AF25" s="30"/>
      <c r="AG25" s="30"/>
      <c r="AH25" s="30"/>
      <c r="AI25" s="30"/>
      <c r="AJ25" s="19"/>
      <c r="AK25" s="19"/>
    </row>
    <row r="26" spans="1:37">
      <c r="A26" s="30">
        <v>24</v>
      </c>
      <c r="B26" s="30" t="s">
        <v>35</v>
      </c>
      <c r="C26" s="30" t="s">
        <v>48</v>
      </c>
      <c r="D26" s="55" t="s">
        <v>76</v>
      </c>
      <c r="E26" s="31" t="s">
        <v>38</v>
      </c>
      <c r="F26" s="32">
        <v>23175000</v>
      </c>
      <c r="G26" s="30" t="s">
        <v>118</v>
      </c>
      <c r="H26" s="33">
        <v>28980289</v>
      </c>
      <c r="I26" s="33"/>
      <c r="J26" s="34">
        <v>7</v>
      </c>
      <c r="K26" s="34">
        <v>12</v>
      </c>
      <c r="L26" s="35">
        <v>45292</v>
      </c>
      <c r="M26" s="36">
        <f t="shared" si="2"/>
        <v>23175000</v>
      </c>
      <c r="N26" s="35">
        <v>45293</v>
      </c>
      <c r="O26" s="31" t="s">
        <v>40</v>
      </c>
      <c r="P26" s="37">
        <v>45293</v>
      </c>
      <c r="Q26" s="31">
        <v>23</v>
      </c>
      <c r="R26" s="30">
        <v>2101020301</v>
      </c>
      <c r="S26" s="38">
        <f t="shared" si="3"/>
        <v>23175000</v>
      </c>
      <c r="T26" s="35">
        <v>45293</v>
      </c>
      <c r="U26" s="35" t="s">
        <v>119</v>
      </c>
      <c r="V26" s="35">
        <v>45293</v>
      </c>
      <c r="W26" s="31" t="s">
        <v>79</v>
      </c>
      <c r="X26" s="35"/>
      <c r="Y26" s="30"/>
      <c r="Z26" s="39">
        <f>+F26/5</f>
        <v>4635000</v>
      </c>
      <c r="AA26" s="30"/>
      <c r="AB26" s="40"/>
      <c r="AC26" s="30"/>
      <c r="AD26" s="40"/>
      <c r="AE26" s="30"/>
      <c r="AF26" s="30"/>
      <c r="AG26" s="30"/>
      <c r="AH26" s="30"/>
      <c r="AI26" s="30"/>
      <c r="AJ26" s="19"/>
      <c r="AK26" s="19"/>
    </row>
    <row r="27" spans="1:37">
      <c r="A27" s="30">
        <v>25</v>
      </c>
      <c r="B27" s="30" t="s">
        <v>35</v>
      </c>
      <c r="C27" s="30" t="s">
        <v>48</v>
      </c>
      <c r="D27" s="55" t="s">
        <v>100</v>
      </c>
      <c r="E27" s="31" t="s">
        <v>38</v>
      </c>
      <c r="F27" s="32">
        <v>1950000</v>
      </c>
      <c r="G27" s="30" t="s">
        <v>120</v>
      </c>
      <c r="H27" s="33">
        <v>1234641495</v>
      </c>
      <c r="I27" s="33"/>
      <c r="J27" s="34">
        <v>2</v>
      </c>
      <c r="K27" s="34">
        <v>39</v>
      </c>
      <c r="L27" s="35">
        <v>45292</v>
      </c>
      <c r="M27" s="36">
        <f t="shared" si="2"/>
        <v>1950000</v>
      </c>
      <c r="N27" s="35">
        <v>45293</v>
      </c>
      <c r="O27" s="31" t="s">
        <v>40</v>
      </c>
      <c r="P27" s="37">
        <v>45293</v>
      </c>
      <c r="Q27" s="31">
        <v>24</v>
      </c>
      <c r="R27" s="30">
        <v>2101020302</v>
      </c>
      <c r="S27" s="38">
        <f t="shared" si="3"/>
        <v>1950000</v>
      </c>
      <c r="T27" s="35">
        <v>45293</v>
      </c>
      <c r="U27" s="33">
        <v>100029276</v>
      </c>
      <c r="V27" s="35">
        <v>45293</v>
      </c>
      <c r="W27" s="31" t="s">
        <v>121</v>
      </c>
      <c r="X27" s="35"/>
      <c r="Y27" s="30"/>
      <c r="Z27" s="39">
        <v>1950000</v>
      </c>
      <c r="AA27" s="30"/>
      <c r="AB27" s="40"/>
      <c r="AC27" s="30"/>
      <c r="AD27" s="40"/>
      <c r="AE27" s="30"/>
      <c r="AF27" s="30"/>
      <c r="AG27" s="30"/>
      <c r="AH27" s="30"/>
      <c r="AI27" s="30"/>
      <c r="AJ27" s="19"/>
      <c r="AK27" s="19"/>
    </row>
    <row r="28" spans="1:37">
      <c r="A28" s="30">
        <v>26</v>
      </c>
      <c r="B28" s="30" t="s">
        <v>35</v>
      </c>
      <c r="C28" s="30" t="s">
        <v>48</v>
      </c>
      <c r="D28" s="55" t="s">
        <v>100</v>
      </c>
      <c r="E28" s="31" t="s">
        <v>38</v>
      </c>
      <c r="F28" s="32">
        <v>1950000</v>
      </c>
      <c r="G28" s="30" t="s">
        <v>122</v>
      </c>
      <c r="H28" s="33">
        <v>1109380186</v>
      </c>
      <c r="I28" s="33"/>
      <c r="J28" s="34">
        <v>7</v>
      </c>
      <c r="K28" s="34">
        <v>38</v>
      </c>
      <c r="L28" s="35">
        <v>45292</v>
      </c>
      <c r="M28" s="36">
        <f t="shared" si="2"/>
        <v>1950000</v>
      </c>
      <c r="N28" s="35">
        <v>45293</v>
      </c>
      <c r="O28" s="31" t="s">
        <v>40</v>
      </c>
      <c r="P28" s="37">
        <v>45293</v>
      </c>
      <c r="Q28" s="31">
        <v>25</v>
      </c>
      <c r="R28" s="30">
        <v>2101020302</v>
      </c>
      <c r="S28" s="38">
        <f t="shared" si="3"/>
        <v>1950000</v>
      </c>
      <c r="T28" s="35">
        <v>45293</v>
      </c>
      <c r="U28" s="33" t="s">
        <v>123</v>
      </c>
      <c r="V28" s="35">
        <v>45293</v>
      </c>
      <c r="W28" s="31" t="s">
        <v>121</v>
      </c>
      <c r="X28" s="35"/>
      <c r="Y28" s="30"/>
      <c r="Z28" s="39">
        <v>1950000</v>
      </c>
      <c r="AA28" s="30"/>
      <c r="AB28" s="40"/>
      <c r="AC28" s="30"/>
      <c r="AD28" s="40"/>
      <c r="AE28" s="30"/>
      <c r="AF28" s="30"/>
      <c r="AG28" s="30"/>
      <c r="AH28" s="30"/>
      <c r="AI28" s="30"/>
      <c r="AJ28" s="19"/>
      <c r="AK28" s="19"/>
    </row>
    <row r="29" spans="1:37">
      <c r="A29" s="30">
        <v>27</v>
      </c>
      <c r="B29" s="30" t="s">
        <v>35</v>
      </c>
      <c r="C29" s="30" t="s">
        <v>53</v>
      </c>
      <c r="D29" s="55" t="s">
        <v>83</v>
      </c>
      <c r="E29" s="31" t="s">
        <v>64</v>
      </c>
      <c r="F29" s="32">
        <v>3500000</v>
      </c>
      <c r="G29" s="30" t="s">
        <v>124</v>
      </c>
      <c r="H29" s="33">
        <v>1234639176</v>
      </c>
      <c r="I29" s="33"/>
      <c r="J29" s="34">
        <v>1</v>
      </c>
      <c r="K29" s="34">
        <v>19</v>
      </c>
      <c r="L29" s="35">
        <v>45292</v>
      </c>
      <c r="M29" s="36">
        <f t="shared" si="2"/>
        <v>3500000</v>
      </c>
      <c r="N29" s="35">
        <v>45293</v>
      </c>
      <c r="O29" s="31" t="s">
        <v>40</v>
      </c>
      <c r="P29" s="37">
        <v>45293</v>
      </c>
      <c r="Q29" s="31">
        <v>26</v>
      </c>
      <c r="R29" s="30">
        <v>2101020301</v>
      </c>
      <c r="S29" s="38">
        <f t="shared" si="3"/>
        <v>3500000</v>
      </c>
      <c r="T29" s="35">
        <v>45293</v>
      </c>
      <c r="U29" s="33" t="s">
        <v>125</v>
      </c>
      <c r="V29" s="35">
        <v>45293</v>
      </c>
      <c r="W29" s="31" t="s">
        <v>41</v>
      </c>
      <c r="X29" s="35"/>
      <c r="Y29" s="30"/>
      <c r="Z29" s="39">
        <v>3500000</v>
      </c>
      <c r="AA29" s="30"/>
      <c r="AB29" s="40"/>
      <c r="AC29" s="30"/>
      <c r="AD29" s="40"/>
      <c r="AE29" s="30"/>
      <c r="AF29" s="30"/>
      <c r="AG29" s="30"/>
      <c r="AH29" s="30"/>
      <c r="AI29" s="30"/>
      <c r="AJ29" s="19"/>
      <c r="AK29" s="19"/>
    </row>
    <row r="30" spans="1:37">
      <c r="A30" s="30">
        <v>28</v>
      </c>
      <c r="B30" s="30" t="s">
        <v>35</v>
      </c>
      <c r="C30" s="30" t="s">
        <v>48</v>
      </c>
      <c r="D30" s="30" t="s">
        <v>126</v>
      </c>
      <c r="E30" s="31" t="s">
        <v>38</v>
      </c>
      <c r="F30" s="32">
        <v>9000000</v>
      </c>
      <c r="G30" s="30" t="s">
        <v>127</v>
      </c>
      <c r="H30" s="33">
        <v>14325425</v>
      </c>
      <c r="I30" s="33"/>
      <c r="J30" s="34">
        <v>3</v>
      </c>
      <c r="K30" s="34">
        <v>28</v>
      </c>
      <c r="L30" s="35">
        <v>45292</v>
      </c>
      <c r="M30" s="36">
        <f t="shared" si="2"/>
        <v>9000000</v>
      </c>
      <c r="N30" s="35">
        <v>45293</v>
      </c>
      <c r="O30" s="31" t="s">
        <v>40</v>
      </c>
      <c r="P30" s="37">
        <v>45294</v>
      </c>
      <c r="Q30" s="31">
        <v>35</v>
      </c>
      <c r="R30" s="30">
        <v>2101020301</v>
      </c>
      <c r="S30" s="38">
        <f t="shared" si="3"/>
        <v>9000000</v>
      </c>
      <c r="T30" s="35">
        <v>45293</v>
      </c>
      <c r="U30" s="33" t="s">
        <v>128</v>
      </c>
      <c r="V30" s="35">
        <v>45293</v>
      </c>
      <c r="W30" s="31" t="s">
        <v>41</v>
      </c>
      <c r="X30" s="35"/>
      <c r="Y30" s="30"/>
      <c r="Z30" s="39">
        <v>9000000</v>
      </c>
      <c r="AA30" s="30"/>
      <c r="AB30" s="40"/>
      <c r="AC30" s="30"/>
      <c r="AD30" s="40"/>
      <c r="AE30" s="30"/>
      <c r="AF30" s="30"/>
      <c r="AG30" s="30"/>
      <c r="AH30" s="30"/>
      <c r="AI30" s="30"/>
      <c r="AJ30" s="19"/>
      <c r="AK30" s="19"/>
    </row>
    <row r="31" spans="1:37">
      <c r="A31" s="30">
        <v>29</v>
      </c>
      <c r="B31" s="30" t="s">
        <v>35</v>
      </c>
      <c r="C31" s="30" t="s">
        <v>48</v>
      </c>
      <c r="D31" s="30" t="s">
        <v>129</v>
      </c>
      <c r="E31" s="31" t="s">
        <v>38</v>
      </c>
      <c r="F31" s="32">
        <v>37080000</v>
      </c>
      <c r="G31" s="30" t="s">
        <v>130</v>
      </c>
      <c r="H31" s="33">
        <v>1122397810</v>
      </c>
      <c r="I31" s="33"/>
      <c r="J31" s="34">
        <v>7</v>
      </c>
      <c r="K31" s="34">
        <v>9</v>
      </c>
      <c r="L31" s="35">
        <v>45292</v>
      </c>
      <c r="M31" s="36">
        <f t="shared" si="2"/>
        <v>37080000</v>
      </c>
      <c r="N31" s="35">
        <v>45293</v>
      </c>
      <c r="O31" s="31" t="s">
        <v>40</v>
      </c>
      <c r="P31" s="37">
        <v>45294</v>
      </c>
      <c r="Q31" s="31">
        <v>36</v>
      </c>
      <c r="R31" s="30">
        <v>2101020301</v>
      </c>
      <c r="S31" s="38">
        <f t="shared" si="3"/>
        <v>37080000</v>
      </c>
      <c r="T31" s="35">
        <v>45293</v>
      </c>
      <c r="U31" s="33">
        <v>100029310</v>
      </c>
      <c r="V31" s="35">
        <v>45293</v>
      </c>
      <c r="W31" s="31" t="s">
        <v>46</v>
      </c>
      <c r="X31" s="35">
        <v>45412</v>
      </c>
      <c r="Y31" s="30" t="s">
        <v>106</v>
      </c>
      <c r="Z31" s="39">
        <f>+F31/4</f>
        <v>9270000</v>
      </c>
      <c r="AA31" s="469">
        <v>9720000</v>
      </c>
      <c r="AB31" s="40"/>
      <c r="AC31" s="30"/>
      <c r="AD31" s="40"/>
      <c r="AE31" s="30"/>
      <c r="AF31" s="30"/>
      <c r="AG31" s="30"/>
      <c r="AH31" s="30"/>
      <c r="AI31" s="30"/>
      <c r="AJ31" s="19"/>
      <c r="AK31" s="19"/>
    </row>
    <row r="32" spans="1:37">
      <c r="A32" s="30">
        <v>30</v>
      </c>
      <c r="B32" s="30" t="s">
        <v>35</v>
      </c>
      <c r="C32" s="30" t="s">
        <v>53</v>
      </c>
      <c r="D32" s="55" t="s">
        <v>131</v>
      </c>
      <c r="E32" s="31" t="s">
        <v>38</v>
      </c>
      <c r="F32" s="32">
        <v>5500000</v>
      </c>
      <c r="G32" s="30" t="s">
        <v>132</v>
      </c>
      <c r="H32" s="33">
        <v>77182070</v>
      </c>
      <c r="I32" s="33"/>
      <c r="J32" s="34">
        <v>6</v>
      </c>
      <c r="K32" s="34">
        <v>23</v>
      </c>
      <c r="L32" s="35">
        <v>45292</v>
      </c>
      <c r="M32" s="36">
        <f t="shared" si="2"/>
        <v>5500000</v>
      </c>
      <c r="N32" s="35">
        <v>45293</v>
      </c>
      <c r="O32" s="31" t="s">
        <v>40</v>
      </c>
      <c r="P32" s="37">
        <v>45295</v>
      </c>
      <c r="Q32" s="31">
        <v>44</v>
      </c>
      <c r="R32" s="30">
        <v>2101020301</v>
      </c>
      <c r="S32" s="38">
        <f t="shared" si="3"/>
        <v>5500000</v>
      </c>
      <c r="T32" s="35">
        <v>45294</v>
      </c>
      <c r="U32" s="33" t="s">
        <v>133</v>
      </c>
      <c r="V32" s="35">
        <v>45295</v>
      </c>
      <c r="W32" s="31" t="s">
        <v>41</v>
      </c>
      <c r="X32" s="35"/>
      <c r="Y32" s="30"/>
      <c r="Z32" s="39">
        <f>+F32</f>
        <v>5500000</v>
      </c>
      <c r="AA32" s="30"/>
      <c r="AB32" s="40"/>
      <c r="AC32" s="30"/>
      <c r="AD32" s="40"/>
      <c r="AE32" s="30"/>
      <c r="AF32" s="30"/>
      <c r="AG32" s="30"/>
      <c r="AH32" s="30"/>
      <c r="AI32" s="30"/>
      <c r="AJ32" s="19"/>
      <c r="AK32" s="19"/>
    </row>
    <row r="33" spans="1:37">
      <c r="A33" s="30">
        <v>31</v>
      </c>
      <c r="B33" s="30" t="s">
        <v>35</v>
      </c>
      <c r="C33" s="30" t="s">
        <v>42</v>
      </c>
      <c r="D33" s="55" t="s">
        <v>134</v>
      </c>
      <c r="E33" s="31" t="s">
        <v>38</v>
      </c>
      <c r="F33" s="32">
        <v>20600000</v>
      </c>
      <c r="G33" s="30" t="s">
        <v>135</v>
      </c>
      <c r="H33" s="33">
        <v>79521725</v>
      </c>
      <c r="I33" s="33"/>
      <c r="J33" s="34">
        <v>4</v>
      </c>
      <c r="K33" s="34">
        <v>2</v>
      </c>
      <c r="L33" s="35">
        <v>45292</v>
      </c>
      <c r="M33" s="36">
        <f t="shared" si="2"/>
        <v>20600000</v>
      </c>
      <c r="N33" s="35">
        <v>45293</v>
      </c>
      <c r="O33" s="31" t="s">
        <v>40</v>
      </c>
      <c r="P33" s="37">
        <v>45293</v>
      </c>
      <c r="Q33" s="31">
        <v>27</v>
      </c>
      <c r="R33" s="30">
        <v>2101010301</v>
      </c>
      <c r="S33" s="38">
        <f t="shared" si="3"/>
        <v>20600000</v>
      </c>
      <c r="T33" s="35">
        <v>45294</v>
      </c>
      <c r="U33" s="33">
        <v>100029370</v>
      </c>
      <c r="V33" s="35">
        <v>45294</v>
      </c>
      <c r="W33" s="31" t="s">
        <v>46</v>
      </c>
      <c r="X33" s="35"/>
      <c r="Y33" s="30"/>
      <c r="Z33" s="39">
        <f>+F33/4</f>
        <v>5150000</v>
      </c>
      <c r="AA33" s="30"/>
      <c r="AB33" s="40"/>
      <c r="AC33" s="30"/>
      <c r="AD33" s="40"/>
      <c r="AE33" s="30"/>
      <c r="AF33" s="30"/>
      <c r="AG33" s="30"/>
      <c r="AH33" s="30"/>
      <c r="AI33" s="30"/>
      <c r="AJ33" s="19"/>
      <c r="AK33" s="19"/>
    </row>
    <row r="34" spans="1:37">
      <c r="A34" s="30">
        <v>32</v>
      </c>
      <c r="B34" s="30" t="s">
        <v>35</v>
      </c>
      <c r="C34" s="30" t="s">
        <v>48</v>
      </c>
      <c r="D34" s="55" t="s">
        <v>136</v>
      </c>
      <c r="E34" s="31" t="s">
        <v>64</v>
      </c>
      <c r="F34" s="32">
        <v>2635250</v>
      </c>
      <c r="G34" s="30" t="s">
        <v>137</v>
      </c>
      <c r="H34" s="33">
        <v>51987188</v>
      </c>
      <c r="I34" s="33"/>
      <c r="J34" s="34">
        <v>7</v>
      </c>
      <c r="K34" s="34">
        <v>18</v>
      </c>
      <c r="L34" s="35">
        <v>45292</v>
      </c>
      <c r="M34" s="36">
        <f t="shared" si="2"/>
        <v>2635250</v>
      </c>
      <c r="N34" s="35">
        <v>45293</v>
      </c>
      <c r="O34" s="31" t="s">
        <v>40</v>
      </c>
      <c r="P34" s="37">
        <v>45293</v>
      </c>
      <c r="Q34" s="31">
        <v>28</v>
      </c>
      <c r="R34" s="30">
        <v>2101020301</v>
      </c>
      <c r="S34" s="38">
        <f t="shared" si="3"/>
        <v>2635250</v>
      </c>
      <c r="T34" s="35">
        <v>45293</v>
      </c>
      <c r="U34" s="33" t="s">
        <v>138</v>
      </c>
      <c r="V34" s="35">
        <v>45293</v>
      </c>
      <c r="W34" s="31" t="s">
        <v>41</v>
      </c>
      <c r="X34" s="35"/>
      <c r="Y34" s="30"/>
      <c r="Z34" s="39">
        <f t="shared" ref="Z34:Z36" si="6">+F34</f>
        <v>2635250</v>
      </c>
      <c r="AA34" s="30"/>
      <c r="AB34" s="40"/>
      <c r="AC34" s="30"/>
      <c r="AD34" s="40"/>
      <c r="AE34" s="30"/>
      <c r="AF34" s="30"/>
      <c r="AG34" s="30"/>
      <c r="AH34" s="30"/>
      <c r="AI34" s="30"/>
      <c r="AJ34" s="19"/>
      <c r="AK34" s="19"/>
    </row>
    <row r="35" spans="1:37">
      <c r="A35" s="30">
        <v>33</v>
      </c>
      <c r="B35" s="30" t="s">
        <v>35</v>
      </c>
      <c r="C35" s="30" t="s">
        <v>48</v>
      </c>
      <c r="D35" s="55" t="s">
        <v>76</v>
      </c>
      <c r="E35" s="31" t="s">
        <v>38</v>
      </c>
      <c r="F35" s="32">
        <v>23175000</v>
      </c>
      <c r="G35" s="30" t="s">
        <v>139</v>
      </c>
      <c r="H35" s="33">
        <v>38361246</v>
      </c>
      <c r="I35" s="33"/>
      <c r="J35" s="34">
        <v>1</v>
      </c>
      <c r="K35" s="34">
        <v>10</v>
      </c>
      <c r="L35" s="35">
        <v>45292</v>
      </c>
      <c r="M35" s="36">
        <f t="shared" si="2"/>
        <v>23175000</v>
      </c>
      <c r="N35" s="35">
        <v>45293</v>
      </c>
      <c r="O35" s="31" t="s">
        <v>40</v>
      </c>
      <c r="P35" s="37">
        <v>45293</v>
      </c>
      <c r="Q35" s="31">
        <v>29</v>
      </c>
      <c r="R35" s="30">
        <v>2101020301</v>
      </c>
      <c r="S35" s="38">
        <f t="shared" si="3"/>
        <v>23175000</v>
      </c>
      <c r="T35" s="35" t="s">
        <v>140</v>
      </c>
      <c r="U35" s="33" t="s">
        <v>141</v>
      </c>
      <c r="V35" s="35">
        <v>45293</v>
      </c>
      <c r="W35" s="31" t="s">
        <v>79</v>
      </c>
      <c r="X35" s="35"/>
      <c r="Y35" s="30"/>
      <c r="Z35" s="39">
        <f>+F35/5</f>
        <v>4635000</v>
      </c>
      <c r="AA35" s="30"/>
      <c r="AB35" s="40"/>
      <c r="AC35" s="30"/>
      <c r="AD35" s="40"/>
      <c r="AE35" s="30"/>
      <c r="AF35" s="30"/>
      <c r="AG35" s="30"/>
      <c r="AH35" s="30"/>
      <c r="AI35" s="30"/>
      <c r="AJ35" s="19"/>
      <c r="AK35" s="19"/>
    </row>
    <row r="36" spans="1:37">
      <c r="A36" s="30">
        <v>34</v>
      </c>
      <c r="B36" s="30" t="s">
        <v>35</v>
      </c>
      <c r="C36" s="30" t="s">
        <v>48</v>
      </c>
      <c r="D36" s="55" t="s">
        <v>142</v>
      </c>
      <c r="E36" s="31" t="s">
        <v>38</v>
      </c>
      <c r="F36" s="32">
        <v>7500000</v>
      </c>
      <c r="G36" s="30" t="s">
        <v>143</v>
      </c>
      <c r="H36" s="33">
        <v>1110501425</v>
      </c>
      <c r="I36" s="33"/>
      <c r="J36" s="34">
        <v>7</v>
      </c>
      <c r="K36" s="34">
        <v>15</v>
      </c>
      <c r="L36" s="35">
        <v>45292</v>
      </c>
      <c r="M36" s="36">
        <f t="shared" si="2"/>
        <v>7500000</v>
      </c>
      <c r="N36" s="35">
        <v>45293</v>
      </c>
      <c r="O36" s="31" t="s">
        <v>40</v>
      </c>
      <c r="P36" s="37">
        <v>45293</v>
      </c>
      <c r="Q36" s="31">
        <v>30</v>
      </c>
      <c r="R36" s="30">
        <v>2101020301</v>
      </c>
      <c r="S36" s="38">
        <f t="shared" si="3"/>
        <v>7500000</v>
      </c>
      <c r="T36" s="35">
        <v>45293</v>
      </c>
      <c r="U36" s="33" t="s">
        <v>144</v>
      </c>
      <c r="V36" s="35">
        <v>45293</v>
      </c>
      <c r="W36" s="31" t="s">
        <v>41</v>
      </c>
      <c r="X36" s="35"/>
      <c r="Y36" s="30"/>
      <c r="Z36" s="39">
        <f t="shared" si="6"/>
        <v>7500000</v>
      </c>
      <c r="AA36" s="30"/>
      <c r="AB36" s="40"/>
      <c r="AC36" s="30"/>
      <c r="AD36" s="40"/>
      <c r="AE36" s="30"/>
      <c r="AF36" s="30"/>
      <c r="AG36" s="30"/>
      <c r="AH36" s="30"/>
      <c r="AI36" s="30"/>
      <c r="AJ36" s="19"/>
      <c r="AK36" s="19"/>
    </row>
    <row r="37" spans="1:37">
      <c r="A37" s="30">
        <v>35</v>
      </c>
      <c r="B37" s="30" t="s">
        <v>35</v>
      </c>
      <c r="C37" s="30" t="s">
        <v>48</v>
      </c>
      <c r="D37" s="55" t="s">
        <v>145</v>
      </c>
      <c r="E37" s="31" t="s">
        <v>38</v>
      </c>
      <c r="F37" s="32">
        <v>13500000</v>
      </c>
      <c r="G37" s="30" t="s">
        <v>146</v>
      </c>
      <c r="H37" s="33">
        <v>14138035</v>
      </c>
      <c r="I37" s="33"/>
      <c r="J37" s="34">
        <v>2</v>
      </c>
      <c r="K37" s="34">
        <v>14</v>
      </c>
      <c r="L37" s="35">
        <v>45292</v>
      </c>
      <c r="M37" s="36">
        <f t="shared" si="2"/>
        <v>13500000</v>
      </c>
      <c r="N37" s="35">
        <v>45293</v>
      </c>
      <c r="O37" s="31" t="s">
        <v>40</v>
      </c>
      <c r="P37" s="37">
        <v>45293</v>
      </c>
      <c r="Q37" s="31">
        <v>31</v>
      </c>
      <c r="R37" s="30">
        <v>2101020301</v>
      </c>
      <c r="S37" s="38">
        <f t="shared" si="3"/>
        <v>13500000</v>
      </c>
      <c r="T37" s="35">
        <v>45293</v>
      </c>
      <c r="U37" s="33" t="s">
        <v>147</v>
      </c>
      <c r="V37" s="35">
        <v>45293</v>
      </c>
      <c r="W37" s="31" t="s">
        <v>41</v>
      </c>
      <c r="X37" s="35"/>
      <c r="Y37" s="30"/>
      <c r="Z37" s="39">
        <v>13500000</v>
      </c>
      <c r="AA37" s="30"/>
      <c r="AB37" s="40"/>
      <c r="AC37" s="30"/>
      <c r="AD37" s="40"/>
      <c r="AE37" s="30"/>
      <c r="AF37" s="30"/>
      <c r="AG37" s="30"/>
      <c r="AH37" s="30"/>
      <c r="AI37" s="30"/>
      <c r="AJ37" s="19"/>
      <c r="AK37" s="19"/>
    </row>
    <row r="38" spans="1:37">
      <c r="A38" s="30">
        <v>36</v>
      </c>
      <c r="B38" s="30" t="s">
        <v>35</v>
      </c>
      <c r="C38" s="30" t="s">
        <v>48</v>
      </c>
      <c r="D38" s="55" t="s">
        <v>148</v>
      </c>
      <c r="E38" s="31" t="s">
        <v>38</v>
      </c>
      <c r="F38" s="32">
        <v>9000000</v>
      </c>
      <c r="G38" s="30" t="s">
        <v>149</v>
      </c>
      <c r="H38" s="33">
        <v>14878116</v>
      </c>
      <c r="I38" s="33"/>
      <c r="J38" s="34">
        <v>5</v>
      </c>
      <c r="K38" s="34">
        <v>30</v>
      </c>
      <c r="L38" s="35">
        <v>45292</v>
      </c>
      <c r="M38" s="36">
        <f t="shared" si="2"/>
        <v>9000000</v>
      </c>
      <c r="N38" s="35">
        <v>45293</v>
      </c>
      <c r="O38" s="31" t="s">
        <v>40</v>
      </c>
      <c r="P38" s="37">
        <v>45294</v>
      </c>
      <c r="Q38" s="31">
        <v>37</v>
      </c>
      <c r="R38" s="30">
        <v>2101020301</v>
      </c>
      <c r="S38" s="38">
        <f t="shared" si="3"/>
        <v>9000000</v>
      </c>
      <c r="T38" s="35">
        <v>45294</v>
      </c>
      <c r="U38" s="33" t="s">
        <v>150</v>
      </c>
      <c r="V38" s="35">
        <v>45294</v>
      </c>
      <c r="W38" s="31" t="s">
        <v>41</v>
      </c>
      <c r="X38" s="35"/>
      <c r="Y38" s="30"/>
      <c r="Z38" s="39">
        <v>9000000</v>
      </c>
      <c r="AA38" s="30"/>
      <c r="AB38" s="40"/>
      <c r="AC38" s="30"/>
      <c r="AD38" s="40"/>
      <c r="AE38" s="30"/>
      <c r="AF38" s="30"/>
      <c r="AG38" s="30"/>
      <c r="AH38" s="30"/>
      <c r="AI38" s="30"/>
      <c r="AJ38" s="19"/>
      <c r="AK38" s="19"/>
    </row>
    <row r="39" spans="1:37">
      <c r="A39" s="30">
        <v>37</v>
      </c>
      <c r="B39" s="30" t="s">
        <v>35</v>
      </c>
      <c r="C39" s="30" t="s">
        <v>59</v>
      </c>
      <c r="D39" s="55" t="s">
        <v>151</v>
      </c>
      <c r="E39" s="31" t="s">
        <v>64</v>
      </c>
      <c r="F39" s="32">
        <v>126074818</v>
      </c>
      <c r="G39" s="30" t="s">
        <v>152</v>
      </c>
      <c r="H39" s="33">
        <v>900415641</v>
      </c>
      <c r="I39" s="33"/>
      <c r="J39" s="34">
        <v>8</v>
      </c>
      <c r="K39" s="34">
        <v>42</v>
      </c>
      <c r="L39" s="35">
        <v>45292</v>
      </c>
      <c r="M39" s="36">
        <f t="shared" si="2"/>
        <v>126074818</v>
      </c>
      <c r="N39" s="35">
        <v>45294</v>
      </c>
      <c r="O39" s="31" t="s">
        <v>40</v>
      </c>
      <c r="P39" s="37">
        <v>45294</v>
      </c>
      <c r="Q39" s="31">
        <v>38</v>
      </c>
      <c r="R39" s="30">
        <v>220102</v>
      </c>
      <c r="S39" s="38">
        <f t="shared" si="3"/>
        <v>126074818</v>
      </c>
      <c r="T39" s="35">
        <v>45294</v>
      </c>
      <c r="U39" s="33" t="s">
        <v>153</v>
      </c>
      <c r="V39" s="35">
        <v>45300</v>
      </c>
      <c r="W39" s="31" t="s">
        <v>52</v>
      </c>
      <c r="X39" s="35"/>
      <c r="Y39" s="30"/>
      <c r="Z39" s="39">
        <f>+F39/2</f>
        <v>63037409</v>
      </c>
      <c r="AA39" s="30"/>
      <c r="AB39" s="40"/>
      <c r="AC39" s="30"/>
      <c r="AD39" s="40"/>
      <c r="AE39" s="30"/>
      <c r="AF39" s="30"/>
      <c r="AG39" s="30"/>
      <c r="AH39" s="30"/>
      <c r="AI39" s="30"/>
      <c r="AJ39" s="19"/>
      <c r="AK39" s="19"/>
    </row>
    <row r="40" spans="1:37">
      <c r="A40" s="30">
        <v>38</v>
      </c>
      <c r="B40" s="30" t="s">
        <v>35</v>
      </c>
      <c r="C40" s="30" t="s">
        <v>42</v>
      </c>
      <c r="D40" s="55" t="s">
        <v>154</v>
      </c>
      <c r="E40" s="31" t="s">
        <v>38</v>
      </c>
      <c r="F40" s="32">
        <v>4429000</v>
      </c>
      <c r="G40" s="30" t="s">
        <v>155</v>
      </c>
      <c r="H40" s="33">
        <v>1110488206</v>
      </c>
      <c r="I40" s="33"/>
      <c r="J40" s="34">
        <v>5</v>
      </c>
      <c r="K40" s="34">
        <v>34</v>
      </c>
      <c r="L40" s="35">
        <v>45292</v>
      </c>
      <c r="M40" s="36">
        <f t="shared" si="2"/>
        <v>4429000</v>
      </c>
      <c r="N40" s="35">
        <v>45294</v>
      </c>
      <c r="O40" s="31" t="s">
        <v>40</v>
      </c>
      <c r="P40" s="37">
        <v>45294</v>
      </c>
      <c r="Q40" s="31">
        <v>39</v>
      </c>
      <c r="R40" s="30">
        <v>2101010301</v>
      </c>
      <c r="S40" s="38">
        <f t="shared" si="3"/>
        <v>4429000</v>
      </c>
      <c r="T40" s="35">
        <v>45294</v>
      </c>
      <c r="U40" s="33" t="s">
        <v>156</v>
      </c>
      <c r="V40" s="35">
        <v>45294</v>
      </c>
      <c r="W40" s="31" t="s">
        <v>41</v>
      </c>
      <c r="X40" s="35"/>
      <c r="Y40" s="30"/>
      <c r="Z40" s="39">
        <f>+F40/1</f>
        <v>4429000</v>
      </c>
      <c r="AA40" s="30"/>
      <c r="AB40" s="40"/>
      <c r="AC40" s="30"/>
      <c r="AD40" s="40"/>
      <c r="AE40" s="30"/>
      <c r="AF40" s="30"/>
      <c r="AG40" s="30"/>
      <c r="AH40" s="30"/>
      <c r="AI40" s="30"/>
      <c r="AJ40" s="19"/>
      <c r="AK40" s="19"/>
    </row>
    <row r="41" spans="1:37">
      <c r="A41" s="30">
        <v>39</v>
      </c>
      <c r="B41" s="30" t="s">
        <v>35</v>
      </c>
      <c r="C41" s="30" t="s">
        <v>157</v>
      </c>
      <c r="D41" s="55" t="s">
        <v>158</v>
      </c>
      <c r="E41" s="31" t="s">
        <v>38</v>
      </c>
      <c r="F41" s="32">
        <v>3600000</v>
      </c>
      <c r="G41" s="30" t="s">
        <v>159</v>
      </c>
      <c r="H41" s="33">
        <v>65755709</v>
      </c>
      <c r="I41" s="33"/>
      <c r="J41" s="34">
        <v>1</v>
      </c>
      <c r="K41" s="34">
        <v>52</v>
      </c>
      <c r="L41" s="35">
        <v>45292</v>
      </c>
      <c r="M41" s="36">
        <f t="shared" si="2"/>
        <v>3600000</v>
      </c>
      <c r="N41" s="35">
        <v>45294</v>
      </c>
      <c r="O41" s="31" t="s">
        <v>40</v>
      </c>
      <c r="P41" s="37">
        <v>45294</v>
      </c>
      <c r="Q41" s="31">
        <v>40</v>
      </c>
      <c r="R41" s="30">
        <v>2101020301</v>
      </c>
      <c r="S41" s="38">
        <f t="shared" si="3"/>
        <v>3600000</v>
      </c>
      <c r="T41" s="35">
        <v>45294</v>
      </c>
      <c r="U41" s="33">
        <v>100029363</v>
      </c>
      <c r="V41" s="35">
        <v>45294</v>
      </c>
      <c r="W41" s="31" t="s">
        <v>41</v>
      </c>
      <c r="X41" s="35"/>
      <c r="Y41" s="30"/>
      <c r="Z41" s="39">
        <f>+F41/1</f>
        <v>3600000</v>
      </c>
      <c r="AA41" s="30"/>
      <c r="AB41" s="40"/>
      <c r="AC41" s="30"/>
      <c r="AD41" s="40"/>
      <c r="AE41" s="30"/>
      <c r="AF41" s="30"/>
      <c r="AG41" s="30"/>
      <c r="AH41" s="30"/>
      <c r="AI41" s="30"/>
      <c r="AJ41" s="19"/>
      <c r="AK41" s="19"/>
    </row>
    <row r="42" spans="1:37">
      <c r="A42" s="30">
        <v>40</v>
      </c>
      <c r="B42" s="30" t="s">
        <v>35</v>
      </c>
      <c r="C42" s="30" t="s">
        <v>92</v>
      </c>
      <c r="D42" s="55" t="s">
        <v>160</v>
      </c>
      <c r="E42" s="31" t="s">
        <v>38</v>
      </c>
      <c r="F42" s="32">
        <v>3700000</v>
      </c>
      <c r="G42" s="30" t="s">
        <v>161</v>
      </c>
      <c r="H42" s="33">
        <v>1110530186</v>
      </c>
      <c r="I42" s="33"/>
      <c r="J42" s="34">
        <v>5</v>
      </c>
      <c r="K42" s="34">
        <v>31</v>
      </c>
      <c r="L42" s="35">
        <v>45292</v>
      </c>
      <c r="M42" s="36">
        <f t="shared" si="2"/>
        <v>3700000</v>
      </c>
      <c r="N42" s="35">
        <v>45294</v>
      </c>
      <c r="O42" s="31" t="s">
        <v>40</v>
      </c>
      <c r="P42" s="37">
        <v>45294</v>
      </c>
      <c r="Q42" s="31">
        <v>41</v>
      </c>
      <c r="R42" s="30">
        <v>2101020301</v>
      </c>
      <c r="S42" s="38">
        <f t="shared" si="3"/>
        <v>3700000</v>
      </c>
      <c r="T42" s="35">
        <v>45294</v>
      </c>
      <c r="U42" s="33">
        <v>100029391</v>
      </c>
      <c r="V42" s="35">
        <v>45294</v>
      </c>
      <c r="W42" s="31" t="s">
        <v>41</v>
      </c>
      <c r="X42" s="35"/>
      <c r="Y42" s="30"/>
      <c r="Z42" s="39">
        <f>+F42/1</f>
        <v>3700000</v>
      </c>
      <c r="AA42" s="30"/>
      <c r="AB42" s="40"/>
      <c r="AC42" s="30"/>
      <c r="AD42" s="40"/>
      <c r="AE42" s="30"/>
      <c r="AF42" s="30"/>
      <c r="AG42" s="30"/>
      <c r="AH42" s="30"/>
      <c r="AI42" s="30"/>
      <c r="AJ42" s="19"/>
      <c r="AK42" s="19"/>
    </row>
    <row r="43" spans="1:37">
      <c r="A43" s="30">
        <v>41</v>
      </c>
      <c r="B43" s="30" t="s">
        <v>35</v>
      </c>
      <c r="C43" s="30" t="s">
        <v>157</v>
      </c>
      <c r="D43" s="55" t="s">
        <v>162</v>
      </c>
      <c r="E43" s="31" t="s">
        <v>38</v>
      </c>
      <c r="F43" s="32">
        <v>15000000</v>
      </c>
      <c r="G43" s="30" t="s">
        <v>163</v>
      </c>
      <c r="H43" s="33">
        <v>1110484577</v>
      </c>
      <c r="I43" s="33"/>
      <c r="J43" s="34">
        <v>4</v>
      </c>
      <c r="K43" s="34">
        <v>46</v>
      </c>
      <c r="L43" s="35">
        <v>45292</v>
      </c>
      <c r="M43" s="36">
        <f t="shared" si="2"/>
        <v>15000000</v>
      </c>
      <c r="N43" s="35">
        <v>45294</v>
      </c>
      <c r="O43" s="31" t="s">
        <v>40</v>
      </c>
      <c r="P43" s="37">
        <v>45294</v>
      </c>
      <c r="Q43" s="31">
        <v>42</v>
      </c>
      <c r="R43" s="30">
        <v>2101020301</v>
      </c>
      <c r="S43" s="38">
        <f t="shared" si="3"/>
        <v>15000000</v>
      </c>
      <c r="T43" s="35">
        <v>45295</v>
      </c>
      <c r="U43" s="33" t="s">
        <v>164</v>
      </c>
      <c r="V43" s="35">
        <v>45294</v>
      </c>
      <c r="W43" s="31" t="s">
        <v>88</v>
      </c>
      <c r="X43" s="35"/>
      <c r="Y43" s="30"/>
      <c r="Z43" s="39">
        <f>+F43/3</f>
        <v>5000000</v>
      </c>
      <c r="AA43" s="30"/>
      <c r="AB43" s="40"/>
      <c r="AC43" s="30"/>
      <c r="AD43" s="40"/>
      <c r="AE43" s="30"/>
      <c r="AF43" s="30"/>
      <c r="AG43" s="30"/>
      <c r="AH43" s="30"/>
      <c r="AI43" s="30"/>
      <c r="AJ43" s="19"/>
      <c r="AK43" s="19"/>
    </row>
    <row r="44" spans="1:37">
      <c r="A44" s="30">
        <v>42</v>
      </c>
      <c r="B44" s="30" t="s">
        <v>35</v>
      </c>
      <c r="C44" s="30" t="s">
        <v>48</v>
      </c>
      <c r="D44" s="30" t="s">
        <v>165</v>
      </c>
      <c r="E44" s="31" t="s">
        <v>38</v>
      </c>
      <c r="F44" s="32">
        <v>4738000</v>
      </c>
      <c r="G44" s="30" t="s">
        <v>166</v>
      </c>
      <c r="H44" s="33">
        <v>36559111</v>
      </c>
      <c r="I44" s="33"/>
      <c r="J44" s="34">
        <v>0</v>
      </c>
      <c r="K44" s="34">
        <v>27</v>
      </c>
      <c r="L44" s="35">
        <v>45292</v>
      </c>
      <c r="M44" s="36">
        <f t="shared" si="2"/>
        <v>4738000</v>
      </c>
      <c r="N44" s="35">
        <v>45294</v>
      </c>
      <c r="O44" s="31" t="s">
        <v>40</v>
      </c>
      <c r="P44" s="37">
        <v>45294</v>
      </c>
      <c r="Q44" s="31">
        <v>43</v>
      </c>
      <c r="R44" s="30">
        <v>2101020301</v>
      </c>
      <c r="S44" s="38">
        <f t="shared" si="3"/>
        <v>4738000</v>
      </c>
      <c r="T44" s="35">
        <v>45294</v>
      </c>
      <c r="U44" s="33">
        <v>100029398</v>
      </c>
      <c r="V44" s="35">
        <v>45294</v>
      </c>
      <c r="W44" s="31" t="s">
        <v>41</v>
      </c>
      <c r="X44" s="35"/>
      <c r="Y44" s="30"/>
      <c r="Z44" s="39">
        <f>+F44/1</f>
        <v>4738000</v>
      </c>
      <c r="AA44" s="30"/>
      <c r="AB44" s="40"/>
      <c r="AC44" s="30"/>
      <c r="AD44" s="40"/>
      <c r="AE44" s="30"/>
      <c r="AF44" s="30"/>
      <c r="AG44" s="30"/>
      <c r="AH44" s="30"/>
      <c r="AI44" s="30"/>
      <c r="AJ44" s="19"/>
      <c r="AK44" s="19"/>
    </row>
    <row r="45" spans="1:37">
      <c r="A45" s="30">
        <v>43</v>
      </c>
      <c r="B45" s="30" t="s">
        <v>35</v>
      </c>
      <c r="C45" s="30" t="s">
        <v>157</v>
      </c>
      <c r="D45" s="55" t="s">
        <v>167</v>
      </c>
      <c r="E45" s="31" t="s">
        <v>38</v>
      </c>
      <c r="F45" s="32">
        <v>4300000</v>
      </c>
      <c r="G45" s="30" t="s">
        <v>168</v>
      </c>
      <c r="H45" s="33">
        <v>52274383</v>
      </c>
      <c r="I45" s="33"/>
      <c r="J45" s="34">
        <v>0</v>
      </c>
      <c r="K45" s="34">
        <v>50</v>
      </c>
      <c r="L45" s="35">
        <v>45292</v>
      </c>
      <c r="M45" s="36">
        <f t="shared" si="2"/>
        <v>4300000</v>
      </c>
      <c r="N45" s="35">
        <v>45295</v>
      </c>
      <c r="O45" s="31" t="s">
        <v>40</v>
      </c>
      <c r="P45" s="37">
        <v>45295</v>
      </c>
      <c r="Q45" s="31">
        <v>45</v>
      </c>
      <c r="R45" s="30">
        <v>2101020301</v>
      </c>
      <c r="S45" s="38">
        <f t="shared" si="3"/>
        <v>4300000</v>
      </c>
      <c r="T45" s="35">
        <v>45295</v>
      </c>
      <c r="U45" s="33" t="s">
        <v>169</v>
      </c>
      <c r="V45" s="35">
        <v>45295</v>
      </c>
      <c r="W45" s="31" t="s">
        <v>41</v>
      </c>
      <c r="X45" s="35"/>
      <c r="Y45" s="30"/>
      <c r="Z45" s="39">
        <f>+F45/1</f>
        <v>4300000</v>
      </c>
      <c r="AA45" s="30"/>
      <c r="AB45" s="40"/>
      <c r="AC45" s="30"/>
      <c r="AD45" s="40"/>
      <c r="AE45" s="30"/>
      <c r="AF45" s="30"/>
      <c r="AG45" s="30"/>
      <c r="AH45" s="30"/>
      <c r="AI45" s="30"/>
      <c r="AJ45" s="19"/>
      <c r="AK45" s="19"/>
    </row>
    <row r="46" spans="1:37">
      <c r="A46" s="30">
        <v>44</v>
      </c>
      <c r="B46" s="30" t="s">
        <v>35</v>
      </c>
      <c r="C46" s="30" t="s">
        <v>59</v>
      </c>
      <c r="D46" s="30" t="s">
        <v>170</v>
      </c>
      <c r="E46" s="31" t="s">
        <v>38</v>
      </c>
      <c r="F46" s="32">
        <v>14420000</v>
      </c>
      <c r="G46" s="30" t="s">
        <v>171</v>
      </c>
      <c r="H46" s="33">
        <v>1110522367</v>
      </c>
      <c r="I46" s="33"/>
      <c r="J46" s="34">
        <v>8</v>
      </c>
      <c r="K46" s="34">
        <v>43</v>
      </c>
      <c r="L46" s="35">
        <v>45292</v>
      </c>
      <c r="M46" s="36">
        <f t="shared" si="2"/>
        <v>14420000</v>
      </c>
      <c r="N46" s="35">
        <v>45295</v>
      </c>
      <c r="O46" s="31" t="s">
        <v>40</v>
      </c>
      <c r="P46" s="37">
        <v>45295</v>
      </c>
      <c r="Q46" s="31">
        <v>46</v>
      </c>
      <c r="R46" s="30">
        <v>21030202</v>
      </c>
      <c r="S46" s="38">
        <f t="shared" si="3"/>
        <v>14420000</v>
      </c>
      <c r="T46" s="35">
        <v>45295</v>
      </c>
      <c r="U46" s="33" t="s">
        <v>172</v>
      </c>
      <c r="V46" s="35">
        <v>45295</v>
      </c>
      <c r="W46" s="31" t="s">
        <v>46</v>
      </c>
      <c r="X46" s="35"/>
      <c r="Y46" s="30"/>
      <c r="Z46" s="39">
        <f>+F46/4</f>
        <v>3605000</v>
      </c>
      <c r="AA46" s="30"/>
      <c r="AB46" s="40"/>
      <c r="AC46" s="30"/>
      <c r="AD46" s="40"/>
      <c r="AE46" s="30"/>
      <c r="AF46" s="30"/>
      <c r="AG46" s="30"/>
      <c r="AH46" s="30"/>
      <c r="AI46" s="30"/>
      <c r="AJ46" s="19"/>
      <c r="AK46" s="19"/>
    </row>
    <row r="47" spans="1:37">
      <c r="A47" s="30">
        <v>45</v>
      </c>
      <c r="B47" s="30" t="s">
        <v>35</v>
      </c>
      <c r="C47" s="30" t="s">
        <v>53</v>
      </c>
      <c r="D47" s="55" t="s">
        <v>173</v>
      </c>
      <c r="E47" s="31" t="s">
        <v>38</v>
      </c>
      <c r="F47" s="32">
        <v>3500000</v>
      </c>
      <c r="G47" s="30" t="s">
        <v>174</v>
      </c>
      <c r="H47" s="33">
        <v>1110528825</v>
      </c>
      <c r="I47" s="33"/>
      <c r="J47" s="34">
        <v>7</v>
      </c>
      <c r="K47" s="34">
        <v>35</v>
      </c>
      <c r="L47" s="35">
        <v>45292</v>
      </c>
      <c r="M47" s="36">
        <f t="shared" si="2"/>
        <v>3500000</v>
      </c>
      <c r="N47" s="35">
        <v>45295</v>
      </c>
      <c r="O47" s="31" t="s">
        <v>40</v>
      </c>
      <c r="P47" s="37">
        <v>45295</v>
      </c>
      <c r="Q47" s="31">
        <v>47</v>
      </c>
      <c r="R47" s="30">
        <v>2101020301</v>
      </c>
      <c r="S47" s="38">
        <f t="shared" si="3"/>
        <v>3500000</v>
      </c>
      <c r="T47" s="35">
        <v>45295</v>
      </c>
      <c r="U47" s="33" t="s">
        <v>175</v>
      </c>
      <c r="V47" s="35">
        <v>45295</v>
      </c>
      <c r="W47" s="31" t="s">
        <v>41</v>
      </c>
      <c r="X47" s="35"/>
      <c r="Y47" s="30"/>
      <c r="Z47" s="39">
        <f>+F47/1</f>
        <v>3500000</v>
      </c>
      <c r="AA47" s="30"/>
      <c r="AB47" s="40"/>
      <c r="AC47" s="30"/>
      <c r="AD47" s="40"/>
      <c r="AE47" s="30"/>
      <c r="AF47" s="30"/>
      <c r="AG47" s="30"/>
      <c r="AH47" s="30"/>
      <c r="AI47" s="30"/>
      <c r="AJ47" s="19"/>
      <c r="AK47" s="19"/>
    </row>
    <row r="48" spans="1:37">
      <c r="A48" s="30">
        <v>46</v>
      </c>
      <c r="B48" s="30" t="s">
        <v>35</v>
      </c>
      <c r="C48" s="30" t="s">
        <v>157</v>
      </c>
      <c r="D48" s="30" t="s">
        <v>176</v>
      </c>
      <c r="E48" s="31" t="s">
        <v>38</v>
      </c>
      <c r="F48" s="32">
        <v>20000000</v>
      </c>
      <c r="G48" s="30" t="s">
        <v>177</v>
      </c>
      <c r="H48" s="33">
        <v>1110503276</v>
      </c>
      <c r="I48" s="33"/>
      <c r="J48" s="34">
        <v>5</v>
      </c>
      <c r="K48" s="34">
        <v>47</v>
      </c>
      <c r="L48" s="35">
        <v>45292</v>
      </c>
      <c r="M48" s="36">
        <f t="shared" si="2"/>
        <v>20000000</v>
      </c>
      <c r="N48" s="35">
        <v>45295</v>
      </c>
      <c r="O48" s="31" t="s">
        <v>40</v>
      </c>
      <c r="P48" s="37">
        <v>45295</v>
      </c>
      <c r="Q48" s="31">
        <v>48</v>
      </c>
      <c r="R48" s="30">
        <v>2101020301</v>
      </c>
      <c r="S48" s="38">
        <f t="shared" si="3"/>
        <v>20000000</v>
      </c>
      <c r="T48" s="35">
        <v>45296</v>
      </c>
      <c r="U48" s="33">
        <v>100029433</v>
      </c>
      <c r="V48" s="35">
        <v>45296</v>
      </c>
      <c r="W48" s="31" t="s">
        <v>46</v>
      </c>
      <c r="X48" s="35"/>
      <c r="Y48" s="30"/>
      <c r="Z48" s="39">
        <f>+F48/4</f>
        <v>5000000</v>
      </c>
      <c r="AA48" s="30"/>
      <c r="AB48" s="40"/>
      <c r="AC48" s="30"/>
      <c r="AD48" s="40"/>
      <c r="AE48" s="30"/>
      <c r="AF48" s="30"/>
      <c r="AG48" s="30"/>
      <c r="AH48" s="30"/>
      <c r="AI48" s="30"/>
      <c r="AJ48" s="19"/>
      <c r="AK48" s="19"/>
    </row>
    <row r="49" spans="1:37">
      <c r="A49" s="30">
        <v>47</v>
      </c>
      <c r="B49" s="30" t="s">
        <v>35</v>
      </c>
      <c r="C49" s="30" t="s">
        <v>59</v>
      </c>
      <c r="D49" s="55" t="s">
        <v>178</v>
      </c>
      <c r="E49" s="31" t="s">
        <v>38</v>
      </c>
      <c r="F49" s="32">
        <v>60729143</v>
      </c>
      <c r="G49" s="30" t="s">
        <v>152</v>
      </c>
      <c r="H49" s="33">
        <v>900415641</v>
      </c>
      <c r="I49" s="33"/>
      <c r="J49" s="34">
        <v>8</v>
      </c>
      <c r="K49" s="34">
        <v>45</v>
      </c>
      <c r="L49" s="35">
        <v>45292</v>
      </c>
      <c r="M49" s="36">
        <f t="shared" si="2"/>
        <v>60729143</v>
      </c>
      <c r="N49" s="35">
        <v>45295</v>
      </c>
      <c r="O49" s="31" t="s">
        <v>40</v>
      </c>
      <c r="P49" s="37">
        <v>45295</v>
      </c>
      <c r="Q49" s="31">
        <v>49</v>
      </c>
      <c r="R49" s="30">
        <v>220104</v>
      </c>
      <c r="S49" s="38">
        <f t="shared" si="3"/>
        <v>60729143</v>
      </c>
      <c r="T49" s="35">
        <v>45295</v>
      </c>
      <c r="U49" s="33" t="s">
        <v>179</v>
      </c>
      <c r="V49" s="35">
        <v>45300</v>
      </c>
      <c r="W49" s="31" t="s">
        <v>52</v>
      </c>
      <c r="X49" s="35"/>
      <c r="Y49" s="30"/>
      <c r="Z49" s="39">
        <f t="shared" ref="Z49:Z59" si="7">+F49/2</f>
        <v>30364571.5</v>
      </c>
      <c r="AA49" s="30"/>
      <c r="AB49" s="40"/>
      <c r="AC49" s="30"/>
      <c r="AD49" s="40"/>
      <c r="AE49" s="30"/>
      <c r="AF49" s="30"/>
      <c r="AG49" s="30"/>
      <c r="AH49" s="30"/>
      <c r="AI49" s="30"/>
      <c r="AJ49" s="19"/>
      <c r="AK49" s="19"/>
    </row>
    <row r="50" spans="1:37">
      <c r="A50" s="30">
        <v>48</v>
      </c>
      <c r="B50" s="30" t="s">
        <v>35</v>
      </c>
      <c r="C50" s="30" t="s">
        <v>97</v>
      </c>
      <c r="D50" s="30" t="s">
        <v>180</v>
      </c>
      <c r="E50" s="31" t="s">
        <v>38</v>
      </c>
      <c r="F50" s="32">
        <v>200000000</v>
      </c>
      <c r="G50" s="30" t="s">
        <v>68</v>
      </c>
      <c r="H50" s="33">
        <v>900504144</v>
      </c>
      <c r="I50" s="33"/>
      <c r="J50" s="34">
        <v>0</v>
      </c>
      <c r="K50" s="34">
        <v>32</v>
      </c>
      <c r="L50" s="35">
        <v>45292</v>
      </c>
      <c r="M50" s="36">
        <f t="shared" si="2"/>
        <v>200000000</v>
      </c>
      <c r="N50" s="35">
        <v>45295</v>
      </c>
      <c r="O50" s="31" t="s">
        <v>40</v>
      </c>
      <c r="P50" s="37">
        <v>45295</v>
      </c>
      <c r="Q50" s="31">
        <v>50</v>
      </c>
      <c r="R50" s="30">
        <v>220101</v>
      </c>
      <c r="S50" s="38">
        <f t="shared" si="3"/>
        <v>200000000</v>
      </c>
      <c r="T50" s="35">
        <v>45295</v>
      </c>
      <c r="U50" s="33" t="s">
        <v>181</v>
      </c>
      <c r="V50" s="35">
        <v>45295</v>
      </c>
      <c r="W50" s="31" t="s">
        <v>52</v>
      </c>
      <c r="X50" s="35"/>
      <c r="Y50" s="30"/>
      <c r="Z50" s="39">
        <f t="shared" si="7"/>
        <v>100000000</v>
      </c>
      <c r="AA50" s="30"/>
      <c r="AB50" s="40"/>
      <c r="AC50" s="30"/>
      <c r="AD50" s="40"/>
      <c r="AE50" s="30"/>
      <c r="AF50" s="30"/>
      <c r="AG50" s="30"/>
      <c r="AH50" s="30"/>
      <c r="AI50" s="30"/>
      <c r="AJ50" s="19"/>
      <c r="AK50" s="19"/>
    </row>
    <row r="51" spans="1:37">
      <c r="A51" s="30">
        <v>49</v>
      </c>
      <c r="B51" s="30" t="s">
        <v>35</v>
      </c>
      <c r="C51" s="30" t="s">
        <v>70</v>
      </c>
      <c r="D51" s="30" t="s">
        <v>182</v>
      </c>
      <c r="E51" s="31" t="s">
        <v>38</v>
      </c>
      <c r="F51" s="32">
        <v>152545758</v>
      </c>
      <c r="G51" s="30" t="s">
        <v>68</v>
      </c>
      <c r="H51" s="33">
        <v>900504144</v>
      </c>
      <c r="I51" s="33"/>
      <c r="J51" s="34">
        <v>0</v>
      </c>
      <c r="K51" s="34">
        <v>54</v>
      </c>
      <c r="L51" s="35">
        <v>45295</v>
      </c>
      <c r="M51" s="36">
        <f t="shared" si="2"/>
        <v>152545758</v>
      </c>
      <c r="N51" s="35">
        <v>45295</v>
      </c>
      <c r="O51" s="31" t="s">
        <v>40</v>
      </c>
      <c r="P51" s="37">
        <v>45295</v>
      </c>
      <c r="Q51" s="31">
        <v>51</v>
      </c>
      <c r="R51" s="30">
        <v>220105</v>
      </c>
      <c r="S51" s="38">
        <f t="shared" si="3"/>
        <v>152545758</v>
      </c>
      <c r="T51" s="35">
        <v>45295</v>
      </c>
      <c r="U51" s="54">
        <v>45295</v>
      </c>
      <c r="V51" s="35">
        <v>45295</v>
      </c>
      <c r="W51" s="31" t="s">
        <v>52</v>
      </c>
      <c r="X51" s="35"/>
      <c r="Y51" s="30"/>
      <c r="Z51" s="39">
        <f t="shared" si="7"/>
        <v>76272879</v>
      </c>
      <c r="AA51" s="30"/>
      <c r="AB51" s="40"/>
      <c r="AC51" s="30"/>
      <c r="AD51" s="40"/>
      <c r="AE51" s="30"/>
      <c r="AF51" s="30"/>
      <c r="AG51" s="30"/>
      <c r="AH51" s="30"/>
      <c r="AI51" s="30"/>
      <c r="AJ51" s="19"/>
      <c r="AK51" s="19"/>
    </row>
    <row r="52" spans="1:37">
      <c r="A52" s="30">
        <v>50</v>
      </c>
      <c r="B52" s="30" t="s">
        <v>35</v>
      </c>
      <c r="C52" s="30" t="s">
        <v>70</v>
      </c>
      <c r="D52" s="55" t="s">
        <v>183</v>
      </c>
      <c r="E52" s="31" t="s">
        <v>38</v>
      </c>
      <c r="F52" s="32">
        <v>80000000</v>
      </c>
      <c r="G52" s="30" t="s">
        <v>68</v>
      </c>
      <c r="H52" s="33">
        <v>900504144</v>
      </c>
      <c r="I52" s="33"/>
      <c r="J52" s="34">
        <v>0</v>
      </c>
      <c r="K52" s="34">
        <v>55</v>
      </c>
      <c r="L52" s="35">
        <v>45292</v>
      </c>
      <c r="M52" s="36">
        <f t="shared" si="2"/>
        <v>80000000</v>
      </c>
      <c r="N52" s="35">
        <v>45295</v>
      </c>
      <c r="O52" s="31" t="s">
        <v>40</v>
      </c>
      <c r="P52" s="37">
        <v>45295</v>
      </c>
      <c r="Q52" s="31">
        <v>52</v>
      </c>
      <c r="R52" s="30">
        <v>220105</v>
      </c>
      <c r="S52" s="38">
        <f t="shared" si="3"/>
        <v>80000000</v>
      </c>
      <c r="T52" s="35" t="s">
        <v>184</v>
      </c>
      <c r="U52" s="33">
        <v>100029430</v>
      </c>
      <c r="V52" s="35">
        <v>45295</v>
      </c>
      <c r="W52" s="31" t="s">
        <v>52</v>
      </c>
      <c r="X52" s="35">
        <v>45352</v>
      </c>
      <c r="Y52" s="30" t="s">
        <v>185</v>
      </c>
      <c r="Z52" s="39">
        <f t="shared" si="7"/>
        <v>40000000</v>
      </c>
      <c r="AA52" s="30">
        <v>0</v>
      </c>
      <c r="AB52" s="40"/>
      <c r="AC52" s="30"/>
      <c r="AD52" s="40"/>
      <c r="AE52" s="30"/>
      <c r="AF52" s="30"/>
      <c r="AG52" s="30"/>
      <c r="AH52" s="30"/>
      <c r="AI52" s="30"/>
      <c r="AJ52" s="19"/>
      <c r="AK52" s="19"/>
    </row>
    <row r="53" spans="1:37">
      <c r="A53" s="30">
        <v>51</v>
      </c>
      <c r="B53" s="30" t="s">
        <v>35</v>
      </c>
      <c r="C53" s="30" t="s">
        <v>59</v>
      </c>
      <c r="D53" s="30" t="s">
        <v>186</v>
      </c>
      <c r="E53" s="31" t="s">
        <v>38</v>
      </c>
      <c r="F53" s="32">
        <v>35538664</v>
      </c>
      <c r="G53" s="30" t="s">
        <v>187</v>
      </c>
      <c r="H53" s="33">
        <v>65776273</v>
      </c>
      <c r="I53" s="33"/>
      <c r="J53" s="34">
        <v>0</v>
      </c>
      <c r="K53" s="34">
        <v>57</v>
      </c>
      <c r="L53" s="35">
        <v>45292</v>
      </c>
      <c r="M53" s="36">
        <f t="shared" si="2"/>
        <v>35538664</v>
      </c>
      <c r="N53" s="35">
        <v>45295</v>
      </c>
      <c r="O53" s="31" t="s">
        <v>40</v>
      </c>
      <c r="P53" s="37">
        <v>45295</v>
      </c>
      <c r="Q53" s="31">
        <v>53</v>
      </c>
      <c r="R53" s="30" t="s">
        <v>188</v>
      </c>
      <c r="S53" s="38">
        <f t="shared" si="3"/>
        <v>35538664</v>
      </c>
      <c r="T53" s="35">
        <v>45295</v>
      </c>
      <c r="U53" s="33">
        <v>100029424</v>
      </c>
      <c r="V53" s="35">
        <v>45296</v>
      </c>
      <c r="W53" s="31" t="s">
        <v>46</v>
      </c>
      <c r="X53" s="35">
        <v>45460</v>
      </c>
      <c r="Y53" s="30" t="s">
        <v>106</v>
      </c>
      <c r="Z53" s="39">
        <f>+F53/4</f>
        <v>8884666</v>
      </c>
      <c r="AA53" s="30"/>
      <c r="AB53" s="40"/>
      <c r="AC53" s="30"/>
      <c r="AD53" s="40"/>
      <c r="AE53" s="30"/>
      <c r="AF53" s="30"/>
      <c r="AG53" s="30"/>
      <c r="AH53" s="30"/>
      <c r="AI53" s="30"/>
      <c r="AJ53" s="19"/>
      <c r="AK53" s="19"/>
    </row>
    <row r="54" spans="1:37">
      <c r="A54" s="30">
        <v>52</v>
      </c>
      <c r="B54" s="30" t="s">
        <v>35</v>
      </c>
      <c r="C54" s="30" t="s">
        <v>59</v>
      </c>
      <c r="D54" s="30" t="s">
        <v>189</v>
      </c>
      <c r="E54" s="31" t="s">
        <v>38</v>
      </c>
      <c r="F54" s="32">
        <v>10000000</v>
      </c>
      <c r="G54" s="30" t="s">
        <v>190</v>
      </c>
      <c r="H54" s="33">
        <v>93448754</v>
      </c>
      <c r="I54" s="33"/>
      <c r="J54" s="34">
        <v>1</v>
      </c>
      <c r="K54" s="34">
        <v>58</v>
      </c>
      <c r="L54" s="35">
        <v>45292</v>
      </c>
      <c r="M54" s="36">
        <f t="shared" si="2"/>
        <v>10000000</v>
      </c>
      <c r="N54" s="35">
        <v>45296</v>
      </c>
      <c r="O54" s="31" t="s">
        <v>40</v>
      </c>
      <c r="P54" s="37">
        <v>45296</v>
      </c>
      <c r="Q54" s="31">
        <v>54</v>
      </c>
      <c r="R54" s="30">
        <v>2102020211</v>
      </c>
      <c r="S54" s="38">
        <f t="shared" si="3"/>
        <v>10000000</v>
      </c>
      <c r="T54" s="35">
        <v>45296</v>
      </c>
      <c r="U54" s="33">
        <v>100029491</v>
      </c>
      <c r="V54" s="35">
        <v>45300</v>
      </c>
      <c r="W54" s="31" t="s">
        <v>52</v>
      </c>
      <c r="X54" s="35"/>
      <c r="Y54" s="30"/>
      <c r="Z54" s="39">
        <f t="shared" si="7"/>
        <v>5000000</v>
      </c>
      <c r="AA54" s="30"/>
      <c r="AB54" s="40"/>
      <c r="AC54" s="30"/>
      <c r="AD54" s="40"/>
      <c r="AE54" s="30"/>
      <c r="AF54" s="30"/>
      <c r="AG54" s="30"/>
      <c r="AH54" s="30"/>
      <c r="AI54" s="468" t="s">
        <v>191</v>
      </c>
      <c r="AJ54" s="19"/>
      <c r="AK54" s="19"/>
    </row>
    <row r="55" spans="1:37">
      <c r="A55" s="30">
        <v>53</v>
      </c>
      <c r="B55" s="30" t="s">
        <v>35</v>
      </c>
      <c r="C55" s="30" t="s">
        <v>59</v>
      </c>
      <c r="D55" s="30" t="s">
        <v>192</v>
      </c>
      <c r="E55" s="31" t="s">
        <v>38</v>
      </c>
      <c r="F55" s="32">
        <v>31500000</v>
      </c>
      <c r="G55" s="30" t="s">
        <v>193</v>
      </c>
      <c r="H55" s="33">
        <v>900448985</v>
      </c>
      <c r="I55" s="33"/>
      <c r="J55" s="34">
        <v>8</v>
      </c>
      <c r="K55" s="34">
        <v>59</v>
      </c>
      <c r="L55" s="35">
        <v>45292</v>
      </c>
      <c r="M55" s="36">
        <f t="shared" si="2"/>
        <v>31500000</v>
      </c>
      <c r="N55" s="35">
        <v>45300</v>
      </c>
      <c r="O55" s="31" t="s">
        <v>40</v>
      </c>
      <c r="P55" s="37">
        <v>45300</v>
      </c>
      <c r="Q55" s="31">
        <v>56</v>
      </c>
      <c r="R55" s="30">
        <v>2102020212</v>
      </c>
      <c r="S55" s="38">
        <f t="shared" si="3"/>
        <v>31500000</v>
      </c>
      <c r="T55" s="35">
        <v>45306</v>
      </c>
      <c r="U55" s="33" t="s">
        <v>194</v>
      </c>
      <c r="V55" s="35">
        <v>45300</v>
      </c>
      <c r="W55" s="31" t="s">
        <v>195</v>
      </c>
      <c r="X55" s="35">
        <v>45460</v>
      </c>
      <c r="Y55" s="30"/>
      <c r="Z55" s="39">
        <f>+F55/6</f>
        <v>5250000</v>
      </c>
      <c r="AA55" s="469">
        <v>15500000</v>
      </c>
      <c r="AB55" s="40"/>
      <c r="AC55" s="30"/>
      <c r="AD55" s="40"/>
      <c r="AE55" s="30"/>
      <c r="AF55" s="30"/>
      <c r="AG55" s="30"/>
      <c r="AH55" s="30"/>
      <c r="AI55" s="470" t="s">
        <v>196</v>
      </c>
      <c r="AJ55" s="19"/>
      <c r="AK55" s="19"/>
    </row>
    <row r="56" spans="1:37">
      <c r="A56" s="30">
        <v>54</v>
      </c>
      <c r="B56" s="30" t="s">
        <v>35</v>
      </c>
      <c r="C56" s="30" t="s">
        <v>48</v>
      </c>
      <c r="D56" s="55" t="s">
        <v>192</v>
      </c>
      <c r="E56" s="31" t="s">
        <v>64</v>
      </c>
      <c r="F56" s="32">
        <v>3800000</v>
      </c>
      <c r="G56" s="30" t="s">
        <v>197</v>
      </c>
      <c r="H56" s="33">
        <v>30398749</v>
      </c>
      <c r="I56" s="33"/>
      <c r="J56" s="34">
        <v>5</v>
      </c>
      <c r="K56" s="34">
        <v>17</v>
      </c>
      <c r="L56" s="35">
        <v>45292</v>
      </c>
      <c r="M56" s="36">
        <f t="shared" si="2"/>
        <v>3800000</v>
      </c>
      <c r="N56" s="35">
        <v>45300</v>
      </c>
      <c r="O56" s="31" t="s">
        <v>40</v>
      </c>
      <c r="P56" s="37">
        <v>45300</v>
      </c>
      <c r="Q56" s="31">
        <v>57</v>
      </c>
      <c r="R56" s="30">
        <v>2101020301</v>
      </c>
      <c r="S56" s="38">
        <f t="shared" si="3"/>
        <v>3800000</v>
      </c>
      <c r="T56" s="35">
        <v>45300</v>
      </c>
      <c r="U56" s="33" t="s">
        <v>198</v>
      </c>
      <c r="V56" s="35">
        <v>45300</v>
      </c>
      <c r="W56" s="31" t="s">
        <v>41</v>
      </c>
      <c r="X56" s="35"/>
      <c r="Y56" s="30"/>
      <c r="Z56" s="39">
        <f>+F56/1</f>
        <v>3800000</v>
      </c>
      <c r="AA56" s="30"/>
      <c r="AB56" s="40"/>
      <c r="AC56" s="30"/>
      <c r="AD56" s="40"/>
      <c r="AE56" s="30"/>
      <c r="AF56" s="30"/>
      <c r="AG56" s="30"/>
      <c r="AH56" s="30"/>
      <c r="AI56" s="30"/>
      <c r="AJ56" s="19"/>
      <c r="AK56" s="19"/>
    </row>
    <row r="57" spans="1:37">
      <c r="A57" s="30">
        <v>55</v>
      </c>
      <c r="B57" s="30" t="s">
        <v>35</v>
      </c>
      <c r="C57" s="30" t="s">
        <v>92</v>
      </c>
      <c r="D57" s="30" t="s">
        <v>199</v>
      </c>
      <c r="E57" s="31" t="s">
        <v>38</v>
      </c>
      <c r="F57" s="32">
        <v>5000000</v>
      </c>
      <c r="G57" s="30" t="s">
        <v>200</v>
      </c>
      <c r="H57" s="33">
        <v>52213249</v>
      </c>
      <c r="I57" s="33"/>
      <c r="J57" s="34">
        <v>0</v>
      </c>
      <c r="K57" s="34">
        <v>51</v>
      </c>
      <c r="L57" s="35">
        <v>45292</v>
      </c>
      <c r="M57" s="36">
        <f t="shared" si="2"/>
        <v>5000000</v>
      </c>
      <c r="N57" s="35">
        <v>45300</v>
      </c>
      <c r="O57" s="31" t="s">
        <v>40</v>
      </c>
      <c r="P57" s="37">
        <v>45300</v>
      </c>
      <c r="Q57" s="31">
        <v>55</v>
      </c>
      <c r="R57" s="30">
        <v>2101010301</v>
      </c>
      <c r="S57" s="38">
        <f t="shared" si="3"/>
        <v>5000000</v>
      </c>
      <c r="T57" s="35">
        <v>45302</v>
      </c>
      <c r="U57" s="33" t="s">
        <v>201</v>
      </c>
      <c r="V57" s="35">
        <v>45303</v>
      </c>
      <c r="W57" s="31" t="s">
        <v>41</v>
      </c>
      <c r="X57" s="35"/>
      <c r="Y57" s="30"/>
      <c r="Z57" s="39">
        <f t="shared" si="7"/>
        <v>2500000</v>
      </c>
      <c r="AA57" s="30"/>
      <c r="AB57" s="40"/>
      <c r="AC57" s="30"/>
      <c r="AD57" s="40"/>
      <c r="AE57" s="30"/>
      <c r="AF57" s="30"/>
      <c r="AG57" s="30"/>
      <c r="AH57" s="30"/>
      <c r="AI57" s="30"/>
      <c r="AJ57" s="19"/>
      <c r="AK57" s="19"/>
    </row>
    <row r="58" spans="1:37">
      <c r="A58" s="30">
        <v>56</v>
      </c>
      <c r="B58" s="30" t="s">
        <v>35</v>
      </c>
      <c r="C58" s="30" t="s">
        <v>157</v>
      </c>
      <c r="D58" s="30" t="s">
        <v>202</v>
      </c>
      <c r="E58" s="31" t="s">
        <v>38</v>
      </c>
      <c r="F58" s="32">
        <v>2300000</v>
      </c>
      <c r="G58" s="32" t="s">
        <v>203</v>
      </c>
      <c r="H58" s="33">
        <v>1110530485</v>
      </c>
      <c r="I58" s="33"/>
      <c r="J58" s="34">
        <v>2</v>
      </c>
      <c r="K58" s="34">
        <v>56</v>
      </c>
      <c r="L58" s="35">
        <v>45292</v>
      </c>
      <c r="M58" s="36">
        <f t="shared" si="2"/>
        <v>2300000</v>
      </c>
      <c r="N58" s="35">
        <v>45301</v>
      </c>
      <c r="O58" s="31" t="s">
        <v>40</v>
      </c>
      <c r="P58" s="72" t="s">
        <v>204</v>
      </c>
      <c r="Q58" s="71"/>
      <c r="R58" s="73" t="s">
        <v>205</v>
      </c>
      <c r="S58" s="38">
        <f t="shared" si="3"/>
        <v>2300000</v>
      </c>
      <c r="T58" s="70" t="s">
        <v>206</v>
      </c>
      <c r="U58" s="71" t="s">
        <v>206</v>
      </c>
      <c r="V58" s="35">
        <v>45301</v>
      </c>
      <c r="W58" s="31" t="s">
        <v>41</v>
      </c>
      <c r="X58" s="35"/>
      <c r="Y58" s="30"/>
      <c r="Z58" s="39"/>
      <c r="AA58" s="30"/>
      <c r="AB58" s="40"/>
      <c r="AC58" s="30">
        <v>1</v>
      </c>
      <c r="AD58" s="40">
        <v>2300000</v>
      </c>
      <c r="AE58" s="293">
        <v>45313</v>
      </c>
      <c r="AF58" s="30"/>
      <c r="AG58" s="30"/>
      <c r="AH58" s="30"/>
      <c r="AI58" s="30"/>
      <c r="AJ58" s="19"/>
      <c r="AK58" s="19"/>
    </row>
    <row r="59" spans="1:37">
      <c r="A59" s="30">
        <v>57</v>
      </c>
      <c r="B59" s="30" t="s">
        <v>35</v>
      </c>
      <c r="C59" s="30" t="s">
        <v>59</v>
      </c>
      <c r="D59" s="30" t="s">
        <v>207</v>
      </c>
      <c r="E59" s="31" t="s">
        <v>38</v>
      </c>
      <c r="F59" s="32">
        <v>10000000</v>
      </c>
      <c r="G59" s="30" t="s">
        <v>208</v>
      </c>
      <c r="H59" s="33">
        <v>809006780</v>
      </c>
      <c r="I59" s="33"/>
      <c r="J59" s="34">
        <v>9</v>
      </c>
      <c r="K59" s="34">
        <v>60</v>
      </c>
      <c r="L59" s="35">
        <v>45292</v>
      </c>
      <c r="M59" s="36">
        <f t="shared" si="2"/>
        <v>10000000</v>
      </c>
      <c r="N59" s="35">
        <v>45302</v>
      </c>
      <c r="O59" s="31" t="s">
        <v>40</v>
      </c>
      <c r="P59" s="37">
        <v>45306</v>
      </c>
      <c r="Q59" s="31">
        <v>1099</v>
      </c>
      <c r="R59" s="30">
        <v>21030202</v>
      </c>
      <c r="S59" s="38">
        <f t="shared" si="3"/>
        <v>10000000</v>
      </c>
      <c r="T59" s="35">
        <v>45306</v>
      </c>
      <c r="U59" s="33" t="s">
        <v>209</v>
      </c>
      <c r="V59" s="35">
        <v>45306</v>
      </c>
      <c r="W59" s="31" t="s">
        <v>52</v>
      </c>
      <c r="X59" s="35"/>
      <c r="Y59" s="30"/>
      <c r="Z59" s="39">
        <f t="shared" si="7"/>
        <v>5000000</v>
      </c>
      <c r="AA59" s="30"/>
      <c r="AB59" s="40"/>
      <c r="AC59" s="30"/>
      <c r="AD59" s="40"/>
      <c r="AE59" s="30"/>
      <c r="AF59" s="30"/>
      <c r="AG59" s="30"/>
      <c r="AH59" s="30"/>
      <c r="AI59" s="30"/>
      <c r="AJ59" s="19"/>
      <c r="AK59" s="19"/>
    </row>
    <row r="60" spans="1:37">
      <c r="A60" s="30">
        <v>58</v>
      </c>
      <c r="B60" s="30" t="s">
        <v>35</v>
      </c>
      <c r="C60" s="30" t="s">
        <v>210</v>
      </c>
      <c r="D60" s="30" t="s">
        <v>211</v>
      </c>
      <c r="E60" s="31" t="s">
        <v>38</v>
      </c>
      <c r="F60" s="32">
        <v>50237220</v>
      </c>
      <c r="G60" s="30" t="s">
        <v>212</v>
      </c>
      <c r="H60" s="33">
        <v>890702326</v>
      </c>
      <c r="I60" s="33"/>
      <c r="J60" s="34">
        <v>8</v>
      </c>
      <c r="K60" s="34">
        <v>72</v>
      </c>
      <c r="L60" s="35">
        <v>45295</v>
      </c>
      <c r="M60" s="36">
        <f t="shared" si="2"/>
        <v>50237220</v>
      </c>
      <c r="N60" s="35">
        <v>45302</v>
      </c>
      <c r="O60" s="31" t="s">
        <v>40</v>
      </c>
      <c r="P60" s="37">
        <v>45302</v>
      </c>
      <c r="Q60" s="31">
        <v>1095</v>
      </c>
      <c r="R60" s="30">
        <v>220203</v>
      </c>
      <c r="S60" s="38">
        <f t="shared" si="3"/>
        <v>50237220</v>
      </c>
      <c r="T60" s="35">
        <v>45302</v>
      </c>
      <c r="U60" s="33" t="s">
        <v>213</v>
      </c>
      <c r="V60" s="35">
        <v>45302</v>
      </c>
      <c r="W60" s="41">
        <v>45657</v>
      </c>
      <c r="X60" s="35">
        <v>45610</v>
      </c>
      <c r="Y60" s="30"/>
      <c r="Z60" s="39">
        <f>+F60/6</f>
        <v>8372870</v>
      </c>
      <c r="AA60" s="469">
        <v>25118600</v>
      </c>
      <c r="AB60" s="40"/>
      <c r="AC60" s="30"/>
      <c r="AD60" s="40"/>
      <c r="AE60" s="30"/>
      <c r="AF60" s="30"/>
      <c r="AG60" s="30"/>
      <c r="AH60" s="30"/>
      <c r="AI60" s="30"/>
      <c r="AJ60" s="19"/>
      <c r="AK60" s="19"/>
    </row>
    <row r="61" spans="1:37">
      <c r="A61" s="30">
        <v>59</v>
      </c>
      <c r="B61" s="30" t="s">
        <v>35</v>
      </c>
      <c r="C61" s="30" t="s">
        <v>92</v>
      </c>
      <c r="D61" s="55" t="s">
        <v>214</v>
      </c>
      <c r="E61" s="31" t="s">
        <v>38</v>
      </c>
      <c r="F61" s="32">
        <v>20600000</v>
      </c>
      <c r="G61" s="30" t="s">
        <v>215</v>
      </c>
      <c r="H61" s="33">
        <v>14236617</v>
      </c>
      <c r="I61" s="33"/>
      <c r="J61" s="34">
        <v>9</v>
      </c>
      <c r="K61" s="34">
        <v>67</v>
      </c>
      <c r="L61" s="35">
        <v>45295</v>
      </c>
      <c r="M61" s="36">
        <f t="shared" si="2"/>
        <v>20600000</v>
      </c>
      <c r="N61" s="35">
        <v>45302</v>
      </c>
      <c r="O61" s="31" t="s">
        <v>40</v>
      </c>
      <c r="P61" s="37">
        <v>45302</v>
      </c>
      <c r="Q61" s="31">
        <v>1096</v>
      </c>
      <c r="R61" s="30">
        <v>2101010301</v>
      </c>
      <c r="S61" s="38">
        <f t="shared" si="3"/>
        <v>20600000</v>
      </c>
      <c r="T61" s="35">
        <v>45302</v>
      </c>
      <c r="U61" s="33">
        <v>100029574</v>
      </c>
      <c r="V61" s="35">
        <v>45302</v>
      </c>
      <c r="W61" s="31" t="s">
        <v>46</v>
      </c>
      <c r="X61" s="35">
        <v>45422</v>
      </c>
      <c r="Y61" s="30" t="s">
        <v>41</v>
      </c>
      <c r="Z61" s="39">
        <f>+F61/4</f>
        <v>5150000</v>
      </c>
      <c r="AA61" s="469">
        <v>5150000</v>
      </c>
      <c r="AB61" s="40"/>
      <c r="AC61" s="30"/>
      <c r="AD61" s="40"/>
      <c r="AE61" s="30"/>
      <c r="AF61" s="30"/>
      <c r="AG61" s="30"/>
      <c r="AH61" s="30"/>
      <c r="AI61" s="30"/>
      <c r="AJ61" s="19"/>
      <c r="AK61" s="19"/>
    </row>
    <row r="62" spans="1:37">
      <c r="A62" s="30">
        <v>60</v>
      </c>
      <c r="B62" s="30" t="s">
        <v>35</v>
      </c>
      <c r="C62" s="30" t="s">
        <v>48</v>
      </c>
      <c r="D62" s="30" t="s">
        <v>216</v>
      </c>
      <c r="E62" s="31" t="s">
        <v>38</v>
      </c>
      <c r="F62" s="32">
        <v>9000000</v>
      </c>
      <c r="G62" s="30" t="s">
        <v>217</v>
      </c>
      <c r="H62" s="33">
        <v>901754975</v>
      </c>
      <c r="I62" s="33"/>
      <c r="J62" s="34">
        <v>1</v>
      </c>
      <c r="K62" s="34">
        <v>26</v>
      </c>
      <c r="L62" s="35">
        <v>45292</v>
      </c>
      <c r="M62" s="36">
        <f t="shared" si="2"/>
        <v>9000000</v>
      </c>
      <c r="N62" s="35">
        <v>45302</v>
      </c>
      <c r="O62" s="31" t="s">
        <v>40</v>
      </c>
      <c r="P62" s="37">
        <v>45302</v>
      </c>
      <c r="Q62" s="31">
        <v>1097</v>
      </c>
      <c r="R62" s="30">
        <v>2101020301</v>
      </c>
      <c r="S62" s="38">
        <f t="shared" si="3"/>
        <v>9000000</v>
      </c>
      <c r="T62" s="35">
        <v>44207</v>
      </c>
      <c r="U62" s="33" t="s">
        <v>218</v>
      </c>
      <c r="V62" s="35">
        <v>45302</v>
      </c>
      <c r="W62" s="31" t="s">
        <v>41</v>
      </c>
      <c r="X62" s="35"/>
      <c r="Y62" s="30"/>
      <c r="Z62" s="39">
        <f>+F62/1</f>
        <v>9000000</v>
      </c>
      <c r="AA62" s="30"/>
      <c r="AB62" s="40"/>
      <c r="AC62" s="30"/>
      <c r="AD62" s="40"/>
      <c r="AE62" s="30"/>
      <c r="AF62" s="30"/>
      <c r="AG62" s="30"/>
      <c r="AH62" s="30"/>
      <c r="AI62" s="30"/>
      <c r="AJ62" s="19"/>
      <c r="AK62" s="19"/>
    </row>
    <row r="63" spans="1:37">
      <c r="A63" s="30">
        <v>61</v>
      </c>
      <c r="B63" s="30" t="s">
        <v>35</v>
      </c>
      <c r="C63" s="30" t="s">
        <v>48</v>
      </c>
      <c r="D63" s="30" t="s">
        <v>219</v>
      </c>
      <c r="E63" s="31" t="s">
        <v>38</v>
      </c>
      <c r="F63" s="32">
        <v>4000000</v>
      </c>
      <c r="G63" s="30" t="s">
        <v>217</v>
      </c>
      <c r="H63" s="33">
        <v>901754975</v>
      </c>
      <c r="I63" s="33"/>
      <c r="J63" s="34">
        <v>1</v>
      </c>
      <c r="K63" s="34">
        <v>16</v>
      </c>
      <c r="L63" s="35">
        <v>45292</v>
      </c>
      <c r="M63" s="36">
        <f t="shared" si="2"/>
        <v>4000000</v>
      </c>
      <c r="N63" s="35">
        <v>45302</v>
      </c>
      <c r="O63" s="31" t="s">
        <v>40</v>
      </c>
      <c r="P63" s="37">
        <v>45302</v>
      </c>
      <c r="Q63" s="31">
        <v>1098</v>
      </c>
      <c r="R63" s="30">
        <v>2101020301</v>
      </c>
      <c r="S63" s="38">
        <f t="shared" si="3"/>
        <v>4000000</v>
      </c>
      <c r="T63" s="35">
        <v>45302</v>
      </c>
      <c r="U63" s="33" t="s">
        <v>220</v>
      </c>
      <c r="V63" s="35">
        <v>45302</v>
      </c>
      <c r="W63" s="31" t="s">
        <v>41</v>
      </c>
      <c r="X63" s="35"/>
      <c r="Y63" s="30"/>
      <c r="Z63" s="39">
        <f>+F63/1</f>
        <v>4000000</v>
      </c>
      <c r="AA63" s="30"/>
      <c r="AB63" s="40"/>
      <c r="AC63" s="30"/>
      <c r="AD63" s="40"/>
      <c r="AE63" s="30"/>
      <c r="AF63" s="30"/>
      <c r="AG63" s="30"/>
      <c r="AH63" s="30"/>
      <c r="AI63" s="30"/>
      <c r="AJ63" s="19"/>
      <c r="AK63" s="19"/>
    </row>
    <row r="64" spans="1:37">
      <c r="A64" s="30">
        <v>62</v>
      </c>
      <c r="B64" s="30" t="s">
        <v>35</v>
      </c>
      <c r="C64" s="30" t="s">
        <v>59</v>
      </c>
      <c r="D64" s="55" t="s">
        <v>221</v>
      </c>
      <c r="E64" s="31" t="s">
        <v>38</v>
      </c>
      <c r="F64" s="32">
        <v>21666666</v>
      </c>
      <c r="G64" s="30" t="s">
        <v>222</v>
      </c>
      <c r="H64" s="33">
        <v>17339066</v>
      </c>
      <c r="I64" s="33"/>
      <c r="J64" s="34">
        <v>4</v>
      </c>
      <c r="K64" s="34">
        <v>62</v>
      </c>
      <c r="L64" s="35">
        <v>45295</v>
      </c>
      <c r="M64" s="36">
        <f t="shared" si="2"/>
        <v>21666666</v>
      </c>
      <c r="N64" s="35">
        <v>45302</v>
      </c>
      <c r="O64" s="31" t="s">
        <v>40</v>
      </c>
      <c r="P64" s="37">
        <v>45306</v>
      </c>
      <c r="Q64" s="31">
        <v>1100</v>
      </c>
      <c r="R64" s="30">
        <v>21030202</v>
      </c>
      <c r="S64" s="38">
        <f t="shared" si="3"/>
        <v>21666666</v>
      </c>
      <c r="T64" s="35">
        <v>45303</v>
      </c>
      <c r="U64" s="33">
        <v>100029586</v>
      </c>
      <c r="V64" s="35">
        <v>45306</v>
      </c>
      <c r="W64" s="31" t="s">
        <v>52</v>
      </c>
      <c r="X64" s="35"/>
      <c r="Y64" s="30"/>
      <c r="Z64" s="39">
        <f>+F64/2</f>
        <v>10833333</v>
      </c>
      <c r="AA64" s="30"/>
      <c r="AB64" s="40"/>
      <c r="AC64" s="30"/>
      <c r="AD64" s="40"/>
      <c r="AE64" s="30"/>
      <c r="AF64" s="30"/>
      <c r="AG64" s="30"/>
      <c r="AH64" s="30"/>
      <c r="AI64" s="30"/>
      <c r="AJ64" s="19"/>
      <c r="AK64" s="19"/>
    </row>
    <row r="65" spans="1:37">
      <c r="A65" s="30">
        <v>63</v>
      </c>
      <c r="B65" s="30" t="s">
        <v>35</v>
      </c>
      <c r="C65" s="30" t="s">
        <v>59</v>
      </c>
      <c r="D65" s="30" t="s">
        <v>223</v>
      </c>
      <c r="E65" s="31" t="s">
        <v>38</v>
      </c>
      <c r="F65" s="32">
        <v>10815000</v>
      </c>
      <c r="G65" s="30" t="s">
        <v>224</v>
      </c>
      <c r="H65" s="33">
        <v>5824170</v>
      </c>
      <c r="I65" s="33"/>
      <c r="J65" s="34">
        <v>9</v>
      </c>
      <c r="K65" s="34">
        <v>64</v>
      </c>
      <c r="L65" s="35">
        <v>45295</v>
      </c>
      <c r="M65" s="36">
        <f t="shared" si="2"/>
        <v>10815000</v>
      </c>
      <c r="N65" s="35">
        <v>45307</v>
      </c>
      <c r="O65" s="31" t="s">
        <v>40</v>
      </c>
      <c r="P65" s="37">
        <v>45307</v>
      </c>
      <c r="Q65" s="31">
        <v>1101</v>
      </c>
      <c r="R65" s="30">
        <v>21030202</v>
      </c>
      <c r="S65" s="38">
        <f t="shared" si="3"/>
        <v>10815000</v>
      </c>
      <c r="T65" s="35">
        <v>45307</v>
      </c>
      <c r="U65" s="33">
        <v>100029663</v>
      </c>
      <c r="V65" s="35">
        <v>45307</v>
      </c>
      <c r="W65" s="31" t="s">
        <v>88</v>
      </c>
      <c r="X65" s="35"/>
      <c r="Y65" s="30"/>
      <c r="Z65" s="39">
        <f>+F65/3</f>
        <v>3605000</v>
      </c>
      <c r="AA65" s="30"/>
      <c r="AB65" s="40"/>
      <c r="AC65" s="30"/>
      <c r="AD65" s="40"/>
      <c r="AE65" s="30"/>
      <c r="AF65" s="30"/>
      <c r="AG65" s="30"/>
      <c r="AH65" s="30"/>
      <c r="AI65" s="30"/>
      <c r="AJ65" s="19"/>
      <c r="AK65" s="19"/>
    </row>
    <row r="66" spans="1:37">
      <c r="A66" s="30">
        <v>64</v>
      </c>
      <c r="B66" s="30" t="s">
        <v>35</v>
      </c>
      <c r="C66" s="30" t="s">
        <v>59</v>
      </c>
      <c r="D66" s="30" t="s">
        <v>225</v>
      </c>
      <c r="E66" s="31" t="s">
        <v>38</v>
      </c>
      <c r="F66" s="32">
        <v>45885000</v>
      </c>
      <c r="G66" s="30" t="s">
        <v>226</v>
      </c>
      <c r="H66" s="33">
        <v>901370428</v>
      </c>
      <c r="I66" s="33"/>
      <c r="J66" s="34">
        <v>3</v>
      </c>
      <c r="K66" s="34">
        <v>61</v>
      </c>
      <c r="L66" s="35">
        <v>45295</v>
      </c>
      <c r="M66" s="36">
        <f t="shared" si="2"/>
        <v>45885000</v>
      </c>
      <c r="N66" s="35">
        <v>44212</v>
      </c>
      <c r="O66" s="31" t="s">
        <v>40</v>
      </c>
      <c r="P66" s="37">
        <v>45308</v>
      </c>
      <c r="Q66" s="31">
        <v>1104</v>
      </c>
      <c r="R66" s="30">
        <v>220106</v>
      </c>
      <c r="S66" s="38">
        <f t="shared" si="3"/>
        <v>45885000</v>
      </c>
      <c r="T66" s="35">
        <v>45308</v>
      </c>
      <c r="U66" s="33">
        <v>100029706</v>
      </c>
      <c r="V66" s="35">
        <v>45308</v>
      </c>
      <c r="W66" s="31" t="s">
        <v>46</v>
      </c>
      <c r="X66" s="35"/>
      <c r="Y66" s="30"/>
      <c r="Z66" s="39">
        <f>+F66/4</f>
        <v>11471250</v>
      </c>
      <c r="AA66" s="30"/>
      <c r="AB66" s="40"/>
      <c r="AC66" s="30"/>
      <c r="AD66" s="40"/>
      <c r="AE66" s="30"/>
      <c r="AF66" s="30"/>
      <c r="AG66" s="30"/>
      <c r="AH66" s="30"/>
      <c r="AI66" s="30"/>
      <c r="AJ66" s="19"/>
      <c r="AK66" s="19"/>
    </row>
    <row r="67" spans="1:37">
      <c r="A67" s="30">
        <v>65</v>
      </c>
      <c r="B67" s="30" t="s">
        <v>35</v>
      </c>
      <c r="C67" s="30" t="s">
        <v>97</v>
      </c>
      <c r="D67" s="55" t="s">
        <v>227</v>
      </c>
      <c r="E67" s="31" t="s">
        <v>38</v>
      </c>
      <c r="F67" s="32">
        <v>7000000</v>
      </c>
      <c r="G67" s="30" t="s">
        <v>228</v>
      </c>
      <c r="H67" s="33">
        <v>28816294</v>
      </c>
      <c r="I67" s="33"/>
      <c r="J67" s="34"/>
      <c r="K67" s="34">
        <v>73</v>
      </c>
      <c r="L67" s="35">
        <v>45295</v>
      </c>
      <c r="M67" s="36">
        <f t="shared" si="2"/>
        <v>7000000</v>
      </c>
      <c r="N67" s="35">
        <v>44212</v>
      </c>
      <c r="O67" s="31" t="s">
        <v>40</v>
      </c>
      <c r="P67" s="37">
        <v>45307</v>
      </c>
      <c r="Q67" s="31">
        <v>1102</v>
      </c>
      <c r="R67" s="30">
        <v>2101020301</v>
      </c>
      <c r="S67" s="38">
        <f t="shared" si="3"/>
        <v>7000000</v>
      </c>
      <c r="T67" s="35">
        <v>45307</v>
      </c>
      <c r="U67" s="33">
        <v>100029677</v>
      </c>
      <c r="V67" s="35">
        <v>44212</v>
      </c>
      <c r="W67" s="31" t="s">
        <v>52</v>
      </c>
      <c r="X67" s="35"/>
      <c r="Y67" s="30"/>
      <c r="Z67" s="39">
        <f>+F67/2</f>
        <v>3500000</v>
      </c>
      <c r="AA67" s="30"/>
      <c r="AB67" s="40"/>
      <c r="AC67" s="30"/>
      <c r="AD67" s="40"/>
      <c r="AE67" s="30"/>
      <c r="AF67" s="30"/>
      <c r="AG67" s="30"/>
      <c r="AH67" s="30"/>
      <c r="AI67" s="30"/>
      <c r="AJ67" s="19"/>
      <c r="AK67" s="19"/>
    </row>
    <row r="68" spans="1:37">
      <c r="A68" s="30">
        <v>66</v>
      </c>
      <c r="B68" s="30" t="s">
        <v>35</v>
      </c>
      <c r="C68" s="30" t="s">
        <v>59</v>
      </c>
      <c r="D68" s="30" t="s">
        <v>229</v>
      </c>
      <c r="E68" s="31" t="s">
        <v>38</v>
      </c>
      <c r="F68" s="32">
        <v>50000000</v>
      </c>
      <c r="G68" s="30" t="s">
        <v>230</v>
      </c>
      <c r="H68" s="33">
        <v>901300741</v>
      </c>
      <c r="I68" s="33"/>
      <c r="J68" s="34">
        <v>5</v>
      </c>
      <c r="K68" s="34">
        <v>76</v>
      </c>
      <c r="L68" s="35">
        <v>45295</v>
      </c>
      <c r="M68" s="36">
        <f t="shared" si="2"/>
        <v>50000000</v>
      </c>
      <c r="N68" s="35">
        <v>45308</v>
      </c>
      <c r="O68" s="31" t="s">
        <v>40</v>
      </c>
      <c r="P68" s="37">
        <v>45308</v>
      </c>
      <c r="Q68" s="31">
        <v>1105</v>
      </c>
      <c r="R68" s="30" t="s">
        <v>231</v>
      </c>
      <c r="S68" s="38">
        <f t="shared" si="3"/>
        <v>50000000</v>
      </c>
      <c r="T68" s="35">
        <v>45310</v>
      </c>
      <c r="U68" s="33" t="s">
        <v>232</v>
      </c>
      <c r="V68" s="35">
        <v>45310</v>
      </c>
      <c r="W68" s="41">
        <v>45657</v>
      </c>
      <c r="X68" s="35">
        <v>45628</v>
      </c>
      <c r="Y68" s="293">
        <v>45657</v>
      </c>
      <c r="Z68" s="39">
        <f>+F68/6</f>
        <v>8333333.333333333</v>
      </c>
      <c r="AA68" s="469">
        <v>10000000</v>
      </c>
      <c r="AB68" s="40"/>
      <c r="AC68" s="30"/>
      <c r="AD68" s="40"/>
      <c r="AE68" s="30"/>
      <c r="AF68" s="30"/>
      <c r="AG68" s="30"/>
      <c r="AH68" s="30"/>
      <c r="AI68" s="30"/>
      <c r="AJ68" s="19"/>
      <c r="AK68" s="19"/>
    </row>
    <row r="69" spans="1:37">
      <c r="A69" s="30">
        <v>67</v>
      </c>
      <c r="B69" s="30" t="s">
        <v>35</v>
      </c>
      <c r="C69" s="30" t="s">
        <v>48</v>
      </c>
      <c r="D69" s="30" t="s">
        <v>233</v>
      </c>
      <c r="E69" s="31" t="s">
        <v>38</v>
      </c>
      <c r="F69" s="32">
        <v>3900000</v>
      </c>
      <c r="G69" s="30" t="s">
        <v>234</v>
      </c>
      <c r="H69" s="33">
        <v>93404246</v>
      </c>
      <c r="I69" s="33"/>
      <c r="J69" s="34">
        <v>8</v>
      </c>
      <c r="K69" s="34">
        <v>75</v>
      </c>
      <c r="L69" s="35">
        <v>45295</v>
      </c>
      <c r="M69" s="36">
        <f t="shared" si="2"/>
        <v>3900000</v>
      </c>
      <c r="N69" s="35">
        <v>45309</v>
      </c>
      <c r="O69" s="31" t="s">
        <v>40</v>
      </c>
      <c r="P69" s="37">
        <v>45309</v>
      </c>
      <c r="Q69" s="31">
        <v>1106</v>
      </c>
      <c r="R69" s="30">
        <v>2101020301</v>
      </c>
      <c r="S69" s="38">
        <f t="shared" si="3"/>
        <v>3900000</v>
      </c>
      <c r="T69" s="35">
        <v>45309</v>
      </c>
      <c r="U69" s="33" t="s">
        <v>235</v>
      </c>
      <c r="V69" s="35">
        <v>45309</v>
      </c>
      <c r="W69" s="31" t="s">
        <v>41</v>
      </c>
      <c r="X69" s="35"/>
      <c r="Y69" s="30"/>
      <c r="Z69" s="39">
        <f t="shared" ref="Z69" si="8">+F69/1</f>
        <v>3900000</v>
      </c>
      <c r="AA69" s="30"/>
      <c r="AB69" s="40"/>
      <c r="AC69" s="30"/>
      <c r="AD69" s="40"/>
      <c r="AE69" s="30"/>
      <c r="AF69" s="30"/>
      <c r="AG69" s="30"/>
      <c r="AH69" s="30"/>
      <c r="AI69" s="30" t="s">
        <v>236</v>
      </c>
      <c r="AJ69" s="19"/>
      <c r="AK69" s="19"/>
    </row>
    <row r="70" spans="1:37">
      <c r="A70" s="30">
        <v>68</v>
      </c>
      <c r="B70" s="30" t="s">
        <v>35</v>
      </c>
      <c r="C70" s="30" t="s">
        <v>59</v>
      </c>
      <c r="D70" s="30" t="s">
        <v>237</v>
      </c>
      <c r="E70" s="31" t="s">
        <v>38</v>
      </c>
      <c r="F70" s="32">
        <v>100000000</v>
      </c>
      <c r="G70" s="30" t="s">
        <v>68</v>
      </c>
      <c r="H70" s="33">
        <v>900504144</v>
      </c>
      <c r="I70" s="33"/>
      <c r="J70" s="34">
        <v>0</v>
      </c>
      <c r="K70" s="34">
        <v>79</v>
      </c>
      <c r="L70" s="35">
        <v>45296</v>
      </c>
      <c r="M70" s="36">
        <f t="shared" si="2"/>
        <v>100000000</v>
      </c>
      <c r="N70" s="35">
        <v>45315</v>
      </c>
      <c r="O70" s="31" t="s">
        <v>40</v>
      </c>
      <c r="P70" s="37">
        <v>45315</v>
      </c>
      <c r="Q70" s="31">
        <v>1107</v>
      </c>
      <c r="R70" s="30">
        <v>21030202</v>
      </c>
      <c r="S70" s="38">
        <f t="shared" si="3"/>
        <v>100000000</v>
      </c>
      <c r="T70" s="35">
        <v>45315</v>
      </c>
      <c r="U70" s="33" t="s">
        <v>238</v>
      </c>
      <c r="V70" s="35">
        <v>45316</v>
      </c>
      <c r="W70" s="31" t="s">
        <v>88</v>
      </c>
      <c r="X70" s="35"/>
      <c r="Y70" s="30"/>
      <c r="Z70" s="39">
        <f>+F70/3</f>
        <v>33333333.333333332</v>
      </c>
      <c r="AA70" s="30"/>
      <c r="AB70" s="40"/>
      <c r="AC70" s="30"/>
      <c r="AD70" s="40"/>
      <c r="AE70" s="30"/>
      <c r="AF70" s="30"/>
      <c r="AG70" s="30"/>
      <c r="AH70" s="30"/>
      <c r="AI70" s="30" t="s">
        <v>239</v>
      </c>
      <c r="AJ70" s="19"/>
      <c r="AK70" s="19"/>
    </row>
    <row r="71" spans="1:37">
      <c r="A71" s="30">
        <v>69</v>
      </c>
      <c r="B71" s="30" t="s">
        <v>35</v>
      </c>
      <c r="C71" s="30" t="s">
        <v>59</v>
      </c>
      <c r="D71" s="30" t="s">
        <v>240</v>
      </c>
      <c r="E71" s="31" t="s">
        <v>38</v>
      </c>
      <c r="F71" s="32">
        <v>10815000</v>
      </c>
      <c r="G71" s="30" t="s">
        <v>241</v>
      </c>
      <c r="H71" s="33">
        <v>1110563718</v>
      </c>
      <c r="I71" s="33"/>
      <c r="J71" s="34">
        <v>5</v>
      </c>
      <c r="K71" s="34">
        <v>65</v>
      </c>
      <c r="L71" s="35">
        <v>45295</v>
      </c>
      <c r="M71" s="36">
        <f t="shared" si="2"/>
        <v>10815000</v>
      </c>
      <c r="N71" s="35">
        <v>45316</v>
      </c>
      <c r="O71" s="31" t="s">
        <v>40</v>
      </c>
      <c r="P71" s="37">
        <v>45317</v>
      </c>
      <c r="Q71" s="31">
        <v>1114</v>
      </c>
      <c r="R71" s="30">
        <v>21030202</v>
      </c>
      <c r="S71" s="38">
        <f t="shared" si="3"/>
        <v>10815000</v>
      </c>
      <c r="T71" s="35">
        <v>45317</v>
      </c>
      <c r="U71" s="33">
        <v>100029999</v>
      </c>
      <c r="V71" s="35">
        <v>45316</v>
      </c>
      <c r="W71" s="31" t="s">
        <v>88</v>
      </c>
      <c r="X71" s="35"/>
      <c r="Y71" s="30"/>
      <c r="Z71" s="39">
        <f t="shared" ref="Z71:Z80" si="9">+F71/3</f>
        <v>3605000</v>
      </c>
      <c r="AA71" s="30"/>
      <c r="AB71" s="40"/>
      <c r="AC71" s="30"/>
      <c r="AD71" s="40"/>
      <c r="AE71" s="30"/>
      <c r="AF71" s="30"/>
      <c r="AG71" s="30"/>
      <c r="AH71" s="30"/>
      <c r="AI71" s="30"/>
      <c r="AJ71" s="19"/>
      <c r="AK71" s="19"/>
    </row>
    <row r="72" spans="1:37">
      <c r="A72" s="30">
        <v>70</v>
      </c>
      <c r="B72" s="30" t="s">
        <v>35</v>
      </c>
      <c r="C72" s="30" t="s">
        <v>59</v>
      </c>
      <c r="D72" s="30" t="s">
        <v>240</v>
      </c>
      <c r="E72" s="31" t="s">
        <v>38</v>
      </c>
      <c r="F72" s="32">
        <v>10815000</v>
      </c>
      <c r="G72" s="30" t="s">
        <v>242</v>
      </c>
      <c r="H72" s="33">
        <v>1110579160</v>
      </c>
      <c r="I72" s="33"/>
      <c r="J72" s="34">
        <v>6</v>
      </c>
      <c r="K72" s="34">
        <v>63</v>
      </c>
      <c r="L72" s="35">
        <v>45295</v>
      </c>
      <c r="M72" s="36">
        <f t="shared" si="2"/>
        <v>10815000</v>
      </c>
      <c r="N72" s="35">
        <v>45316</v>
      </c>
      <c r="O72" s="31" t="s">
        <v>40</v>
      </c>
      <c r="P72" s="37">
        <v>45317</v>
      </c>
      <c r="Q72" s="31">
        <v>1115</v>
      </c>
      <c r="R72" s="30">
        <v>21030202</v>
      </c>
      <c r="S72" s="38">
        <f t="shared" si="3"/>
        <v>10815000</v>
      </c>
      <c r="T72" s="35">
        <v>45316</v>
      </c>
      <c r="U72" s="33">
        <v>100029972</v>
      </c>
      <c r="V72" s="35">
        <v>45316</v>
      </c>
      <c r="W72" s="31" t="s">
        <v>88</v>
      </c>
      <c r="X72" s="35"/>
      <c r="Y72" s="30"/>
      <c r="Z72" s="39">
        <f t="shared" si="9"/>
        <v>3605000</v>
      </c>
      <c r="AA72" s="30"/>
      <c r="AB72" s="40"/>
      <c r="AC72" s="30"/>
      <c r="AD72" s="40"/>
      <c r="AE72" s="30"/>
      <c r="AF72" s="30"/>
      <c r="AG72" s="30"/>
      <c r="AH72" s="30"/>
      <c r="AI72" s="30"/>
      <c r="AJ72" s="19"/>
      <c r="AK72" s="19"/>
    </row>
    <row r="73" spans="1:37">
      <c r="A73" s="30">
        <v>71</v>
      </c>
      <c r="B73" s="30" t="s">
        <v>35</v>
      </c>
      <c r="C73" s="30" t="s">
        <v>59</v>
      </c>
      <c r="D73" s="30" t="s">
        <v>240</v>
      </c>
      <c r="E73" s="31" t="s">
        <v>38</v>
      </c>
      <c r="F73" s="32">
        <v>10815000</v>
      </c>
      <c r="G73" s="30" t="s">
        <v>241</v>
      </c>
      <c r="H73" s="33">
        <v>1110563718</v>
      </c>
      <c r="I73" s="33"/>
      <c r="J73" s="34">
        <v>5</v>
      </c>
      <c r="K73" s="34">
        <v>65</v>
      </c>
      <c r="L73" s="35">
        <v>45295</v>
      </c>
      <c r="M73" s="36">
        <f t="shared" si="2"/>
        <v>10815000</v>
      </c>
      <c r="N73" s="35">
        <v>45316</v>
      </c>
      <c r="O73" s="31" t="s">
        <v>40</v>
      </c>
      <c r="P73" s="37">
        <v>45317</v>
      </c>
      <c r="Q73" s="31">
        <v>1116</v>
      </c>
      <c r="R73" s="30">
        <v>21030202</v>
      </c>
      <c r="S73" s="38">
        <f t="shared" si="3"/>
        <v>10815000</v>
      </c>
      <c r="T73" s="35">
        <v>45316</v>
      </c>
      <c r="U73" s="33" t="s">
        <v>243</v>
      </c>
      <c r="V73" s="35">
        <v>45316</v>
      </c>
      <c r="W73" s="31" t="s">
        <v>88</v>
      </c>
      <c r="X73" s="35"/>
      <c r="Y73" s="30"/>
      <c r="Z73" s="39">
        <f t="shared" si="9"/>
        <v>3605000</v>
      </c>
      <c r="AA73" s="30"/>
      <c r="AB73" s="40"/>
      <c r="AC73" s="30"/>
      <c r="AD73" s="40"/>
      <c r="AE73" s="30"/>
      <c r="AF73" s="30"/>
      <c r="AG73" s="30"/>
      <c r="AH73" s="30"/>
      <c r="AI73" s="30"/>
      <c r="AJ73" s="19"/>
      <c r="AK73" s="19"/>
    </row>
    <row r="74" spans="1:37">
      <c r="A74" s="30">
        <v>72</v>
      </c>
      <c r="B74" s="30" t="s">
        <v>35</v>
      </c>
      <c r="C74" s="30" t="s">
        <v>59</v>
      </c>
      <c r="D74" s="30" t="s">
        <v>244</v>
      </c>
      <c r="E74" s="31" t="s">
        <v>38</v>
      </c>
      <c r="F74" s="32">
        <v>32120000</v>
      </c>
      <c r="G74" s="30" t="s">
        <v>245</v>
      </c>
      <c r="H74" s="33">
        <v>860047163</v>
      </c>
      <c r="I74" s="33"/>
      <c r="J74" s="34">
        <v>5</v>
      </c>
      <c r="K74" s="34">
        <v>80</v>
      </c>
      <c r="L74" s="35">
        <v>45296</v>
      </c>
      <c r="M74" s="36">
        <f t="shared" si="2"/>
        <v>32120000</v>
      </c>
      <c r="N74" s="35">
        <v>45317</v>
      </c>
      <c r="O74" s="31" t="s">
        <v>40</v>
      </c>
      <c r="P74" s="37">
        <v>45321</v>
      </c>
      <c r="Q74" s="31">
        <v>1125</v>
      </c>
      <c r="R74" s="30">
        <v>220102</v>
      </c>
      <c r="S74" s="38">
        <f t="shared" si="3"/>
        <v>32120000</v>
      </c>
      <c r="T74" s="35">
        <v>45320</v>
      </c>
      <c r="U74" s="33" t="s">
        <v>246</v>
      </c>
      <c r="V74" s="35">
        <v>45317</v>
      </c>
      <c r="W74" s="31" t="s">
        <v>46</v>
      </c>
      <c r="X74" s="35"/>
      <c r="Y74" s="30"/>
      <c r="Z74" s="39">
        <f>+F74/4</f>
        <v>8030000</v>
      </c>
      <c r="AA74" s="30"/>
      <c r="AB74" s="40"/>
      <c r="AC74" s="30"/>
      <c r="AD74" s="40"/>
      <c r="AE74" s="30"/>
      <c r="AF74" s="30"/>
      <c r="AG74" s="30"/>
      <c r="AH74" s="30"/>
      <c r="AI74" s="30"/>
      <c r="AJ74" s="19"/>
      <c r="AK74" s="19"/>
    </row>
    <row r="75" spans="1:37">
      <c r="A75" s="30">
        <v>73</v>
      </c>
      <c r="B75" s="30" t="s">
        <v>35</v>
      </c>
      <c r="C75" s="30" t="s">
        <v>59</v>
      </c>
      <c r="D75" s="59" t="s">
        <v>247</v>
      </c>
      <c r="E75" s="31" t="s">
        <v>38</v>
      </c>
      <c r="F75" s="32">
        <v>26585868</v>
      </c>
      <c r="G75" s="30" t="s">
        <v>248</v>
      </c>
      <c r="H75" s="33" t="s">
        <v>249</v>
      </c>
      <c r="I75" s="33"/>
      <c r="J75" s="34">
        <v>3</v>
      </c>
      <c r="K75" s="34">
        <v>68</v>
      </c>
      <c r="L75" s="35">
        <v>45295</v>
      </c>
      <c r="M75" s="36">
        <f t="shared" si="2"/>
        <v>26585868</v>
      </c>
      <c r="N75" s="35">
        <v>45317</v>
      </c>
      <c r="O75" s="31" t="s">
        <v>40</v>
      </c>
      <c r="P75" s="37">
        <v>45321</v>
      </c>
      <c r="Q75" s="31">
        <v>1124</v>
      </c>
      <c r="R75" s="30">
        <v>220102</v>
      </c>
      <c r="S75" s="38">
        <f t="shared" si="3"/>
        <v>26585868</v>
      </c>
      <c r="T75" s="35">
        <v>45322</v>
      </c>
      <c r="U75" s="33" t="s">
        <v>250</v>
      </c>
      <c r="V75" s="35">
        <v>45317</v>
      </c>
      <c r="W75" s="31" t="s">
        <v>46</v>
      </c>
      <c r="X75" s="35">
        <v>45422</v>
      </c>
      <c r="Y75" s="30" t="s">
        <v>41</v>
      </c>
      <c r="Z75" s="39">
        <f>+F75/4</f>
        <v>6646467</v>
      </c>
      <c r="AA75" s="469">
        <v>13292934</v>
      </c>
      <c r="AB75" s="40"/>
      <c r="AC75" s="30"/>
      <c r="AD75" s="40"/>
      <c r="AE75" s="30"/>
      <c r="AF75" s="30"/>
      <c r="AG75" s="30"/>
      <c r="AH75" s="30"/>
      <c r="AI75" s="30"/>
      <c r="AJ75" s="19"/>
      <c r="AK75" s="19"/>
    </row>
    <row r="76" spans="1:37">
      <c r="A76" s="30">
        <v>74</v>
      </c>
      <c r="B76" s="30" t="s">
        <v>35</v>
      </c>
      <c r="C76" s="30" t="s">
        <v>251</v>
      </c>
      <c r="D76" s="30" t="s">
        <v>252</v>
      </c>
      <c r="E76" s="31" t="s">
        <v>38</v>
      </c>
      <c r="F76" s="32">
        <v>17716000</v>
      </c>
      <c r="G76" s="30" t="s">
        <v>253</v>
      </c>
      <c r="H76" s="33">
        <v>38290584</v>
      </c>
      <c r="I76" s="33"/>
      <c r="J76" s="34">
        <v>0</v>
      </c>
      <c r="K76" s="34">
        <v>78</v>
      </c>
      <c r="L76" s="35">
        <v>45296</v>
      </c>
      <c r="M76" s="36">
        <f t="shared" si="2"/>
        <v>17716000</v>
      </c>
      <c r="N76" s="35">
        <v>45320</v>
      </c>
      <c r="O76" s="31" t="s">
        <v>40</v>
      </c>
      <c r="P76" s="37">
        <v>45321</v>
      </c>
      <c r="Q76" s="31">
        <v>1126</v>
      </c>
      <c r="R76" s="30">
        <v>21030202</v>
      </c>
      <c r="S76" s="38">
        <f t="shared" si="3"/>
        <v>17716000</v>
      </c>
      <c r="T76" s="35">
        <v>45320</v>
      </c>
      <c r="U76" s="33">
        <v>100015355</v>
      </c>
      <c r="V76" s="35">
        <v>45321</v>
      </c>
      <c r="W76" s="31" t="s">
        <v>46</v>
      </c>
      <c r="X76" s="35"/>
      <c r="Y76" s="30"/>
      <c r="Z76" s="39">
        <f>+F76/4</f>
        <v>4429000</v>
      </c>
      <c r="AA76" s="30"/>
      <c r="AB76" s="40"/>
      <c r="AC76" s="30"/>
      <c r="AD76" s="40"/>
      <c r="AE76" s="30"/>
      <c r="AF76" s="30"/>
      <c r="AG76" s="30"/>
      <c r="AH76" s="30"/>
      <c r="AI76" s="30"/>
      <c r="AJ76" s="19"/>
      <c r="AK76" s="19"/>
    </row>
    <row r="77" spans="1:37">
      <c r="A77" s="30">
        <v>75</v>
      </c>
      <c r="B77" s="30" t="s">
        <v>254</v>
      </c>
      <c r="C77" s="30" t="s">
        <v>48</v>
      </c>
      <c r="D77" s="55" t="s">
        <v>145</v>
      </c>
      <c r="E77" s="31" t="s">
        <v>38</v>
      </c>
      <c r="F77" s="32">
        <v>29160000</v>
      </c>
      <c r="G77" s="30" t="s">
        <v>146</v>
      </c>
      <c r="H77" s="33">
        <v>14138035</v>
      </c>
      <c r="I77" s="33"/>
      <c r="J77" s="34">
        <v>2</v>
      </c>
      <c r="K77" s="34" t="s">
        <v>255</v>
      </c>
      <c r="L77" s="35">
        <v>45320</v>
      </c>
      <c r="M77" s="36">
        <f t="shared" ref="M77:M140" si="10">F77</f>
        <v>29160000</v>
      </c>
      <c r="N77" s="35">
        <v>44228</v>
      </c>
      <c r="O77" s="31" t="s">
        <v>40</v>
      </c>
      <c r="P77" s="37">
        <v>45323</v>
      </c>
      <c r="Q77" s="31">
        <v>1136</v>
      </c>
      <c r="R77" s="30">
        <v>220401</v>
      </c>
      <c r="S77" s="38">
        <f t="shared" ref="S77:S140" si="11">M77</f>
        <v>29160000</v>
      </c>
      <c r="T77" s="35">
        <v>45323</v>
      </c>
      <c r="U77" s="33" t="s">
        <v>256</v>
      </c>
      <c r="V77" s="35">
        <v>45323</v>
      </c>
      <c r="W77" s="31" t="s">
        <v>52</v>
      </c>
      <c r="X77" s="35">
        <v>45373</v>
      </c>
      <c r="Y77" s="30" t="s">
        <v>121</v>
      </c>
      <c r="Z77" s="39">
        <f>+F77/2</f>
        <v>14580000</v>
      </c>
      <c r="AA77" s="469">
        <v>14580000</v>
      </c>
      <c r="AB77" s="40"/>
      <c r="AC77" s="30"/>
      <c r="AD77" s="40"/>
      <c r="AE77" s="30"/>
      <c r="AF77" s="30"/>
      <c r="AG77" s="30"/>
      <c r="AH77" s="30"/>
      <c r="AI77" s="30"/>
      <c r="AJ77" s="19"/>
      <c r="AK77" s="19"/>
    </row>
    <row r="78" spans="1:37">
      <c r="A78" s="30">
        <v>76</v>
      </c>
      <c r="B78" s="30" t="s">
        <v>254</v>
      </c>
      <c r="C78" s="30" t="s">
        <v>48</v>
      </c>
      <c r="D78" s="30" t="s">
        <v>115</v>
      </c>
      <c r="E78" s="31" t="s">
        <v>38</v>
      </c>
      <c r="F78" s="32">
        <v>11340000</v>
      </c>
      <c r="G78" s="30" t="s">
        <v>116</v>
      </c>
      <c r="H78" s="33">
        <v>38290379</v>
      </c>
      <c r="I78" s="33"/>
      <c r="J78" s="34">
        <v>7</v>
      </c>
      <c r="K78" s="34" t="s">
        <v>257</v>
      </c>
      <c r="L78" s="35">
        <v>45320</v>
      </c>
      <c r="M78" s="36">
        <f t="shared" si="10"/>
        <v>11340000</v>
      </c>
      <c r="N78" s="35">
        <v>44228</v>
      </c>
      <c r="O78" s="31" t="s">
        <v>40</v>
      </c>
      <c r="P78" s="37">
        <v>45323</v>
      </c>
      <c r="Q78" s="31">
        <v>1137</v>
      </c>
      <c r="R78" s="30">
        <v>220401</v>
      </c>
      <c r="S78" s="38">
        <f t="shared" si="11"/>
        <v>11340000</v>
      </c>
      <c r="T78" s="35">
        <v>45327</v>
      </c>
      <c r="U78" s="33" t="s">
        <v>258</v>
      </c>
      <c r="V78" s="35">
        <v>45323</v>
      </c>
      <c r="W78" s="31" t="s">
        <v>52</v>
      </c>
      <c r="X78" s="35">
        <v>45373</v>
      </c>
      <c r="Y78" s="30" t="s">
        <v>121</v>
      </c>
      <c r="Z78" s="39">
        <v>3240000</v>
      </c>
      <c r="AA78" s="30">
        <v>3240000</v>
      </c>
      <c r="AB78" s="40"/>
      <c r="AC78" s="30"/>
      <c r="AD78" s="40"/>
      <c r="AE78" s="30"/>
      <c r="AF78" s="30"/>
      <c r="AG78" s="30"/>
      <c r="AH78" s="30"/>
      <c r="AI78" s="30"/>
      <c r="AJ78" s="19"/>
      <c r="AK78" s="19"/>
    </row>
    <row r="79" spans="1:37">
      <c r="A79" s="30">
        <v>77</v>
      </c>
      <c r="B79" s="30" t="s">
        <v>254</v>
      </c>
      <c r="C79" s="30" t="s">
        <v>48</v>
      </c>
      <c r="D79" s="55" t="s">
        <v>63</v>
      </c>
      <c r="E79" s="31" t="s">
        <v>64</v>
      </c>
      <c r="F79" s="32">
        <v>16200000</v>
      </c>
      <c r="G79" s="30" t="s">
        <v>259</v>
      </c>
      <c r="H79" s="33">
        <v>1232391592</v>
      </c>
      <c r="I79" s="33"/>
      <c r="J79" s="34">
        <v>8</v>
      </c>
      <c r="K79" s="34" t="s">
        <v>260</v>
      </c>
      <c r="L79" s="35">
        <v>45320</v>
      </c>
      <c r="M79" s="36">
        <f t="shared" si="10"/>
        <v>16200000</v>
      </c>
      <c r="N79" s="35">
        <v>45323</v>
      </c>
      <c r="O79" s="31" t="s">
        <v>40</v>
      </c>
      <c r="P79" s="37">
        <v>45323</v>
      </c>
      <c r="Q79" s="31">
        <v>1138</v>
      </c>
      <c r="R79" s="30">
        <v>220401</v>
      </c>
      <c r="S79" s="38">
        <f t="shared" si="11"/>
        <v>16200000</v>
      </c>
      <c r="T79" s="35">
        <v>45323</v>
      </c>
      <c r="U79" s="33" t="s">
        <v>261</v>
      </c>
      <c r="V79" s="35">
        <v>45323</v>
      </c>
      <c r="W79" s="31" t="s">
        <v>52</v>
      </c>
      <c r="X79" s="35">
        <v>45373</v>
      </c>
      <c r="Y79" s="30" t="s">
        <v>121</v>
      </c>
      <c r="Z79" s="39">
        <f>+F79/2</f>
        <v>8100000</v>
      </c>
      <c r="AA79" s="469">
        <v>8100000</v>
      </c>
      <c r="AB79" s="40"/>
      <c r="AC79" s="30"/>
      <c r="AD79" s="40"/>
      <c r="AE79" s="30"/>
      <c r="AF79" s="30"/>
      <c r="AG79" s="30"/>
      <c r="AH79" s="30"/>
      <c r="AI79" s="30"/>
      <c r="AJ79" s="19"/>
      <c r="AK79" s="19"/>
    </row>
    <row r="80" spans="1:37">
      <c r="A80" s="30">
        <v>78</v>
      </c>
      <c r="B80" s="30" t="s">
        <v>254</v>
      </c>
      <c r="C80" s="30" t="s">
        <v>262</v>
      </c>
      <c r="D80" s="30" t="s">
        <v>263</v>
      </c>
      <c r="E80" s="31" t="s">
        <v>38</v>
      </c>
      <c r="F80" s="32">
        <v>11495217</v>
      </c>
      <c r="G80" s="30" t="s">
        <v>264</v>
      </c>
      <c r="H80" s="33">
        <v>65764100</v>
      </c>
      <c r="I80" s="33"/>
      <c r="J80" s="34">
        <v>3</v>
      </c>
      <c r="K80" s="34">
        <v>1131</v>
      </c>
      <c r="L80" s="35">
        <v>45320</v>
      </c>
      <c r="M80" s="36">
        <f t="shared" si="10"/>
        <v>11495217</v>
      </c>
      <c r="N80" s="35">
        <v>45323</v>
      </c>
      <c r="O80" s="31" t="s">
        <v>40</v>
      </c>
      <c r="P80" s="37">
        <v>45323</v>
      </c>
      <c r="Q80" s="31">
        <v>1139</v>
      </c>
      <c r="R80" s="30">
        <v>220401</v>
      </c>
      <c r="S80" s="38">
        <f t="shared" si="11"/>
        <v>11495217</v>
      </c>
      <c r="T80" s="35">
        <v>45324</v>
      </c>
      <c r="U80" s="33" t="s">
        <v>265</v>
      </c>
      <c r="V80" s="35">
        <v>45327</v>
      </c>
      <c r="W80" s="31" t="s">
        <v>88</v>
      </c>
      <c r="X80" s="35">
        <v>45412</v>
      </c>
      <c r="Y80" s="30" t="s">
        <v>106</v>
      </c>
      <c r="Z80" s="39">
        <f t="shared" si="9"/>
        <v>3831739</v>
      </c>
      <c r="AA80" s="30"/>
      <c r="AB80" s="40"/>
      <c r="AC80" s="30"/>
      <c r="AD80" s="40"/>
      <c r="AE80" s="30"/>
      <c r="AF80" s="30"/>
      <c r="AG80" s="30"/>
      <c r="AH80" s="30"/>
      <c r="AI80" s="30"/>
      <c r="AJ80" s="19"/>
      <c r="AK80" s="19"/>
    </row>
    <row r="81" spans="1:37">
      <c r="A81" s="30">
        <v>79</v>
      </c>
      <c r="B81" s="30" t="s">
        <v>254</v>
      </c>
      <c r="C81" s="30" t="s">
        <v>48</v>
      </c>
      <c r="D81" s="55" t="s">
        <v>142</v>
      </c>
      <c r="E81" s="31" t="s">
        <v>38</v>
      </c>
      <c r="F81" s="32">
        <v>16200000</v>
      </c>
      <c r="G81" s="30" t="s">
        <v>266</v>
      </c>
      <c r="H81" s="33">
        <v>1110501425</v>
      </c>
      <c r="I81" s="33"/>
      <c r="J81" s="34">
        <v>7</v>
      </c>
      <c r="K81" s="34" t="s">
        <v>267</v>
      </c>
      <c r="L81" s="35">
        <v>45320</v>
      </c>
      <c r="M81" s="36">
        <f t="shared" si="10"/>
        <v>16200000</v>
      </c>
      <c r="N81" s="35">
        <v>45323</v>
      </c>
      <c r="O81" s="31" t="s">
        <v>40</v>
      </c>
      <c r="P81" s="37">
        <v>45323</v>
      </c>
      <c r="Q81" s="31">
        <v>1140</v>
      </c>
      <c r="R81" s="30">
        <v>220401</v>
      </c>
      <c r="S81" s="38">
        <f t="shared" si="11"/>
        <v>16200000</v>
      </c>
      <c r="T81" s="35">
        <v>45323</v>
      </c>
      <c r="U81" s="33" t="s">
        <v>268</v>
      </c>
      <c r="V81" s="35">
        <v>44228</v>
      </c>
      <c r="W81" s="31" t="s">
        <v>52</v>
      </c>
      <c r="X81" s="35">
        <v>45373</v>
      </c>
      <c r="Y81" s="30" t="s">
        <v>121</v>
      </c>
      <c r="Z81" s="39">
        <v>8100000</v>
      </c>
      <c r="AA81" s="469">
        <v>8100000</v>
      </c>
      <c r="AB81" s="40"/>
      <c r="AC81" s="30"/>
      <c r="AD81" s="40"/>
      <c r="AE81" s="30"/>
      <c r="AF81" s="30"/>
      <c r="AG81" s="30"/>
      <c r="AH81" s="30"/>
      <c r="AI81" s="30"/>
      <c r="AJ81" s="19"/>
      <c r="AK81" s="19"/>
    </row>
    <row r="82" spans="1:37">
      <c r="A82" s="30">
        <v>80</v>
      </c>
      <c r="B82" s="30" t="s">
        <v>254</v>
      </c>
      <c r="C82" s="30" t="s">
        <v>70</v>
      </c>
      <c r="D82" s="55" t="s">
        <v>71</v>
      </c>
      <c r="E82" s="31" t="s">
        <v>64</v>
      </c>
      <c r="F82" s="32">
        <v>12600000</v>
      </c>
      <c r="G82" s="30" t="s">
        <v>72</v>
      </c>
      <c r="H82" s="33">
        <v>65738804</v>
      </c>
      <c r="I82" s="33"/>
      <c r="J82" s="34">
        <v>1</v>
      </c>
      <c r="K82" s="34">
        <v>1135</v>
      </c>
      <c r="L82" s="35">
        <v>45320</v>
      </c>
      <c r="M82" s="36">
        <f t="shared" si="10"/>
        <v>12600000</v>
      </c>
      <c r="N82" s="35">
        <v>45323</v>
      </c>
      <c r="O82" s="31" t="s">
        <v>40</v>
      </c>
      <c r="P82" s="37">
        <v>45323</v>
      </c>
      <c r="Q82" s="31">
        <v>1141</v>
      </c>
      <c r="R82" s="30">
        <v>220401</v>
      </c>
      <c r="S82" s="38">
        <f t="shared" si="11"/>
        <v>12600000</v>
      </c>
      <c r="T82" s="35">
        <v>45323</v>
      </c>
      <c r="U82" s="33" t="s">
        <v>269</v>
      </c>
      <c r="V82" s="35">
        <v>45324</v>
      </c>
      <c r="W82" s="31" t="s">
        <v>88</v>
      </c>
      <c r="X82" s="35">
        <v>45412</v>
      </c>
      <c r="Y82" s="30" t="s">
        <v>106</v>
      </c>
      <c r="Z82" s="39">
        <f>+F82/3</f>
        <v>4200000</v>
      </c>
      <c r="AA82" s="469">
        <v>4200000</v>
      </c>
      <c r="AB82" s="40"/>
      <c r="AC82" s="30"/>
      <c r="AD82" s="40"/>
      <c r="AE82" s="30"/>
      <c r="AF82" s="30"/>
      <c r="AG82" s="30"/>
      <c r="AH82" s="30"/>
      <c r="AI82" s="30"/>
      <c r="AJ82" s="19"/>
      <c r="AK82" s="19"/>
    </row>
    <row r="83" spans="1:37">
      <c r="A83" s="30">
        <v>81</v>
      </c>
      <c r="B83" s="30" t="s">
        <v>254</v>
      </c>
      <c r="C83" s="30" t="s">
        <v>70</v>
      </c>
      <c r="D83" s="55" t="s">
        <v>71</v>
      </c>
      <c r="E83" s="31" t="s">
        <v>64</v>
      </c>
      <c r="F83" s="32">
        <v>12600000</v>
      </c>
      <c r="G83" s="30" t="s">
        <v>74</v>
      </c>
      <c r="H83" s="33">
        <v>1067864079</v>
      </c>
      <c r="I83" s="33"/>
      <c r="J83" s="34">
        <v>3</v>
      </c>
      <c r="K83" s="34">
        <v>1134</v>
      </c>
      <c r="L83" s="35">
        <v>45320</v>
      </c>
      <c r="M83" s="36">
        <f t="shared" si="10"/>
        <v>12600000</v>
      </c>
      <c r="N83" s="35">
        <v>45323</v>
      </c>
      <c r="O83" s="31" t="s">
        <v>40</v>
      </c>
      <c r="P83" s="37">
        <v>45323</v>
      </c>
      <c r="Q83" s="31">
        <v>1142</v>
      </c>
      <c r="R83" s="30">
        <v>220401</v>
      </c>
      <c r="S83" s="38">
        <f t="shared" si="11"/>
        <v>12600000</v>
      </c>
      <c r="T83" s="35">
        <v>45323</v>
      </c>
      <c r="U83" s="33" t="s">
        <v>270</v>
      </c>
      <c r="V83" s="35">
        <v>45324</v>
      </c>
      <c r="W83" s="31" t="s">
        <v>88</v>
      </c>
      <c r="X83" s="35"/>
      <c r="Y83" s="30"/>
      <c r="Z83" s="39">
        <f t="shared" ref="Z83:Z84" si="12">+F83/3</f>
        <v>4200000</v>
      </c>
      <c r="AA83" s="30"/>
      <c r="AB83" s="40"/>
      <c r="AC83" s="30"/>
      <c r="AD83" s="40"/>
      <c r="AE83" s="30"/>
      <c r="AF83" s="30"/>
      <c r="AG83" s="30"/>
      <c r="AH83" s="30"/>
      <c r="AI83" s="30"/>
      <c r="AJ83" s="19"/>
      <c r="AK83" s="19"/>
    </row>
    <row r="84" spans="1:37">
      <c r="A84" s="30">
        <v>82</v>
      </c>
      <c r="B84" s="30" t="s">
        <v>254</v>
      </c>
      <c r="C84" s="30" t="s">
        <v>262</v>
      </c>
      <c r="D84" s="30" t="s">
        <v>202</v>
      </c>
      <c r="E84" s="31" t="s">
        <v>38</v>
      </c>
      <c r="F84" s="32">
        <v>6900000</v>
      </c>
      <c r="G84" s="32" t="s">
        <v>203</v>
      </c>
      <c r="H84" s="33">
        <v>1110530485</v>
      </c>
      <c r="I84" s="33"/>
      <c r="J84" s="34">
        <v>2</v>
      </c>
      <c r="K84" s="34">
        <v>1130</v>
      </c>
      <c r="L84" s="35">
        <v>45320</v>
      </c>
      <c r="M84" s="36">
        <f t="shared" si="10"/>
        <v>6900000</v>
      </c>
      <c r="N84" s="35">
        <v>45323</v>
      </c>
      <c r="O84" s="31" t="s">
        <v>40</v>
      </c>
      <c r="P84" s="37">
        <v>45324</v>
      </c>
      <c r="Q84" s="31">
        <v>1147</v>
      </c>
      <c r="R84" s="30">
        <v>220402</v>
      </c>
      <c r="S84" s="38">
        <f t="shared" si="11"/>
        <v>6900000</v>
      </c>
      <c r="T84" s="35">
        <v>45324</v>
      </c>
      <c r="U84" s="33" t="s">
        <v>271</v>
      </c>
      <c r="V84" s="35">
        <v>45327</v>
      </c>
      <c r="W84" s="31" t="s">
        <v>88</v>
      </c>
      <c r="X84" s="35"/>
      <c r="Y84" s="30"/>
      <c r="Z84" s="39">
        <f t="shared" si="12"/>
        <v>2300000</v>
      </c>
      <c r="AA84" s="30"/>
      <c r="AB84" s="40"/>
      <c r="AC84" s="30"/>
      <c r="AD84" s="40"/>
      <c r="AE84" s="30"/>
      <c r="AF84" s="30"/>
      <c r="AG84" s="30"/>
      <c r="AH84" s="30"/>
      <c r="AI84" s="30"/>
      <c r="AJ84" s="19"/>
      <c r="AK84" s="19"/>
    </row>
    <row r="85" spans="1:37">
      <c r="A85" s="30">
        <v>83</v>
      </c>
      <c r="B85" s="30" t="s">
        <v>254</v>
      </c>
      <c r="C85" s="30" t="s">
        <v>48</v>
      </c>
      <c r="D85" s="55" t="s">
        <v>148</v>
      </c>
      <c r="E85" s="31" t="s">
        <v>38</v>
      </c>
      <c r="F85" s="32">
        <v>19440000</v>
      </c>
      <c r="G85" s="30" t="s">
        <v>149</v>
      </c>
      <c r="H85" s="33">
        <v>14878116</v>
      </c>
      <c r="I85" s="33"/>
      <c r="J85" s="34">
        <v>5</v>
      </c>
      <c r="K85" s="34" t="s">
        <v>272</v>
      </c>
      <c r="L85" s="35">
        <v>45320</v>
      </c>
      <c r="M85" s="36">
        <f t="shared" si="10"/>
        <v>19440000</v>
      </c>
      <c r="N85" s="35">
        <v>45323</v>
      </c>
      <c r="O85" s="31" t="s">
        <v>40</v>
      </c>
      <c r="P85" s="37">
        <v>45323</v>
      </c>
      <c r="Q85" s="31">
        <v>1143</v>
      </c>
      <c r="R85" s="30">
        <v>220401</v>
      </c>
      <c r="S85" s="38">
        <f t="shared" si="11"/>
        <v>19440000</v>
      </c>
      <c r="T85" s="35">
        <v>45323</v>
      </c>
      <c r="U85" s="33" t="s">
        <v>273</v>
      </c>
      <c r="V85" s="35">
        <v>45323</v>
      </c>
      <c r="W85" s="31" t="s">
        <v>274</v>
      </c>
      <c r="X85" s="35">
        <v>45373</v>
      </c>
      <c r="Y85" s="30" t="s">
        <v>121</v>
      </c>
      <c r="Z85" s="39">
        <f>+F85/2</f>
        <v>9720000</v>
      </c>
      <c r="AA85" s="469">
        <v>9720000</v>
      </c>
      <c r="AB85" s="40"/>
      <c r="AC85" s="30"/>
      <c r="AD85" s="40"/>
      <c r="AE85" s="30"/>
      <c r="AF85" s="30"/>
      <c r="AG85" s="30"/>
      <c r="AH85" s="30"/>
      <c r="AI85" s="30"/>
      <c r="AJ85" s="19"/>
      <c r="AK85" s="19"/>
    </row>
    <row r="86" spans="1:37">
      <c r="A86" s="30">
        <v>84</v>
      </c>
      <c r="B86" s="30" t="s">
        <v>254</v>
      </c>
      <c r="C86" s="30" t="s">
        <v>48</v>
      </c>
      <c r="D86" s="30" t="s">
        <v>126</v>
      </c>
      <c r="E86" s="31" t="s">
        <v>38</v>
      </c>
      <c r="F86" s="32">
        <v>19440000</v>
      </c>
      <c r="G86" s="30" t="s">
        <v>127</v>
      </c>
      <c r="H86" s="33">
        <v>14325425</v>
      </c>
      <c r="I86" s="33"/>
      <c r="J86" s="34">
        <v>3</v>
      </c>
      <c r="K86" s="34">
        <v>1142</v>
      </c>
      <c r="L86" s="35">
        <v>45320</v>
      </c>
      <c r="M86" s="36">
        <f t="shared" si="10"/>
        <v>19440000</v>
      </c>
      <c r="N86" s="35">
        <v>45323</v>
      </c>
      <c r="O86" s="31" t="s">
        <v>40</v>
      </c>
      <c r="P86" s="37">
        <v>45323</v>
      </c>
      <c r="Q86" s="31">
        <v>1144</v>
      </c>
      <c r="R86" s="30">
        <v>220401</v>
      </c>
      <c r="S86" s="38">
        <f t="shared" si="11"/>
        <v>19440000</v>
      </c>
      <c r="T86" s="35">
        <v>45323</v>
      </c>
      <c r="U86" s="33" t="s">
        <v>275</v>
      </c>
      <c r="V86" s="35">
        <v>45323</v>
      </c>
      <c r="W86" s="31" t="s">
        <v>52</v>
      </c>
      <c r="X86" s="35">
        <v>45373</v>
      </c>
      <c r="Y86" s="30" t="s">
        <v>276</v>
      </c>
      <c r="Z86" s="39">
        <f t="shared" ref="Z86:Z87" si="13">+F86/2</f>
        <v>9720000</v>
      </c>
      <c r="AA86" s="469">
        <v>9720000</v>
      </c>
      <c r="AB86" s="40"/>
      <c r="AC86" s="30"/>
      <c r="AD86" s="40"/>
      <c r="AE86" s="30"/>
      <c r="AF86" s="30"/>
      <c r="AG86" s="30"/>
      <c r="AH86" s="30"/>
      <c r="AI86" s="30"/>
      <c r="AJ86" s="19"/>
      <c r="AK86" s="19"/>
    </row>
    <row r="87" spans="1:37">
      <c r="A87" s="30">
        <v>85</v>
      </c>
      <c r="B87" s="30" t="s">
        <v>254</v>
      </c>
      <c r="C87" s="30" t="s">
        <v>277</v>
      </c>
      <c r="D87" s="30" t="s">
        <v>278</v>
      </c>
      <c r="E87" s="31" t="s">
        <v>38</v>
      </c>
      <c r="F87" s="32">
        <v>6000000</v>
      </c>
      <c r="G87" s="30" t="s">
        <v>279</v>
      </c>
      <c r="H87" s="33">
        <v>1005754502</v>
      </c>
      <c r="I87" s="33"/>
      <c r="J87" s="34">
        <v>0</v>
      </c>
      <c r="K87" s="34">
        <v>1147</v>
      </c>
      <c r="L87" s="35">
        <v>45320</v>
      </c>
      <c r="M87" s="36">
        <f t="shared" si="10"/>
        <v>6000000</v>
      </c>
      <c r="N87" s="35">
        <v>45323</v>
      </c>
      <c r="O87" s="31" t="s">
        <v>40</v>
      </c>
      <c r="P87" s="37">
        <v>45323</v>
      </c>
      <c r="Q87" s="31">
        <v>1145</v>
      </c>
      <c r="R87" s="30">
        <v>220401</v>
      </c>
      <c r="S87" s="38">
        <f t="shared" si="11"/>
        <v>6000000</v>
      </c>
      <c r="T87" s="35">
        <v>45323</v>
      </c>
      <c r="U87" s="33">
        <v>100030183</v>
      </c>
      <c r="V87" s="35">
        <v>45323</v>
      </c>
      <c r="W87" s="31" t="s">
        <v>88</v>
      </c>
      <c r="X87" s="35">
        <v>45412</v>
      </c>
      <c r="Y87" s="30" t="s">
        <v>41</v>
      </c>
      <c r="Z87" s="39">
        <f t="shared" si="13"/>
        <v>3000000</v>
      </c>
      <c r="AA87" s="469">
        <v>2000000</v>
      </c>
      <c r="AB87" s="40"/>
      <c r="AC87" s="30"/>
      <c r="AD87" s="40"/>
      <c r="AE87" s="30"/>
      <c r="AF87" s="30"/>
      <c r="AG87" s="30"/>
      <c r="AH87" s="30"/>
      <c r="AI87" s="30"/>
      <c r="AJ87" s="19"/>
      <c r="AK87" s="19"/>
    </row>
    <row r="88" spans="1:37">
      <c r="A88" s="30">
        <v>86</v>
      </c>
      <c r="B88" s="30" t="s">
        <v>254</v>
      </c>
      <c r="C88" s="30" t="s">
        <v>157</v>
      </c>
      <c r="D88" s="30" t="s">
        <v>280</v>
      </c>
      <c r="E88" s="31" t="s">
        <v>38</v>
      </c>
      <c r="F88" s="32">
        <v>5850000</v>
      </c>
      <c r="G88" s="30" t="s">
        <v>281</v>
      </c>
      <c r="H88" s="33">
        <v>1110484511</v>
      </c>
      <c r="I88" s="33"/>
      <c r="J88" s="34">
        <v>9</v>
      </c>
      <c r="K88" s="34">
        <v>1153</v>
      </c>
      <c r="L88" s="35">
        <v>45321</v>
      </c>
      <c r="M88" s="36">
        <f t="shared" si="10"/>
        <v>5850000</v>
      </c>
      <c r="N88" s="35">
        <v>45324</v>
      </c>
      <c r="O88" s="31" t="s">
        <v>40</v>
      </c>
      <c r="P88" s="37">
        <v>45324</v>
      </c>
      <c r="Q88" s="31">
        <v>1148</v>
      </c>
      <c r="R88" s="30">
        <v>220402</v>
      </c>
      <c r="S88" s="38">
        <f t="shared" si="11"/>
        <v>5850000</v>
      </c>
      <c r="T88" s="35">
        <v>45324</v>
      </c>
      <c r="U88" s="33">
        <v>100030216</v>
      </c>
      <c r="V88" s="35">
        <v>45324</v>
      </c>
      <c r="W88" s="31" t="s">
        <v>88</v>
      </c>
      <c r="X88" s="35">
        <v>45411</v>
      </c>
      <c r="Y88" s="30" t="s">
        <v>106</v>
      </c>
      <c r="Z88" s="39">
        <f t="shared" ref="Z88:Z92" si="14">+F88/3</f>
        <v>1950000</v>
      </c>
      <c r="AA88" s="469">
        <v>1950000</v>
      </c>
      <c r="AB88" s="40"/>
      <c r="AC88" s="30"/>
      <c r="AD88" s="40"/>
      <c r="AE88" s="30"/>
      <c r="AF88" s="30"/>
      <c r="AG88" s="30"/>
      <c r="AH88" s="30"/>
      <c r="AI88" s="30"/>
      <c r="AJ88" s="19"/>
      <c r="AK88" s="19"/>
    </row>
    <row r="89" spans="1:37">
      <c r="A89" s="30">
        <v>87</v>
      </c>
      <c r="B89" s="30" t="s">
        <v>254</v>
      </c>
      <c r="C89" s="30" t="s">
        <v>282</v>
      </c>
      <c r="D89" s="55" t="s">
        <v>100</v>
      </c>
      <c r="E89" s="31" t="s">
        <v>38</v>
      </c>
      <c r="F89" s="32">
        <v>6600000</v>
      </c>
      <c r="G89" s="30" t="s">
        <v>102</v>
      </c>
      <c r="H89" s="33">
        <v>65767290</v>
      </c>
      <c r="I89" s="33"/>
      <c r="J89" s="34">
        <v>8</v>
      </c>
      <c r="K89" s="34">
        <v>1144</v>
      </c>
      <c r="L89" s="35">
        <v>45320</v>
      </c>
      <c r="M89" s="36">
        <f t="shared" si="10"/>
        <v>6600000</v>
      </c>
      <c r="N89" s="35">
        <v>45327</v>
      </c>
      <c r="O89" s="31" t="s">
        <v>40</v>
      </c>
      <c r="P89" s="37">
        <v>45327</v>
      </c>
      <c r="Q89" s="31">
        <v>1151</v>
      </c>
      <c r="R89" s="30">
        <v>220402</v>
      </c>
      <c r="S89" s="38">
        <f t="shared" si="11"/>
        <v>6600000</v>
      </c>
      <c r="T89" s="35">
        <v>45327</v>
      </c>
      <c r="U89" s="33">
        <v>100030277</v>
      </c>
      <c r="V89" s="35">
        <v>45327</v>
      </c>
      <c r="W89" s="31" t="s">
        <v>88</v>
      </c>
      <c r="X89" s="35"/>
      <c r="Y89" s="30"/>
      <c r="Z89" s="39">
        <f t="shared" si="14"/>
        <v>2200000</v>
      </c>
      <c r="AA89" s="30"/>
      <c r="AB89" s="40"/>
      <c r="AC89" s="30"/>
      <c r="AD89" s="40"/>
      <c r="AE89" s="30"/>
      <c r="AF89" s="30"/>
      <c r="AG89" s="30"/>
      <c r="AH89" s="30"/>
      <c r="AI89" s="30"/>
      <c r="AJ89" s="19"/>
      <c r="AK89" s="19"/>
    </row>
    <row r="90" spans="1:37">
      <c r="A90" s="30">
        <v>88</v>
      </c>
      <c r="B90" s="30" t="s">
        <v>254</v>
      </c>
      <c r="C90" s="30" t="s">
        <v>282</v>
      </c>
      <c r="D90" s="55" t="s">
        <v>100</v>
      </c>
      <c r="E90" s="31" t="s">
        <v>38</v>
      </c>
      <c r="F90" s="32">
        <v>2200000</v>
      </c>
      <c r="G90" s="30" t="s">
        <v>101</v>
      </c>
      <c r="H90" s="33">
        <v>1110518316</v>
      </c>
      <c r="I90" s="33"/>
      <c r="J90" s="34">
        <v>7</v>
      </c>
      <c r="K90" s="34">
        <v>1146</v>
      </c>
      <c r="L90" s="35">
        <v>45320</v>
      </c>
      <c r="M90" s="36">
        <f t="shared" si="10"/>
        <v>2200000</v>
      </c>
      <c r="N90" s="35">
        <v>45327</v>
      </c>
      <c r="O90" s="31" t="s">
        <v>40</v>
      </c>
      <c r="P90" s="37">
        <v>45328</v>
      </c>
      <c r="Q90" s="31">
        <v>1153</v>
      </c>
      <c r="R90" s="30">
        <v>220402</v>
      </c>
      <c r="S90" s="38">
        <f t="shared" si="11"/>
        <v>2200000</v>
      </c>
      <c r="T90" s="35">
        <v>45327</v>
      </c>
      <c r="U90" s="33">
        <v>100030272</v>
      </c>
      <c r="V90" s="35">
        <v>45327</v>
      </c>
      <c r="W90" s="31" t="s">
        <v>88</v>
      </c>
      <c r="X90" s="35"/>
      <c r="Y90" s="30"/>
      <c r="Z90" s="39">
        <f t="shared" si="14"/>
        <v>733333.33333333337</v>
      </c>
      <c r="AA90" s="30"/>
      <c r="AB90" s="40"/>
      <c r="AC90" s="30"/>
      <c r="AD90" s="40"/>
      <c r="AE90" s="30"/>
      <c r="AF90" s="30"/>
      <c r="AG90" s="30"/>
      <c r="AH90" s="30"/>
      <c r="AI90" s="30"/>
      <c r="AJ90" s="19"/>
      <c r="AK90" s="19"/>
    </row>
    <row r="91" spans="1:37">
      <c r="A91" s="30">
        <v>89</v>
      </c>
      <c r="B91" s="30" t="s">
        <v>254</v>
      </c>
      <c r="C91" s="30" t="s">
        <v>48</v>
      </c>
      <c r="D91" s="55" t="s">
        <v>136</v>
      </c>
      <c r="E91" s="31" t="s">
        <v>64</v>
      </c>
      <c r="F91" s="32">
        <v>7905750</v>
      </c>
      <c r="G91" s="30" t="s">
        <v>137</v>
      </c>
      <c r="H91" s="33">
        <v>51987188</v>
      </c>
      <c r="I91" s="33"/>
      <c r="J91" s="34">
        <v>7</v>
      </c>
      <c r="K91" s="34">
        <v>1154</v>
      </c>
      <c r="L91" s="35">
        <v>45321</v>
      </c>
      <c r="M91" s="36">
        <f t="shared" si="10"/>
        <v>7905750</v>
      </c>
      <c r="N91" s="35">
        <v>45327</v>
      </c>
      <c r="O91" s="31" t="s">
        <v>40</v>
      </c>
      <c r="P91" s="37">
        <v>45327</v>
      </c>
      <c r="Q91" s="31">
        <v>1152</v>
      </c>
      <c r="R91" s="30">
        <v>220401</v>
      </c>
      <c r="S91" s="38">
        <f t="shared" si="11"/>
        <v>7905750</v>
      </c>
      <c r="T91" s="35">
        <v>45327</v>
      </c>
      <c r="U91" s="33" t="s">
        <v>283</v>
      </c>
      <c r="V91" s="35">
        <v>45327</v>
      </c>
      <c r="W91" s="31" t="s">
        <v>88</v>
      </c>
      <c r="X91" s="35">
        <v>45412</v>
      </c>
      <c r="Y91" s="30" t="s">
        <v>41</v>
      </c>
      <c r="Z91" s="39">
        <f t="shared" si="14"/>
        <v>2635250</v>
      </c>
      <c r="AA91" s="469">
        <v>2635250</v>
      </c>
      <c r="AB91" s="40"/>
      <c r="AC91" s="30"/>
      <c r="AD91" s="40"/>
      <c r="AE91" s="30"/>
      <c r="AF91" s="30"/>
      <c r="AG91" s="30"/>
      <c r="AH91" s="30"/>
      <c r="AI91" s="30"/>
      <c r="AJ91" s="19"/>
      <c r="AK91" s="19"/>
    </row>
    <row r="92" spans="1:37">
      <c r="A92" s="30">
        <v>90</v>
      </c>
      <c r="B92" s="30" t="s">
        <v>254</v>
      </c>
      <c r="C92" s="30" t="s">
        <v>48</v>
      </c>
      <c r="D92" s="30" t="s">
        <v>165</v>
      </c>
      <c r="E92" s="31" t="s">
        <v>38</v>
      </c>
      <c r="F92" s="32">
        <v>4738000</v>
      </c>
      <c r="G92" s="30" t="s">
        <v>166</v>
      </c>
      <c r="H92" s="33">
        <v>36559111</v>
      </c>
      <c r="I92" s="33"/>
      <c r="J92" s="34">
        <v>0</v>
      </c>
      <c r="K92" s="34">
        <v>1167</v>
      </c>
      <c r="L92" s="35">
        <v>45322</v>
      </c>
      <c r="M92" s="36">
        <f t="shared" si="10"/>
        <v>4738000</v>
      </c>
      <c r="N92" s="35">
        <v>45328</v>
      </c>
      <c r="O92" s="31" t="s">
        <v>40</v>
      </c>
      <c r="P92" s="37">
        <v>45328</v>
      </c>
      <c r="Q92" s="31">
        <v>1154</v>
      </c>
      <c r="R92" s="30">
        <v>220401</v>
      </c>
      <c r="S92" s="38">
        <f t="shared" si="11"/>
        <v>4738000</v>
      </c>
      <c r="T92" s="35">
        <v>45328</v>
      </c>
      <c r="U92" s="33">
        <v>100030302</v>
      </c>
      <c r="V92" s="35">
        <v>45328</v>
      </c>
      <c r="W92" s="31" t="s">
        <v>88</v>
      </c>
      <c r="X92" s="35"/>
      <c r="Y92" s="30"/>
      <c r="Z92" s="39">
        <f t="shared" si="14"/>
        <v>1579333.3333333333</v>
      </c>
      <c r="AA92" s="30"/>
      <c r="AB92" s="40"/>
      <c r="AC92" s="30"/>
      <c r="AD92" s="40"/>
      <c r="AE92" s="30"/>
      <c r="AF92" s="30"/>
      <c r="AG92" s="30"/>
      <c r="AH92" s="30"/>
      <c r="AI92" s="30"/>
      <c r="AJ92" s="19"/>
      <c r="AK92" s="19"/>
    </row>
    <row r="93" spans="1:37">
      <c r="A93" s="30">
        <v>91</v>
      </c>
      <c r="B93" s="30" t="s">
        <v>254</v>
      </c>
      <c r="C93" s="30" t="s">
        <v>284</v>
      </c>
      <c r="D93" s="55" t="s">
        <v>158</v>
      </c>
      <c r="E93" s="31" t="s">
        <v>38</v>
      </c>
      <c r="F93" s="32">
        <v>3600000</v>
      </c>
      <c r="G93" s="30" t="s">
        <v>159</v>
      </c>
      <c r="H93" s="33">
        <v>65755709</v>
      </c>
      <c r="I93" s="33"/>
      <c r="J93" s="34">
        <v>1</v>
      </c>
      <c r="K93" s="34">
        <v>1156</v>
      </c>
      <c r="L93" s="35">
        <v>45322</v>
      </c>
      <c r="M93" s="36">
        <f t="shared" si="10"/>
        <v>3600000</v>
      </c>
      <c r="N93" s="35">
        <v>45328</v>
      </c>
      <c r="O93" s="31" t="s">
        <v>40</v>
      </c>
      <c r="P93" s="37">
        <v>45328</v>
      </c>
      <c r="Q93" s="31">
        <v>1158</v>
      </c>
      <c r="R93" s="30">
        <v>220401</v>
      </c>
      <c r="S93" s="38">
        <f t="shared" si="11"/>
        <v>3600000</v>
      </c>
      <c r="T93" s="35">
        <v>45328</v>
      </c>
      <c r="U93" s="33">
        <v>100030304</v>
      </c>
      <c r="V93" s="35">
        <v>45329</v>
      </c>
      <c r="W93" s="31" t="s">
        <v>88</v>
      </c>
      <c r="X93" s="35">
        <v>45414</v>
      </c>
      <c r="Y93" s="30" t="s">
        <v>41</v>
      </c>
      <c r="Z93" s="39">
        <v>3700000</v>
      </c>
      <c r="AA93" s="469">
        <v>3700000</v>
      </c>
      <c r="AB93" s="40"/>
      <c r="AC93" s="30"/>
      <c r="AD93" s="40"/>
      <c r="AE93" s="30"/>
      <c r="AF93" s="30"/>
      <c r="AG93" s="30"/>
      <c r="AH93" s="30"/>
      <c r="AI93" s="30"/>
      <c r="AJ93" s="19"/>
      <c r="AK93" s="19"/>
    </row>
    <row r="94" spans="1:37">
      <c r="A94" s="30">
        <v>92</v>
      </c>
      <c r="B94" s="30" t="s">
        <v>254</v>
      </c>
      <c r="C94" s="30" t="s">
        <v>53</v>
      </c>
      <c r="D94" s="55" t="s">
        <v>285</v>
      </c>
      <c r="E94" s="31" t="s">
        <v>38</v>
      </c>
      <c r="F94" s="32">
        <v>12900000</v>
      </c>
      <c r="G94" s="30" t="s">
        <v>81</v>
      </c>
      <c r="H94" s="33">
        <v>51607730</v>
      </c>
      <c r="I94" s="33"/>
      <c r="J94" s="34">
        <v>0</v>
      </c>
      <c r="K94" s="34">
        <v>1152</v>
      </c>
      <c r="L94" s="35">
        <v>45321</v>
      </c>
      <c r="M94" s="36">
        <f t="shared" si="10"/>
        <v>12900000</v>
      </c>
      <c r="N94" s="35">
        <v>45328</v>
      </c>
      <c r="O94" s="31" t="s">
        <v>40</v>
      </c>
      <c r="P94" s="37">
        <v>45328</v>
      </c>
      <c r="Q94" s="31">
        <v>1155</v>
      </c>
      <c r="R94" s="30">
        <v>220401</v>
      </c>
      <c r="S94" s="38">
        <f t="shared" si="11"/>
        <v>12900000</v>
      </c>
      <c r="T94" s="35"/>
      <c r="U94" s="33" t="s">
        <v>286</v>
      </c>
      <c r="V94" s="35">
        <v>45329</v>
      </c>
      <c r="W94" s="31" t="s">
        <v>88</v>
      </c>
      <c r="X94" s="35"/>
      <c r="Y94" s="30"/>
      <c r="Z94" s="39">
        <f>+F94/3</f>
        <v>4300000</v>
      </c>
      <c r="AA94" s="30"/>
      <c r="AB94" s="40"/>
      <c r="AC94" s="30"/>
      <c r="AD94" s="40"/>
      <c r="AE94" s="30"/>
      <c r="AF94" s="30"/>
      <c r="AG94" s="30"/>
      <c r="AH94" s="30"/>
      <c r="AI94" s="30"/>
      <c r="AJ94" s="19"/>
      <c r="AK94" s="19"/>
    </row>
    <row r="95" spans="1:37">
      <c r="A95" s="30">
        <v>93</v>
      </c>
      <c r="B95" s="30" t="s">
        <v>254</v>
      </c>
      <c r="C95" s="30" t="s">
        <v>92</v>
      </c>
      <c r="D95" s="55" t="s">
        <v>160</v>
      </c>
      <c r="E95" s="31" t="s">
        <v>38</v>
      </c>
      <c r="F95" s="32">
        <v>11100000</v>
      </c>
      <c r="G95" s="30" t="s">
        <v>161</v>
      </c>
      <c r="H95" s="33">
        <v>1110530186</v>
      </c>
      <c r="I95" s="33"/>
      <c r="J95" s="34">
        <v>5</v>
      </c>
      <c r="K95" s="34">
        <v>1166</v>
      </c>
      <c r="L95" s="35">
        <v>45322</v>
      </c>
      <c r="M95" s="36">
        <f t="shared" si="10"/>
        <v>11100000</v>
      </c>
      <c r="N95" s="35">
        <v>45328</v>
      </c>
      <c r="O95" s="31" t="s">
        <v>40</v>
      </c>
      <c r="P95" s="37">
        <v>45328</v>
      </c>
      <c r="Q95" s="31">
        <v>1156</v>
      </c>
      <c r="R95" s="30">
        <v>220401</v>
      </c>
      <c r="S95" s="38">
        <f t="shared" si="11"/>
        <v>11100000</v>
      </c>
      <c r="T95" s="35">
        <v>45328</v>
      </c>
      <c r="U95" s="33">
        <v>100030298</v>
      </c>
      <c r="V95" s="35">
        <v>45328</v>
      </c>
      <c r="W95" s="31" t="s">
        <v>88</v>
      </c>
      <c r="X95" s="35">
        <v>45414</v>
      </c>
      <c r="Y95" s="30" t="s">
        <v>41</v>
      </c>
      <c r="Z95" s="39">
        <f t="shared" ref="Z95:Z158" si="15">+F95/3</f>
        <v>3700000</v>
      </c>
      <c r="AA95" s="469">
        <v>3700000</v>
      </c>
      <c r="AB95" s="40"/>
      <c r="AC95" s="30"/>
      <c r="AD95" s="40"/>
      <c r="AE95" s="30"/>
      <c r="AF95" s="30"/>
      <c r="AG95" s="30"/>
      <c r="AH95" s="30"/>
      <c r="AI95" s="30"/>
      <c r="AJ95" s="19"/>
      <c r="AK95" s="19"/>
    </row>
    <row r="96" spans="1:37">
      <c r="A96" s="30">
        <v>94</v>
      </c>
      <c r="B96" s="30" t="s">
        <v>254</v>
      </c>
      <c r="C96" s="30" t="s">
        <v>157</v>
      </c>
      <c r="D96" s="30" t="s">
        <v>287</v>
      </c>
      <c r="E96" s="31" t="s">
        <v>38</v>
      </c>
      <c r="F96" s="32">
        <v>12900000</v>
      </c>
      <c r="G96" s="30" t="s">
        <v>288</v>
      </c>
      <c r="H96" s="33">
        <v>1110517268</v>
      </c>
      <c r="I96" s="33"/>
      <c r="J96" s="34">
        <v>7</v>
      </c>
      <c r="K96" s="34">
        <v>1129</v>
      </c>
      <c r="L96" s="35">
        <v>45320</v>
      </c>
      <c r="M96" s="36">
        <f t="shared" si="10"/>
        <v>12900000</v>
      </c>
      <c r="N96" s="35">
        <v>45328</v>
      </c>
      <c r="O96" s="31" t="s">
        <v>40</v>
      </c>
      <c r="P96" s="37">
        <v>45328</v>
      </c>
      <c r="Q96" s="31">
        <v>1157</v>
      </c>
      <c r="R96" s="30">
        <v>220401</v>
      </c>
      <c r="S96" s="38">
        <f t="shared" si="11"/>
        <v>12900000</v>
      </c>
      <c r="T96" s="35">
        <v>45328</v>
      </c>
      <c r="U96" s="33" t="s">
        <v>289</v>
      </c>
      <c r="V96" s="35">
        <v>45328</v>
      </c>
      <c r="W96" s="31" t="s">
        <v>88</v>
      </c>
      <c r="X96" s="35"/>
      <c r="Y96" s="30"/>
      <c r="Z96" s="39">
        <f t="shared" si="15"/>
        <v>4300000</v>
      </c>
      <c r="AA96" s="30"/>
      <c r="AB96" s="40"/>
      <c r="AC96" s="30"/>
      <c r="AD96" s="40"/>
      <c r="AE96" s="30"/>
      <c r="AF96" s="30"/>
      <c r="AG96" s="30"/>
      <c r="AH96" s="30"/>
      <c r="AI96" s="30"/>
      <c r="AJ96" s="19"/>
      <c r="AK96" s="19"/>
    </row>
    <row r="97" spans="1:37">
      <c r="A97" s="30">
        <v>95</v>
      </c>
      <c r="B97" s="30" t="s">
        <v>35</v>
      </c>
      <c r="C97" s="30" t="s">
        <v>251</v>
      </c>
      <c r="D97" s="68" t="s">
        <v>290</v>
      </c>
      <c r="E97" s="31" t="s">
        <v>38</v>
      </c>
      <c r="F97" s="32">
        <v>60000000</v>
      </c>
      <c r="G97" s="30" t="s">
        <v>291</v>
      </c>
      <c r="H97" s="33">
        <v>901361940</v>
      </c>
      <c r="I97" s="33"/>
      <c r="J97" s="34">
        <v>5</v>
      </c>
      <c r="K97" s="34">
        <v>1168</v>
      </c>
      <c r="L97" s="35">
        <v>45322</v>
      </c>
      <c r="M97" s="36">
        <f t="shared" si="10"/>
        <v>60000000</v>
      </c>
      <c r="N97" s="35">
        <v>45330</v>
      </c>
      <c r="O97" s="31" t="s">
        <v>40</v>
      </c>
      <c r="P97" s="37">
        <v>45330</v>
      </c>
      <c r="Q97" s="31">
        <v>1168</v>
      </c>
      <c r="R97" s="30">
        <v>21030203</v>
      </c>
      <c r="S97" s="38">
        <f t="shared" si="11"/>
        <v>60000000</v>
      </c>
      <c r="T97" s="35">
        <v>45330</v>
      </c>
      <c r="U97" s="33" t="s">
        <v>292</v>
      </c>
      <c r="V97" s="35">
        <v>45336</v>
      </c>
      <c r="W97" s="41">
        <v>45657</v>
      </c>
      <c r="X97" s="35">
        <v>45418</v>
      </c>
      <c r="Y97" s="30" t="s">
        <v>41</v>
      </c>
      <c r="Z97" s="39">
        <f>+F97/6</f>
        <v>10000000</v>
      </c>
      <c r="AA97" s="30"/>
      <c r="AB97" s="40"/>
      <c r="AC97" s="30"/>
      <c r="AD97" s="40"/>
      <c r="AE97" s="30"/>
      <c r="AF97" s="30"/>
      <c r="AG97" s="30"/>
      <c r="AH97" s="30"/>
      <c r="AI97" s="30"/>
      <c r="AJ97" s="19"/>
      <c r="AK97" s="19"/>
    </row>
    <row r="98" spans="1:37">
      <c r="A98" s="30">
        <v>96</v>
      </c>
      <c r="B98" s="30" t="s">
        <v>254</v>
      </c>
      <c r="C98" s="30" t="s">
        <v>53</v>
      </c>
      <c r="D98" s="55" t="s">
        <v>293</v>
      </c>
      <c r="E98" s="31" t="s">
        <v>38</v>
      </c>
      <c r="F98" s="32">
        <v>10500000</v>
      </c>
      <c r="G98" s="30" t="s">
        <v>84</v>
      </c>
      <c r="H98" s="33">
        <v>65714127</v>
      </c>
      <c r="I98" s="33"/>
      <c r="J98" s="34">
        <v>8</v>
      </c>
      <c r="K98" s="34">
        <v>1161</v>
      </c>
      <c r="L98" s="35">
        <v>45322</v>
      </c>
      <c r="M98" s="36">
        <f t="shared" si="10"/>
        <v>10500000</v>
      </c>
      <c r="N98" s="35">
        <v>45330</v>
      </c>
      <c r="O98" s="31" t="s">
        <v>40</v>
      </c>
      <c r="P98" s="37">
        <v>45330</v>
      </c>
      <c r="Q98" s="31">
        <v>1169</v>
      </c>
      <c r="R98" s="30">
        <v>220401</v>
      </c>
      <c r="S98" s="38">
        <f t="shared" si="11"/>
        <v>10500000</v>
      </c>
      <c r="T98" s="35">
        <v>45330</v>
      </c>
      <c r="U98" s="33" t="s">
        <v>294</v>
      </c>
      <c r="V98" s="35">
        <v>45330</v>
      </c>
      <c r="W98" s="31" t="s">
        <v>88</v>
      </c>
      <c r="X98" s="35"/>
      <c r="Y98" s="30"/>
      <c r="Z98" s="39">
        <f t="shared" si="15"/>
        <v>3500000</v>
      </c>
      <c r="AA98" s="30"/>
      <c r="AB98" s="40"/>
      <c r="AC98" s="30"/>
      <c r="AD98" s="40"/>
      <c r="AE98" s="30"/>
      <c r="AF98" s="30"/>
      <c r="AG98" s="30"/>
      <c r="AH98" s="30"/>
      <c r="AI98" s="30"/>
      <c r="AJ98" s="19"/>
      <c r="AK98" s="19"/>
    </row>
    <row r="99" spans="1:37">
      <c r="A99" s="30">
        <v>97</v>
      </c>
      <c r="B99" s="30" t="s">
        <v>254</v>
      </c>
      <c r="C99" s="30" t="s">
        <v>53</v>
      </c>
      <c r="D99" s="55" t="s">
        <v>173</v>
      </c>
      <c r="E99" s="31" t="s">
        <v>38</v>
      </c>
      <c r="F99" s="32">
        <v>10500000</v>
      </c>
      <c r="G99" s="30" t="s">
        <v>174</v>
      </c>
      <c r="H99" s="33">
        <v>1110528825</v>
      </c>
      <c r="I99" s="33"/>
      <c r="J99" s="34">
        <v>7</v>
      </c>
      <c r="K99" s="34">
        <v>1162</v>
      </c>
      <c r="L99" s="35">
        <v>45322</v>
      </c>
      <c r="M99" s="36">
        <f t="shared" si="10"/>
        <v>10500000</v>
      </c>
      <c r="N99" s="35">
        <v>45330</v>
      </c>
      <c r="O99" s="31" t="s">
        <v>40</v>
      </c>
      <c r="P99" s="37">
        <v>45330</v>
      </c>
      <c r="Q99" s="31">
        <v>1170</v>
      </c>
      <c r="R99" s="30">
        <v>220401</v>
      </c>
      <c r="S99" s="38">
        <f t="shared" si="11"/>
        <v>10500000</v>
      </c>
      <c r="T99" s="35">
        <v>45330</v>
      </c>
      <c r="U99" s="33" t="s">
        <v>295</v>
      </c>
      <c r="V99" s="35">
        <v>45330</v>
      </c>
      <c r="W99" s="31" t="s">
        <v>88</v>
      </c>
      <c r="X99" s="35"/>
      <c r="Y99" s="30"/>
      <c r="Z99" s="39">
        <f t="shared" si="15"/>
        <v>3500000</v>
      </c>
      <c r="AA99" s="30"/>
      <c r="AB99" s="40"/>
      <c r="AC99" s="30"/>
      <c r="AD99" s="40"/>
      <c r="AE99" s="30"/>
      <c r="AF99" s="30"/>
      <c r="AG99" s="30"/>
      <c r="AH99" s="30"/>
      <c r="AI99" s="30"/>
      <c r="AJ99" s="19"/>
      <c r="AK99" s="19"/>
    </row>
    <row r="100" spans="1:37">
      <c r="A100" s="30">
        <v>98</v>
      </c>
      <c r="B100" s="30" t="s">
        <v>254</v>
      </c>
      <c r="C100" s="30" t="s">
        <v>53</v>
      </c>
      <c r="D100" s="55" t="s">
        <v>131</v>
      </c>
      <c r="E100" s="31" t="s">
        <v>38</v>
      </c>
      <c r="F100" s="32">
        <v>16500000</v>
      </c>
      <c r="G100" s="30" t="s">
        <v>132</v>
      </c>
      <c r="H100" s="33">
        <v>77182070</v>
      </c>
      <c r="I100" s="33"/>
      <c r="J100" s="34">
        <v>6</v>
      </c>
      <c r="K100" s="34">
        <v>1159</v>
      </c>
      <c r="L100" s="35">
        <v>45322</v>
      </c>
      <c r="M100" s="36">
        <f t="shared" si="10"/>
        <v>16500000</v>
      </c>
      <c r="N100" s="35">
        <v>45330</v>
      </c>
      <c r="O100" s="31" t="s">
        <v>40</v>
      </c>
      <c r="P100" s="37">
        <v>45330</v>
      </c>
      <c r="Q100" s="31">
        <v>1171</v>
      </c>
      <c r="R100" s="30">
        <v>220401</v>
      </c>
      <c r="S100" s="38">
        <f t="shared" si="11"/>
        <v>16500000</v>
      </c>
      <c r="T100" s="35">
        <v>45330</v>
      </c>
      <c r="U100" s="33">
        <v>100007231</v>
      </c>
      <c r="V100" s="35">
        <v>45335</v>
      </c>
      <c r="W100" s="31" t="s">
        <v>88</v>
      </c>
      <c r="X100" s="35">
        <v>45422</v>
      </c>
      <c r="Y100" s="30" t="s">
        <v>41</v>
      </c>
      <c r="Z100" s="39">
        <f t="shared" si="15"/>
        <v>5500000</v>
      </c>
      <c r="AA100" s="469">
        <v>5500000</v>
      </c>
      <c r="AB100" s="40"/>
      <c r="AC100" s="30"/>
      <c r="AD100" s="40"/>
      <c r="AE100" s="30"/>
      <c r="AF100" s="30"/>
      <c r="AG100" s="30"/>
      <c r="AH100" s="30"/>
      <c r="AI100" s="30"/>
      <c r="AJ100" s="19"/>
      <c r="AK100" s="19"/>
    </row>
    <row r="101" spans="1:37">
      <c r="A101" s="30">
        <v>99</v>
      </c>
      <c r="B101" s="30" t="s">
        <v>254</v>
      </c>
      <c r="C101" s="30" t="s">
        <v>53</v>
      </c>
      <c r="D101" s="55" t="s">
        <v>54</v>
      </c>
      <c r="E101" s="31" t="s">
        <v>38</v>
      </c>
      <c r="F101" s="32">
        <v>16500000</v>
      </c>
      <c r="G101" s="30" t="s">
        <v>55</v>
      </c>
      <c r="H101" s="33">
        <v>93405160</v>
      </c>
      <c r="I101" s="33"/>
      <c r="J101" s="34">
        <v>8</v>
      </c>
      <c r="K101" s="34">
        <v>1165</v>
      </c>
      <c r="L101" s="35">
        <v>45322</v>
      </c>
      <c r="M101" s="36">
        <f t="shared" si="10"/>
        <v>16500000</v>
      </c>
      <c r="N101" s="35">
        <v>45330</v>
      </c>
      <c r="O101" s="31" t="s">
        <v>296</v>
      </c>
      <c r="P101" s="37">
        <v>45330</v>
      </c>
      <c r="Q101" s="31">
        <v>1172</v>
      </c>
      <c r="R101" s="30">
        <v>220401</v>
      </c>
      <c r="S101" s="38">
        <f t="shared" si="11"/>
        <v>16500000</v>
      </c>
      <c r="T101" s="35">
        <v>45334</v>
      </c>
      <c r="U101" s="33" t="s">
        <v>297</v>
      </c>
      <c r="V101" s="35">
        <v>45335</v>
      </c>
      <c r="W101" s="31" t="s">
        <v>88</v>
      </c>
      <c r="X101" s="35">
        <v>45422</v>
      </c>
      <c r="Y101" s="30" t="s">
        <v>41</v>
      </c>
      <c r="Z101" s="39">
        <f t="shared" si="15"/>
        <v>5500000</v>
      </c>
      <c r="AA101" s="469">
        <v>5500000</v>
      </c>
      <c r="AB101" s="40"/>
      <c r="AC101" s="30"/>
      <c r="AD101" s="40"/>
      <c r="AE101" s="30"/>
      <c r="AF101" s="30"/>
      <c r="AG101" s="30"/>
      <c r="AH101" s="30"/>
      <c r="AI101" s="30"/>
      <c r="AJ101" s="19"/>
      <c r="AK101" s="19"/>
    </row>
    <row r="102" spans="1:37">
      <c r="A102" s="30">
        <v>100</v>
      </c>
      <c r="B102" s="30" t="s">
        <v>254</v>
      </c>
      <c r="C102" s="30" t="s">
        <v>53</v>
      </c>
      <c r="D102" s="55" t="s">
        <v>83</v>
      </c>
      <c r="E102" s="31" t="s">
        <v>38</v>
      </c>
      <c r="F102" s="32">
        <v>10500000</v>
      </c>
      <c r="G102" s="30" t="s">
        <v>124</v>
      </c>
      <c r="H102" s="33">
        <v>1234639176</v>
      </c>
      <c r="I102" s="33"/>
      <c r="J102" s="34">
        <v>1</v>
      </c>
      <c r="K102" s="34">
        <v>1163</v>
      </c>
      <c r="L102" s="35">
        <v>45322</v>
      </c>
      <c r="M102" s="36">
        <f t="shared" si="10"/>
        <v>10500000</v>
      </c>
      <c r="N102" s="35">
        <v>45330</v>
      </c>
      <c r="O102" s="31" t="s">
        <v>40</v>
      </c>
      <c r="P102" s="37">
        <v>45330</v>
      </c>
      <c r="Q102" s="31">
        <v>1173</v>
      </c>
      <c r="R102" s="30">
        <v>220401</v>
      </c>
      <c r="S102" s="38">
        <f t="shared" si="11"/>
        <v>10500000</v>
      </c>
      <c r="T102" s="35">
        <v>45330</v>
      </c>
      <c r="U102" s="33" t="s">
        <v>298</v>
      </c>
      <c r="V102" s="35">
        <v>45330</v>
      </c>
      <c r="W102" s="31" t="s">
        <v>88</v>
      </c>
      <c r="X102" s="35"/>
      <c r="Y102" s="30"/>
      <c r="Z102" s="39">
        <f t="shared" si="15"/>
        <v>3500000</v>
      </c>
      <c r="AA102" s="30"/>
      <c r="AB102" s="40"/>
      <c r="AC102" s="30"/>
      <c r="AD102" s="40"/>
      <c r="AE102" s="30"/>
      <c r="AF102" s="30"/>
      <c r="AG102" s="30"/>
      <c r="AH102" s="30"/>
      <c r="AI102" s="30"/>
      <c r="AJ102" s="19"/>
      <c r="AK102" s="19"/>
    </row>
    <row r="103" spans="1:37">
      <c r="A103" s="30">
        <v>101</v>
      </c>
      <c r="B103" s="30" t="s">
        <v>35</v>
      </c>
      <c r="C103" s="30" t="s">
        <v>42</v>
      </c>
      <c r="D103" s="30" t="s">
        <v>299</v>
      </c>
      <c r="E103" s="31" t="s">
        <v>38</v>
      </c>
      <c r="F103" s="32">
        <v>15000000</v>
      </c>
      <c r="G103" s="30" t="s">
        <v>300</v>
      </c>
      <c r="H103" s="33">
        <v>1110507270</v>
      </c>
      <c r="I103" s="33"/>
      <c r="J103" s="34">
        <v>1</v>
      </c>
      <c r="K103" s="34">
        <v>1172</v>
      </c>
      <c r="L103" s="35">
        <v>45322</v>
      </c>
      <c r="M103" s="36">
        <f t="shared" si="10"/>
        <v>15000000</v>
      </c>
      <c r="N103" s="35">
        <v>45330</v>
      </c>
      <c r="O103" s="31" t="s">
        <v>40</v>
      </c>
      <c r="P103" s="37">
        <v>45330</v>
      </c>
      <c r="Q103" s="31">
        <v>1174</v>
      </c>
      <c r="R103" s="30">
        <v>2101010301</v>
      </c>
      <c r="S103" s="38">
        <f t="shared" si="11"/>
        <v>15000000</v>
      </c>
      <c r="T103" s="35">
        <v>45330</v>
      </c>
      <c r="U103" s="33" t="s">
        <v>301</v>
      </c>
      <c r="V103" s="35">
        <v>45330</v>
      </c>
      <c r="W103" s="31" t="s">
        <v>88</v>
      </c>
      <c r="X103" s="35"/>
      <c r="Y103" s="30"/>
      <c r="Z103" s="39">
        <f t="shared" si="15"/>
        <v>5000000</v>
      </c>
      <c r="AA103" s="30"/>
      <c r="AB103" s="40"/>
      <c r="AC103" s="30"/>
      <c r="AD103" s="40"/>
      <c r="AE103" s="30"/>
      <c r="AF103" s="30"/>
      <c r="AG103" s="30"/>
      <c r="AH103" s="30"/>
      <c r="AI103" s="30"/>
      <c r="AJ103" s="19"/>
      <c r="AK103" s="19"/>
    </row>
    <row r="104" spans="1:37">
      <c r="A104" s="30">
        <v>102</v>
      </c>
      <c r="B104" s="30" t="s">
        <v>254</v>
      </c>
      <c r="C104" s="30" t="s">
        <v>53</v>
      </c>
      <c r="D104" s="59" t="s">
        <v>302</v>
      </c>
      <c r="E104" s="31" t="s">
        <v>38</v>
      </c>
      <c r="F104" s="32">
        <v>10500000</v>
      </c>
      <c r="G104" s="30" t="s">
        <v>303</v>
      </c>
      <c r="H104" s="33">
        <v>1104706658</v>
      </c>
      <c r="I104" s="33"/>
      <c r="J104" s="34">
        <v>5</v>
      </c>
      <c r="K104" s="34">
        <v>1158</v>
      </c>
      <c r="L104" s="35">
        <v>45322</v>
      </c>
      <c r="M104" s="36">
        <f t="shared" si="10"/>
        <v>10500000</v>
      </c>
      <c r="N104" s="35">
        <v>45330</v>
      </c>
      <c r="O104" s="31" t="s">
        <v>40</v>
      </c>
      <c r="P104" s="37">
        <v>45330</v>
      </c>
      <c r="Q104" s="31">
        <v>1175</v>
      </c>
      <c r="R104" s="30">
        <v>220401</v>
      </c>
      <c r="S104" s="38">
        <f t="shared" si="11"/>
        <v>10500000</v>
      </c>
      <c r="T104" s="35">
        <v>45330</v>
      </c>
      <c r="U104" s="33" t="s">
        <v>304</v>
      </c>
      <c r="V104" s="35">
        <v>45330</v>
      </c>
      <c r="W104" s="31" t="s">
        <v>88</v>
      </c>
      <c r="X104" s="35"/>
      <c r="Y104" s="30"/>
      <c r="Z104" s="39">
        <f t="shared" si="15"/>
        <v>3500000</v>
      </c>
      <c r="AA104" s="30"/>
      <c r="AB104" s="40"/>
      <c r="AC104" s="30"/>
      <c r="AD104" s="40"/>
      <c r="AE104" s="30"/>
      <c r="AF104" s="30"/>
      <c r="AG104" s="30"/>
      <c r="AH104" s="30"/>
      <c r="AI104" s="30"/>
      <c r="AJ104" s="19"/>
      <c r="AK104" s="19"/>
    </row>
    <row r="105" spans="1:37">
      <c r="A105" s="30">
        <v>103</v>
      </c>
      <c r="B105" s="30" t="s">
        <v>35</v>
      </c>
      <c r="C105" s="30" t="s">
        <v>59</v>
      </c>
      <c r="D105" s="30" t="s">
        <v>305</v>
      </c>
      <c r="E105" s="31" t="s">
        <v>38</v>
      </c>
      <c r="F105" s="32">
        <v>11600000</v>
      </c>
      <c r="G105" s="30" t="s">
        <v>306</v>
      </c>
      <c r="H105" s="33">
        <v>14297367</v>
      </c>
      <c r="I105" s="33"/>
      <c r="J105" s="34">
        <v>3</v>
      </c>
      <c r="K105" s="34">
        <v>1132</v>
      </c>
      <c r="L105" s="35">
        <v>45320</v>
      </c>
      <c r="M105" s="36">
        <f t="shared" si="10"/>
        <v>11600000</v>
      </c>
      <c r="N105" s="35">
        <v>45330</v>
      </c>
      <c r="O105" s="31" t="s">
        <v>40</v>
      </c>
      <c r="P105" s="37">
        <v>45330</v>
      </c>
      <c r="Q105" s="31">
        <v>1176</v>
      </c>
      <c r="R105" s="30">
        <v>220106</v>
      </c>
      <c r="S105" s="38">
        <f t="shared" si="11"/>
        <v>11600000</v>
      </c>
      <c r="T105" s="35">
        <v>45330</v>
      </c>
      <c r="U105" s="33">
        <v>100030350</v>
      </c>
      <c r="V105" s="35">
        <v>45330</v>
      </c>
      <c r="W105" s="31" t="s">
        <v>46</v>
      </c>
      <c r="X105" s="35"/>
      <c r="Y105" s="30"/>
      <c r="Z105" s="39">
        <f>+F105/4</f>
        <v>2900000</v>
      </c>
      <c r="AA105" s="30"/>
      <c r="AB105" s="40"/>
      <c r="AC105" s="30"/>
      <c r="AD105" s="40"/>
      <c r="AE105" s="30"/>
      <c r="AF105" s="30"/>
      <c r="AG105" s="30"/>
      <c r="AH105" s="30"/>
      <c r="AI105" s="30"/>
      <c r="AJ105" s="19"/>
      <c r="AK105" s="19"/>
    </row>
    <row r="106" spans="1:37">
      <c r="A106" s="30">
        <v>104</v>
      </c>
      <c r="B106" s="30" t="s">
        <v>254</v>
      </c>
      <c r="C106" s="30" t="s">
        <v>48</v>
      </c>
      <c r="D106" s="55" t="s">
        <v>192</v>
      </c>
      <c r="E106" s="31" t="s">
        <v>64</v>
      </c>
      <c r="F106" s="32">
        <v>11400000</v>
      </c>
      <c r="G106" s="30" t="s">
        <v>197</v>
      </c>
      <c r="H106" s="33">
        <v>30398749</v>
      </c>
      <c r="I106" s="33"/>
      <c r="J106" s="34">
        <v>5</v>
      </c>
      <c r="K106" s="34">
        <v>1155</v>
      </c>
      <c r="L106" s="35">
        <v>45322</v>
      </c>
      <c r="M106" s="36">
        <f t="shared" si="10"/>
        <v>11400000</v>
      </c>
      <c r="N106" s="35">
        <v>45331</v>
      </c>
      <c r="O106" s="31" t="s">
        <v>40</v>
      </c>
      <c r="P106" s="37">
        <v>45331</v>
      </c>
      <c r="Q106" s="31">
        <v>1177</v>
      </c>
      <c r="R106" s="30">
        <v>220401</v>
      </c>
      <c r="S106" s="38">
        <f t="shared" si="11"/>
        <v>11400000</v>
      </c>
      <c r="T106" s="35">
        <v>45331</v>
      </c>
      <c r="U106" s="33" t="s">
        <v>307</v>
      </c>
      <c r="V106" s="35">
        <v>45331</v>
      </c>
      <c r="W106" s="31" t="s">
        <v>88</v>
      </c>
      <c r="X106" s="35" t="s">
        <v>308</v>
      </c>
      <c r="Y106" s="30" t="s">
        <v>106</v>
      </c>
      <c r="Z106" s="39">
        <f t="shared" si="15"/>
        <v>3800000</v>
      </c>
      <c r="AA106" s="469">
        <v>3800000</v>
      </c>
      <c r="AB106" s="40"/>
      <c r="AC106" s="30"/>
      <c r="AD106" s="40"/>
      <c r="AE106" s="30"/>
      <c r="AF106" s="30"/>
      <c r="AG106" s="30"/>
      <c r="AH106" s="30"/>
      <c r="AI106" s="30"/>
      <c r="AJ106" s="19"/>
      <c r="AK106" s="19"/>
    </row>
    <row r="107" spans="1:37">
      <c r="A107" s="30">
        <v>105</v>
      </c>
      <c r="B107" s="30" t="s">
        <v>254</v>
      </c>
      <c r="C107" s="30" t="s">
        <v>53</v>
      </c>
      <c r="D107" s="55" t="s">
        <v>83</v>
      </c>
      <c r="E107" s="31" t="s">
        <v>38</v>
      </c>
      <c r="F107" s="32">
        <v>10500000</v>
      </c>
      <c r="G107" s="30" t="s">
        <v>309</v>
      </c>
      <c r="H107" s="33">
        <v>1005848875</v>
      </c>
      <c r="I107" s="33"/>
      <c r="J107" s="34">
        <v>7</v>
      </c>
      <c r="K107" s="34">
        <v>1190</v>
      </c>
      <c r="L107" s="35">
        <v>45322</v>
      </c>
      <c r="M107" s="36">
        <f t="shared" si="10"/>
        <v>10500000</v>
      </c>
      <c r="N107" s="35">
        <v>45331</v>
      </c>
      <c r="O107" s="31" t="s">
        <v>40</v>
      </c>
      <c r="P107" s="37">
        <v>45331</v>
      </c>
      <c r="Q107" s="31">
        <v>1178</v>
      </c>
      <c r="R107" s="30">
        <v>220401</v>
      </c>
      <c r="S107" s="38">
        <f t="shared" si="11"/>
        <v>10500000</v>
      </c>
      <c r="T107" s="35">
        <v>45331</v>
      </c>
      <c r="U107" s="33" t="s">
        <v>310</v>
      </c>
      <c r="V107" s="35">
        <v>45334</v>
      </c>
      <c r="W107" s="31" t="s">
        <v>88</v>
      </c>
      <c r="X107" s="35"/>
      <c r="Y107" s="30"/>
      <c r="Z107" s="39">
        <f t="shared" si="15"/>
        <v>3500000</v>
      </c>
      <c r="AA107" s="30"/>
      <c r="AB107" s="40"/>
      <c r="AC107" s="30"/>
      <c r="AD107" s="40"/>
      <c r="AE107" s="30"/>
      <c r="AF107" s="30"/>
      <c r="AG107" s="30"/>
      <c r="AH107" s="30"/>
      <c r="AI107" s="30"/>
      <c r="AJ107" s="19"/>
      <c r="AK107" s="19"/>
    </row>
    <row r="108" spans="1:37">
      <c r="A108" s="30">
        <v>106</v>
      </c>
      <c r="B108" s="30" t="s">
        <v>254</v>
      </c>
      <c r="C108" s="30" t="s">
        <v>97</v>
      </c>
      <c r="D108" s="30" t="s">
        <v>98</v>
      </c>
      <c r="E108" s="31" t="s">
        <v>38</v>
      </c>
      <c r="F108" s="32">
        <v>6900000</v>
      </c>
      <c r="G108" s="30" t="s">
        <v>99</v>
      </c>
      <c r="H108" s="33">
        <v>1110548224</v>
      </c>
      <c r="I108" s="33"/>
      <c r="J108" s="34"/>
      <c r="K108" s="34">
        <v>1184</v>
      </c>
      <c r="L108" s="35">
        <v>45322</v>
      </c>
      <c r="M108" s="36">
        <f t="shared" si="10"/>
        <v>6900000</v>
      </c>
      <c r="N108" s="35">
        <v>45331</v>
      </c>
      <c r="O108" s="31" t="s">
        <v>40</v>
      </c>
      <c r="P108" s="37">
        <v>45331</v>
      </c>
      <c r="Q108" s="31">
        <v>1179</v>
      </c>
      <c r="R108" s="30">
        <v>220402</v>
      </c>
      <c r="S108" s="38">
        <f t="shared" si="11"/>
        <v>6900000</v>
      </c>
      <c r="T108" s="35">
        <v>45331</v>
      </c>
      <c r="U108" s="33">
        <v>100030361</v>
      </c>
      <c r="V108" s="35">
        <v>45331</v>
      </c>
      <c r="W108" s="31" t="s">
        <v>88</v>
      </c>
      <c r="X108" s="35"/>
      <c r="Y108" s="30"/>
      <c r="Z108" s="39">
        <f t="shared" si="15"/>
        <v>2300000</v>
      </c>
      <c r="AA108" s="30"/>
      <c r="AB108" s="40"/>
      <c r="AC108" s="30"/>
      <c r="AD108" s="40"/>
      <c r="AE108" s="30"/>
      <c r="AF108" s="30"/>
      <c r="AG108" s="30"/>
      <c r="AH108" s="30"/>
      <c r="AI108" s="30"/>
      <c r="AJ108" s="19"/>
      <c r="AK108" s="19"/>
    </row>
    <row r="109" spans="1:37">
      <c r="A109" s="30">
        <v>107</v>
      </c>
      <c r="B109" s="30" t="s">
        <v>35</v>
      </c>
      <c r="C109" s="30" t="s">
        <v>251</v>
      </c>
      <c r="D109" s="59" t="s">
        <v>311</v>
      </c>
      <c r="E109" s="31" t="s">
        <v>38</v>
      </c>
      <c r="F109" s="32">
        <v>260000000</v>
      </c>
      <c r="G109" s="30" t="s">
        <v>312</v>
      </c>
      <c r="H109" s="33">
        <v>901422831</v>
      </c>
      <c r="I109" s="33"/>
      <c r="J109" s="34">
        <v>3</v>
      </c>
      <c r="K109" s="34">
        <v>1127</v>
      </c>
      <c r="L109" s="35">
        <v>45320</v>
      </c>
      <c r="M109" s="36">
        <f t="shared" si="10"/>
        <v>260000000</v>
      </c>
      <c r="N109" s="35">
        <v>45331</v>
      </c>
      <c r="O109" s="31" t="s">
        <v>40</v>
      </c>
      <c r="P109" s="37">
        <v>45334</v>
      </c>
      <c r="Q109" s="31">
        <v>1181</v>
      </c>
      <c r="R109" s="30">
        <v>21030202</v>
      </c>
      <c r="S109" s="38">
        <f t="shared" si="11"/>
        <v>260000000</v>
      </c>
      <c r="T109" s="35">
        <v>45335</v>
      </c>
      <c r="U109" s="33" t="s">
        <v>313</v>
      </c>
      <c r="V109" s="35">
        <v>45342</v>
      </c>
      <c r="W109" s="31" t="s">
        <v>46</v>
      </c>
      <c r="X109" s="35"/>
      <c r="Y109" s="30"/>
      <c r="Z109" s="39">
        <f>+F109/4</f>
        <v>65000000</v>
      </c>
      <c r="AA109" s="30"/>
      <c r="AB109" s="40"/>
      <c r="AC109" s="30"/>
      <c r="AD109" s="40"/>
      <c r="AE109" s="30"/>
      <c r="AF109" s="30"/>
      <c r="AG109" s="30"/>
      <c r="AH109" s="30"/>
      <c r="AI109" s="30"/>
      <c r="AJ109" s="19"/>
      <c r="AK109" s="19"/>
    </row>
    <row r="110" spans="1:37">
      <c r="A110" s="30">
        <v>108</v>
      </c>
      <c r="B110" s="30" t="s">
        <v>254</v>
      </c>
      <c r="C110" s="30" t="s">
        <v>314</v>
      </c>
      <c r="D110" s="30" t="s">
        <v>315</v>
      </c>
      <c r="E110" s="31" t="s">
        <v>38</v>
      </c>
      <c r="F110" s="32">
        <v>10800000</v>
      </c>
      <c r="G110" s="30" t="s">
        <v>316</v>
      </c>
      <c r="H110" s="33">
        <v>16070364</v>
      </c>
      <c r="I110" s="33"/>
      <c r="J110" s="34">
        <v>3</v>
      </c>
      <c r="K110" s="34">
        <v>1191</v>
      </c>
      <c r="L110" s="37" t="s">
        <v>317</v>
      </c>
      <c r="M110" s="36">
        <f t="shared" si="10"/>
        <v>10800000</v>
      </c>
      <c r="N110" s="35">
        <v>45334</v>
      </c>
      <c r="O110" s="31" t="s">
        <v>40</v>
      </c>
      <c r="P110" s="37">
        <v>45334</v>
      </c>
      <c r="Q110" s="31">
        <v>1185</v>
      </c>
      <c r="R110" s="30">
        <v>220401</v>
      </c>
      <c r="S110" s="38">
        <f t="shared" si="11"/>
        <v>10800000</v>
      </c>
      <c r="T110" s="35">
        <v>45334</v>
      </c>
      <c r="U110" s="33">
        <v>100030388</v>
      </c>
      <c r="V110" s="35">
        <v>45334</v>
      </c>
      <c r="W110" s="31" t="s">
        <v>88</v>
      </c>
      <c r="X110" s="35"/>
      <c r="Y110" s="30"/>
      <c r="Z110" s="39">
        <f t="shared" si="15"/>
        <v>3600000</v>
      </c>
      <c r="AA110" s="30"/>
      <c r="AB110" s="40"/>
      <c r="AC110" s="30"/>
      <c r="AD110" s="40"/>
      <c r="AE110" s="30"/>
      <c r="AF110" s="30"/>
      <c r="AG110" s="30"/>
      <c r="AH110" s="30"/>
      <c r="AI110" s="30"/>
      <c r="AJ110" s="19"/>
      <c r="AK110" s="19"/>
    </row>
    <row r="111" spans="1:37">
      <c r="A111" s="30">
        <v>109</v>
      </c>
      <c r="B111" s="30" t="s">
        <v>254</v>
      </c>
      <c r="C111" s="30" t="s">
        <v>210</v>
      </c>
      <c r="D111" s="30" t="s">
        <v>318</v>
      </c>
      <c r="E111" s="31" t="s">
        <v>38</v>
      </c>
      <c r="F111" s="32">
        <v>6600000</v>
      </c>
      <c r="G111" s="30" t="s">
        <v>319</v>
      </c>
      <c r="H111" s="33">
        <v>1110597725</v>
      </c>
      <c r="I111" s="33"/>
      <c r="J111" s="34">
        <v>3</v>
      </c>
      <c r="K111" s="34">
        <v>1140</v>
      </c>
      <c r="L111" s="35">
        <v>45351</v>
      </c>
      <c r="M111" s="36">
        <f t="shared" si="10"/>
        <v>6600000</v>
      </c>
      <c r="N111" s="35">
        <v>45334</v>
      </c>
      <c r="O111" s="31" t="s">
        <v>40</v>
      </c>
      <c r="P111" s="37">
        <v>45336</v>
      </c>
      <c r="Q111" s="31">
        <v>1190</v>
      </c>
      <c r="R111" s="30">
        <v>220401</v>
      </c>
      <c r="S111" s="38">
        <f t="shared" si="11"/>
        <v>6600000</v>
      </c>
      <c r="T111" s="35">
        <v>45336</v>
      </c>
      <c r="U111" s="33">
        <v>100030457</v>
      </c>
      <c r="V111" s="35">
        <v>45336</v>
      </c>
      <c r="W111" s="31" t="s">
        <v>88</v>
      </c>
      <c r="X111" s="35">
        <v>45422</v>
      </c>
      <c r="Y111" s="30" t="s">
        <v>41</v>
      </c>
      <c r="Z111" s="39">
        <f t="shared" si="15"/>
        <v>2200000</v>
      </c>
      <c r="AA111" s="30"/>
      <c r="AB111" s="40"/>
      <c r="AC111" s="30"/>
      <c r="AD111" s="40"/>
      <c r="AE111" s="30"/>
      <c r="AF111" s="30"/>
      <c r="AG111" s="30"/>
      <c r="AH111" s="30"/>
      <c r="AI111" s="30"/>
      <c r="AJ111" s="19"/>
      <c r="AK111" s="19"/>
    </row>
    <row r="112" spans="1:37">
      <c r="A112" s="30">
        <v>110</v>
      </c>
      <c r="B112" s="30" t="s">
        <v>35</v>
      </c>
      <c r="C112" s="30" t="s">
        <v>59</v>
      </c>
      <c r="D112" s="30" t="s">
        <v>320</v>
      </c>
      <c r="E112" s="31" t="s">
        <v>38</v>
      </c>
      <c r="F112" s="32">
        <v>21666666</v>
      </c>
      <c r="G112" s="30" t="s">
        <v>321</v>
      </c>
      <c r="H112" s="33">
        <v>900493821</v>
      </c>
      <c r="I112" s="33"/>
      <c r="J112" s="34">
        <v>1</v>
      </c>
      <c r="K112" s="34">
        <v>74</v>
      </c>
      <c r="L112" s="35">
        <v>45295</v>
      </c>
      <c r="M112" s="36">
        <f t="shared" si="10"/>
        <v>21666666</v>
      </c>
      <c r="N112" s="35">
        <v>45334</v>
      </c>
      <c r="O112" s="31" t="s">
        <v>40</v>
      </c>
      <c r="P112" s="37">
        <v>45334</v>
      </c>
      <c r="Q112" s="31">
        <v>1186</v>
      </c>
      <c r="R112" s="30">
        <v>21030202</v>
      </c>
      <c r="S112" s="38">
        <f t="shared" si="11"/>
        <v>21666666</v>
      </c>
      <c r="T112" s="35">
        <v>45335</v>
      </c>
      <c r="U112" s="33" t="s">
        <v>322</v>
      </c>
      <c r="V112" s="35">
        <v>45334</v>
      </c>
      <c r="W112" s="31" t="s">
        <v>52</v>
      </c>
      <c r="X112" s="35"/>
      <c r="Y112" s="30"/>
      <c r="Z112" s="39">
        <f>+F112/2</f>
        <v>10833333</v>
      </c>
      <c r="AA112" s="30"/>
      <c r="AB112" s="40"/>
      <c r="AC112" s="30"/>
      <c r="AD112" s="40"/>
      <c r="AE112" s="30"/>
      <c r="AF112" s="30"/>
      <c r="AG112" s="30"/>
      <c r="AH112" s="30"/>
      <c r="AI112" s="30"/>
      <c r="AJ112" s="19"/>
      <c r="AK112" s="19"/>
    </row>
    <row r="113" spans="1:37">
      <c r="A113" s="30">
        <v>111</v>
      </c>
      <c r="B113" s="30" t="s">
        <v>254</v>
      </c>
      <c r="C113" s="30" t="s">
        <v>282</v>
      </c>
      <c r="D113" s="55" t="s">
        <v>100</v>
      </c>
      <c r="E113" s="31" t="s">
        <v>38</v>
      </c>
      <c r="F113" s="32">
        <v>5850000</v>
      </c>
      <c r="G113" s="30" t="s">
        <v>122</v>
      </c>
      <c r="H113" s="33">
        <v>1109380186</v>
      </c>
      <c r="I113" s="33"/>
      <c r="J113" s="34">
        <v>7</v>
      </c>
      <c r="K113" s="34">
        <v>1143</v>
      </c>
      <c r="L113" s="35">
        <v>45320</v>
      </c>
      <c r="M113" s="36">
        <f t="shared" si="10"/>
        <v>5850000</v>
      </c>
      <c r="N113" s="35">
        <v>45334</v>
      </c>
      <c r="O113" s="31" t="s">
        <v>40</v>
      </c>
      <c r="P113" s="37">
        <v>45334</v>
      </c>
      <c r="Q113" s="31">
        <v>1187</v>
      </c>
      <c r="R113" s="30">
        <v>220402</v>
      </c>
      <c r="S113" s="38">
        <f t="shared" si="11"/>
        <v>5850000</v>
      </c>
      <c r="T113" s="35">
        <v>45334</v>
      </c>
      <c r="U113" s="33" t="s">
        <v>323</v>
      </c>
      <c r="V113" s="35">
        <v>45334</v>
      </c>
      <c r="W113" s="31" t="s">
        <v>88</v>
      </c>
      <c r="X113" s="35">
        <v>45422</v>
      </c>
      <c r="Y113" s="30" t="s">
        <v>41</v>
      </c>
      <c r="Z113" s="39">
        <f t="shared" si="15"/>
        <v>1950000</v>
      </c>
      <c r="AA113" s="469">
        <v>1950000</v>
      </c>
      <c r="AB113" s="40"/>
      <c r="AC113" s="30"/>
      <c r="AD113" s="40"/>
      <c r="AE113" s="30"/>
      <c r="AF113" s="30"/>
      <c r="AG113" s="30"/>
      <c r="AH113" s="30"/>
      <c r="AI113" s="30"/>
      <c r="AJ113" s="19"/>
      <c r="AK113" s="19"/>
    </row>
    <row r="114" spans="1:37">
      <c r="A114" s="30">
        <v>112</v>
      </c>
      <c r="B114" s="30" t="s">
        <v>254</v>
      </c>
      <c r="C114" s="30" t="s">
        <v>53</v>
      </c>
      <c r="D114" s="55" t="s">
        <v>83</v>
      </c>
      <c r="E114" s="31" t="s">
        <v>38</v>
      </c>
      <c r="F114" s="32">
        <v>10500000</v>
      </c>
      <c r="G114" s="30" t="s">
        <v>324</v>
      </c>
      <c r="H114" s="33">
        <v>65828695</v>
      </c>
      <c r="I114" s="33"/>
      <c r="J114" s="34">
        <v>1</v>
      </c>
      <c r="K114" s="34">
        <v>1160</v>
      </c>
      <c r="L114" s="35">
        <v>45322</v>
      </c>
      <c r="M114" s="36">
        <f t="shared" si="10"/>
        <v>10500000</v>
      </c>
      <c r="N114" s="35">
        <v>45335</v>
      </c>
      <c r="O114" s="31" t="s">
        <v>40</v>
      </c>
      <c r="P114" s="37">
        <v>45336</v>
      </c>
      <c r="Q114" s="31">
        <v>1191</v>
      </c>
      <c r="R114" s="30">
        <v>220401</v>
      </c>
      <c r="S114" s="38">
        <f t="shared" si="11"/>
        <v>10500000</v>
      </c>
      <c r="T114" s="35">
        <v>45336</v>
      </c>
      <c r="U114" s="33" t="s">
        <v>325</v>
      </c>
      <c r="V114" s="35">
        <v>45338</v>
      </c>
      <c r="W114" s="31" t="s">
        <v>88</v>
      </c>
      <c r="X114" s="35">
        <v>45427</v>
      </c>
      <c r="Y114" s="30" t="s">
        <v>326</v>
      </c>
      <c r="Z114" s="39">
        <f t="shared" si="15"/>
        <v>3500000</v>
      </c>
      <c r="AA114" s="469">
        <v>3500000</v>
      </c>
      <c r="AB114" s="40"/>
      <c r="AC114" s="30"/>
      <c r="AD114" s="40"/>
      <c r="AE114" s="30"/>
      <c r="AF114" s="30"/>
      <c r="AG114" s="30"/>
      <c r="AH114" s="30"/>
      <c r="AI114" s="30"/>
      <c r="AJ114" s="19"/>
      <c r="AK114" s="19"/>
    </row>
    <row r="115" spans="1:37">
      <c r="A115" s="30">
        <v>113</v>
      </c>
      <c r="B115" s="30" t="s">
        <v>254</v>
      </c>
      <c r="C115" s="30" t="s">
        <v>53</v>
      </c>
      <c r="D115" s="55" t="s">
        <v>83</v>
      </c>
      <c r="E115" s="31" t="s">
        <v>38</v>
      </c>
      <c r="F115" s="32">
        <v>10500000</v>
      </c>
      <c r="G115" s="30" t="s">
        <v>327</v>
      </c>
      <c r="H115" s="33">
        <v>1018474756</v>
      </c>
      <c r="I115" s="33"/>
      <c r="J115" s="34">
        <v>1</v>
      </c>
      <c r="K115" s="34">
        <v>1164</v>
      </c>
      <c r="L115" s="35">
        <v>45322</v>
      </c>
      <c r="M115" s="36">
        <f t="shared" si="10"/>
        <v>10500000</v>
      </c>
      <c r="N115" s="35">
        <v>45335</v>
      </c>
      <c r="O115" s="31" t="s">
        <v>40</v>
      </c>
      <c r="P115" s="37">
        <v>45336</v>
      </c>
      <c r="Q115" s="31">
        <v>1192</v>
      </c>
      <c r="R115" s="30">
        <v>220401</v>
      </c>
      <c r="S115" s="38">
        <f t="shared" si="11"/>
        <v>10500000</v>
      </c>
      <c r="T115" s="35">
        <v>45335</v>
      </c>
      <c r="U115" s="33" t="s">
        <v>328</v>
      </c>
      <c r="V115" s="35">
        <v>45337</v>
      </c>
      <c r="W115" s="31" t="s">
        <v>88</v>
      </c>
      <c r="X115" s="35"/>
      <c r="Y115" s="30"/>
      <c r="Z115" s="39">
        <f t="shared" si="15"/>
        <v>3500000</v>
      </c>
      <c r="AA115" s="30"/>
      <c r="AB115" s="40"/>
      <c r="AC115" s="30"/>
      <c r="AD115" s="40"/>
      <c r="AE115" s="30"/>
      <c r="AF115" s="30"/>
      <c r="AG115" s="30"/>
      <c r="AH115" s="30"/>
      <c r="AI115" s="30"/>
      <c r="AJ115" s="19"/>
      <c r="AK115" s="19"/>
    </row>
    <row r="116" spans="1:37">
      <c r="A116" s="30">
        <v>114</v>
      </c>
      <c r="B116" s="30" t="s">
        <v>254</v>
      </c>
      <c r="C116" s="30" t="s">
        <v>48</v>
      </c>
      <c r="D116" s="30" t="s">
        <v>219</v>
      </c>
      <c r="E116" s="31" t="s">
        <v>38</v>
      </c>
      <c r="F116" s="32">
        <v>12000000</v>
      </c>
      <c r="G116" s="30" t="s">
        <v>217</v>
      </c>
      <c r="H116" s="33">
        <v>901754975</v>
      </c>
      <c r="I116" s="33"/>
      <c r="J116" s="34">
        <v>1</v>
      </c>
      <c r="K116" s="34">
        <v>1216</v>
      </c>
      <c r="L116" s="35">
        <v>45331</v>
      </c>
      <c r="M116" s="36">
        <f t="shared" si="10"/>
        <v>12000000</v>
      </c>
      <c r="N116" s="35">
        <v>45335</v>
      </c>
      <c r="O116" s="31" t="s">
        <v>40</v>
      </c>
      <c r="P116" s="37">
        <v>45335</v>
      </c>
      <c r="Q116" s="31">
        <v>1188</v>
      </c>
      <c r="R116" s="30">
        <v>2204014</v>
      </c>
      <c r="S116" s="38">
        <f t="shared" si="11"/>
        <v>12000000</v>
      </c>
      <c r="T116" s="35">
        <v>45335</v>
      </c>
      <c r="U116" s="33" t="s">
        <v>329</v>
      </c>
      <c r="V116" s="35">
        <v>45335</v>
      </c>
      <c r="W116" s="31" t="s">
        <v>88</v>
      </c>
      <c r="X116" s="35">
        <v>45422</v>
      </c>
      <c r="Y116" s="293" t="s">
        <v>41</v>
      </c>
      <c r="Z116" s="39">
        <f t="shared" si="15"/>
        <v>4000000</v>
      </c>
      <c r="AA116" s="39">
        <v>4000000</v>
      </c>
      <c r="AB116" s="40"/>
      <c r="AC116" s="30"/>
      <c r="AD116" s="40"/>
      <c r="AE116" s="30"/>
      <c r="AF116" s="30"/>
      <c r="AG116" s="30"/>
      <c r="AH116" s="30"/>
      <c r="AI116" s="30"/>
      <c r="AJ116" s="19"/>
      <c r="AK116" s="19"/>
    </row>
    <row r="117" spans="1:37">
      <c r="A117" s="30">
        <v>115</v>
      </c>
      <c r="B117" s="30" t="s">
        <v>35</v>
      </c>
      <c r="C117" s="30" t="s">
        <v>59</v>
      </c>
      <c r="D117" s="59" t="s">
        <v>330</v>
      </c>
      <c r="E117" s="31" t="s">
        <v>38</v>
      </c>
      <c r="F117" s="32">
        <v>6000000</v>
      </c>
      <c r="G117" s="59" t="s">
        <v>331</v>
      </c>
      <c r="H117" s="61">
        <v>93378151</v>
      </c>
      <c r="I117" s="61"/>
      <c r="J117" s="34">
        <v>5</v>
      </c>
      <c r="K117" s="34">
        <v>77</v>
      </c>
      <c r="L117" s="35">
        <v>45296</v>
      </c>
      <c r="M117" s="36">
        <f t="shared" si="10"/>
        <v>6000000</v>
      </c>
      <c r="N117" s="35">
        <v>45335</v>
      </c>
      <c r="O117" s="31" t="s">
        <v>40</v>
      </c>
      <c r="P117" s="37">
        <v>45336</v>
      </c>
      <c r="Q117" s="31">
        <v>1193</v>
      </c>
      <c r="R117" s="30">
        <v>2102010101</v>
      </c>
      <c r="S117" s="38">
        <f t="shared" si="11"/>
        <v>6000000</v>
      </c>
      <c r="T117" s="35">
        <v>45335</v>
      </c>
      <c r="U117" s="33" t="s">
        <v>332</v>
      </c>
      <c r="V117" s="35">
        <v>45335</v>
      </c>
      <c r="W117" s="31" t="s">
        <v>52</v>
      </c>
      <c r="X117" s="35"/>
      <c r="Y117" s="30"/>
      <c r="Z117" s="39">
        <f>+F117/2</f>
        <v>3000000</v>
      </c>
      <c r="AA117" s="30"/>
      <c r="AB117" s="40"/>
      <c r="AC117" s="30"/>
      <c r="AD117" s="40"/>
      <c r="AE117" s="30"/>
      <c r="AF117" s="30"/>
      <c r="AG117" s="30"/>
      <c r="AH117" s="30"/>
      <c r="AI117" s="30"/>
      <c r="AJ117" s="19"/>
      <c r="AK117" s="19"/>
    </row>
    <row r="118" spans="1:37">
      <c r="A118" s="30">
        <v>116</v>
      </c>
      <c r="B118" s="30" t="s">
        <v>254</v>
      </c>
      <c r="C118" s="30" t="s">
        <v>48</v>
      </c>
      <c r="D118" s="30" t="s">
        <v>216</v>
      </c>
      <c r="E118" s="31" t="s">
        <v>38</v>
      </c>
      <c r="F118" s="32">
        <v>19440000</v>
      </c>
      <c r="G118" s="30" t="s">
        <v>217</v>
      </c>
      <c r="H118" s="33">
        <v>901754975</v>
      </c>
      <c r="I118" s="33"/>
      <c r="J118" s="34">
        <v>1</v>
      </c>
      <c r="K118" s="34">
        <v>1179</v>
      </c>
      <c r="L118" s="35">
        <v>45322</v>
      </c>
      <c r="M118" s="36">
        <f t="shared" si="10"/>
        <v>19440000</v>
      </c>
      <c r="N118" s="35">
        <v>45335</v>
      </c>
      <c r="O118" s="31" t="s">
        <v>40</v>
      </c>
      <c r="P118" s="37">
        <v>45335</v>
      </c>
      <c r="Q118" s="31">
        <v>1189</v>
      </c>
      <c r="R118" s="30">
        <v>220401</v>
      </c>
      <c r="S118" s="38">
        <f t="shared" si="11"/>
        <v>19440000</v>
      </c>
      <c r="T118" s="35">
        <v>45335</v>
      </c>
      <c r="U118" s="33" t="s">
        <v>333</v>
      </c>
      <c r="V118" s="35">
        <v>45335</v>
      </c>
      <c r="W118" s="31" t="s">
        <v>52</v>
      </c>
      <c r="X118" s="35">
        <v>45412</v>
      </c>
      <c r="Y118" s="30" t="s">
        <v>41</v>
      </c>
      <c r="Z118" s="39">
        <f>+F118/2</f>
        <v>9720000</v>
      </c>
      <c r="AA118" s="469">
        <v>9720000</v>
      </c>
      <c r="AB118" s="40"/>
      <c r="AC118" s="30"/>
      <c r="AD118" s="40"/>
      <c r="AE118" s="30"/>
      <c r="AF118" s="30"/>
      <c r="AG118" s="30"/>
      <c r="AH118" s="30"/>
      <c r="AI118" s="30"/>
      <c r="AJ118" s="19"/>
      <c r="AK118" s="19"/>
    </row>
    <row r="119" spans="1:37">
      <c r="A119" s="30">
        <v>117</v>
      </c>
      <c r="B119" s="30" t="s">
        <v>35</v>
      </c>
      <c r="C119" s="30" t="s">
        <v>157</v>
      </c>
      <c r="D119" s="59" t="s">
        <v>334</v>
      </c>
      <c r="E119" s="31" t="s">
        <v>38</v>
      </c>
      <c r="F119" s="32">
        <v>5871000</v>
      </c>
      <c r="G119" s="30" t="s">
        <v>335</v>
      </c>
      <c r="H119" s="33">
        <v>1110486573</v>
      </c>
      <c r="I119" s="33"/>
      <c r="J119" s="34">
        <v>4</v>
      </c>
      <c r="K119" s="34">
        <v>82</v>
      </c>
      <c r="L119" s="35">
        <v>45296</v>
      </c>
      <c r="M119" s="36">
        <f t="shared" si="10"/>
        <v>5871000</v>
      </c>
      <c r="N119" s="35">
        <v>45337</v>
      </c>
      <c r="O119" s="31" t="s">
        <v>40</v>
      </c>
      <c r="P119" s="37">
        <v>45337</v>
      </c>
      <c r="Q119" s="31">
        <v>1199</v>
      </c>
      <c r="R119" s="30">
        <v>21030202</v>
      </c>
      <c r="S119" s="38">
        <f t="shared" si="11"/>
        <v>5871000</v>
      </c>
      <c r="T119" s="35">
        <v>45337</v>
      </c>
      <c r="U119" s="33">
        <v>100030491</v>
      </c>
      <c r="V119" s="35">
        <v>45337</v>
      </c>
      <c r="W119" s="31" t="s">
        <v>88</v>
      </c>
      <c r="X119" s="35"/>
      <c r="Y119" s="30"/>
      <c r="Z119" s="39">
        <f t="shared" si="15"/>
        <v>1957000</v>
      </c>
      <c r="AA119" s="30"/>
      <c r="AB119" s="40"/>
      <c r="AC119" s="30"/>
      <c r="AD119" s="40"/>
      <c r="AE119" s="30"/>
      <c r="AF119" s="30"/>
      <c r="AG119" s="30"/>
      <c r="AH119" s="30"/>
      <c r="AI119" s="30"/>
      <c r="AJ119" s="19"/>
      <c r="AK119" s="19"/>
    </row>
    <row r="120" spans="1:37">
      <c r="A120" s="30">
        <v>118</v>
      </c>
      <c r="B120" s="30" t="s">
        <v>254</v>
      </c>
      <c r="C120" s="30" t="s">
        <v>336</v>
      </c>
      <c r="D120" s="59" t="s">
        <v>337</v>
      </c>
      <c r="E120" s="31" t="s">
        <v>38</v>
      </c>
      <c r="F120" s="32">
        <v>15000000</v>
      </c>
      <c r="G120" s="30" t="s">
        <v>338</v>
      </c>
      <c r="H120" s="33">
        <v>1110536440</v>
      </c>
      <c r="I120" s="33"/>
      <c r="J120" s="34">
        <v>9</v>
      </c>
      <c r="K120" s="34">
        <v>1188</v>
      </c>
      <c r="L120" s="35">
        <v>45322</v>
      </c>
      <c r="M120" s="36">
        <f t="shared" si="10"/>
        <v>15000000</v>
      </c>
      <c r="N120" s="35">
        <v>45337</v>
      </c>
      <c r="O120" s="31" t="s">
        <v>40</v>
      </c>
      <c r="P120" s="37" t="s">
        <v>339</v>
      </c>
      <c r="Q120" s="31">
        <v>1200</v>
      </c>
      <c r="R120" s="30">
        <v>220401</v>
      </c>
      <c r="S120" s="38">
        <f t="shared" si="11"/>
        <v>15000000</v>
      </c>
      <c r="T120" s="35">
        <v>45337</v>
      </c>
      <c r="U120" s="33" t="s">
        <v>340</v>
      </c>
      <c r="V120" s="35">
        <v>45338</v>
      </c>
      <c r="W120" s="31" t="s">
        <v>88</v>
      </c>
      <c r="X120" s="35">
        <v>45427</v>
      </c>
      <c r="Y120" s="30" t="s">
        <v>326</v>
      </c>
      <c r="Z120" s="39">
        <f t="shared" si="15"/>
        <v>5000000</v>
      </c>
      <c r="AA120" s="469">
        <v>5000000</v>
      </c>
      <c r="AB120" s="40"/>
      <c r="AC120" s="30"/>
      <c r="AD120" s="40"/>
      <c r="AE120" s="30"/>
      <c r="AF120" s="30"/>
      <c r="AG120" s="30"/>
      <c r="AH120" s="30"/>
      <c r="AI120" s="30"/>
      <c r="AJ120" s="19"/>
      <c r="AK120" s="19"/>
    </row>
    <row r="121" spans="1:37">
      <c r="A121" s="30">
        <v>119</v>
      </c>
      <c r="B121" s="30" t="s">
        <v>254</v>
      </c>
      <c r="C121" s="30" t="s">
        <v>336</v>
      </c>
      <c r="D121" s="30" t="s">
        <v>341</v>
      </c>
      <c r="E121" s="31" t="s">
        <v>38</v>
      </c>
      <c r="F121" s="32">
        <v>8100000</v>
      </c>
      <c r="G121" s="30" t="s">
        <v>342</v>
      </c>
      <c r="H121" s="33">
        <v>1003820148</v>
      </c>
      <c r="I121" s="33"/>
      <c r="J121" s="34">
        <v>1</v>
      </c>
      <c r="K121" s="34">
        <v>1187</v>
      </c>
      <c r="L121" s="35">
        <v>45322</v>
      </c>
      <c r="M121" s="36">
        <f t="shared" si="10"/>
        <v>8100000</v>
      </c>
      <c r="N121" s="35">
        <v>45337</v>
      </c>
      <c r="O121" s="31" t="s">
        <v>40</v>
      </c>
      <c r="P121" s="37">
        <v>45337</v>
      </c>
      <c r="Q121" s="31">
        <v>1198</v>
      </c>
      <c r="R121" s="30">
        <v>220402</v>
      </c>
      <c r="S121" s="38">
        <f t="shared" si="11"/>
        <v>8100000</v>
      </c>
      <c r="T121" s="35">
        <v>45337</v>
      </c>
      <c r="U121" s="33" t="s">
        <v>343</v>
      </c>
      <c r="V121" s="35">
        <v>45337</v>
      </c>
      <c r="W121" s="31" t="s">
        <v>88</v>
      </c>
      <c r="X121" s="35"/>
      <c r="Y121" s="30"/>
      <c r="Z121" s="39">
        <f t="shared" si="15"/>
        <v>2700000</v>
      </c>
      <c r="AA121" s="30"/>
      <c r="AB121" s="40"/>
      <c r="AC121" s="30"/>
      <c r="AD121" s="40"/>
      <c r="AE121" s="30"/>
      <c r="AF121" s="30"/>
      <c r="AG121" s="30"/>
      <c r="AH121" s="30"/>
      <c r="AI121" s="30"/>
      <c r="AJ121" s="19"/>
      <c r="AK121" s="19"/>
    </row>
    <row r="122" spans="1:37">
      <c r="A122" s="30">
        <v>120</v>
      </c>
      <c r="B122" s="30" t="s">
        <v>254</v>
      </c>
      <c r="C122" s="30" t="s">
        <v>336</v>
      </c>
      <c r="D122" s="30" t="s">
        <v>344</v>
      </c>
      <c r="E122" s="31" t="s">
        <v>38</v>
      </c>
      <c r="F122" s="32">
        <v>6000000</v>
      </c>
      <c r="G122" s="30" t="s">
        <v>345</v>
      </c>
      <c r="H122" s="33">
        <v>1111453139</v>
      </c>
      <c r="I122" s="33"/>
      <c r="J122" s="34">
        <v>2</v>
      </c>
      <c r="K122" s="34">
        <v>1214</v>
      </c>
      <c r="L122" s="35">
        <v>45331</v>
      </c>
      <c r="M122" s="36">
        <f t="shared" si="10"/>
        <v>6000000</v>
      </c>
      <c r="N122" s="35">
        <v>45338</v>
      </c>
      <c r="O122" s="31" t="s">
        <v>40</v>
      </c>
      <c r="P122" s="37">
        <v>45338</v>
      </c>
      <c r="Q122" s="31">
        <v>1201</v>
      </c>
      <c r="R122" s="30">
        <v>220401</v>
      </c>
      <c r="S122" s="38">
        <f t="shared" si="11"/>
        <v>6000000</v>
      </c>
      <c r="T122" s="35">
        <v>45338</v>
      </c>
      <c r="U122" s="33">
        <v>100030529</v>
      </c>
      <c r="V122" s="35">
        <v>45338</v>
      </c>
      <c r="W122" s="31" t="s">
        <v>88</v>
      </c>
      <c r="X122" s="35">
        <v>45427</v>
      </c>
      <c r="Y122" s="30" t="s">
        <v>41</v>
      </c>
      <c r="Z122" s="39">
        <f t="shared" si="15"/>
        <v>2000000</v>
      </c>
      <c r="AA122" s="469">
        <v>2000000</v>
      </c>
      <c r="AB122" s="40"/>
      <c r="AC122" s="30"/>
      <c r="AD122" s="40"/>
      <c r="AE122" s="30"/>
      <c r="AF122" s="30"/>
      <c r="AG122" s="30"/>
      <c r="AH122" s="30"/>
      <c r="AI122" s="30"/>
      <c r="AJ122" s="19"/>
      <c r="AK122" s="19"/>
    </row>
    <row r="123" spans="1:37">
      <c r="A123" s="30">
        <v>121</v>
      </c>
      <c r="B123" s="30" t="s">
        <v>254</v>
      </c>
      <c r="C123" s="30" t="s">
        <v>157</v>
      </c>
      <c r="D123" s="59" t="s">
        <v>346</v>
      </c>
      <c r="E123" s="31" t="s">
        <v>38</v>
      </c>
      <c r="F123" s="32">
        <v>6900000</v>
      </c>
      <c r="G123" s="30" t="s">
        <v>347</v>
      </c>
      <c r="H123" s="33">
        <v>1073250830</v>
      </c>
      <c r="I123" s="33"/>
      <c r="J123" s="34">
        <v>5</v>
      </c>
      <c r="K123" s="34">
        <v>1220</v>
      </c>
      <c r="L123" s="35">
        <v>45331</v>
      </c>
      <c r="M123" s="36">
        <f t="shared" si="10"/>
        <v>6900000</v>
      </c>
      <c r="N123" s="35">
        <v>45338</v>
      </c>
      <c r="O123" s="31" t="s">
        <v>40</v>
      </c>
      <c r="P123" s="72" t="s">
        <v>348</v>
      </c>
      <c r="Q123" s="31"/>
      <c r="R123" s="30"/>
      <c r="S123" s="38">
        <f t="shared" si="11"/>
        <v>6900000</v>
      </c>
      <c r="T123" s="35"/>
      <c r="U123" s="69" t="s">
        <v>348</v>
      </c>
      <c r="V123" s="35"/>
      <c r="W123" s="31" t="s">
        <v>88</v>
      </c>
      <c r="X123" s="35"/>
      <c r="Y123" s="30"/>
      <c r="Z123" s="39">
        <f t="shared" si="15"/>
        <v>2300000</v>
      </c>
      <c r="AA123" s="30"/>
      <c r="AB123" s="40"/>
      <c r="AC123" s="30">
        <v>4</v>
      </c>
      <c r="AD123" s="40">
        <v>6900000</v>
      </c>
      <c r="AE123" s="293">
        <v>45342</v>
      </c>
      <c r="AF123" s="30"/>
      <c r="AG123" s="30"/>
      <c r="AH123" s="30"/>
      <c r="AI123" s="30"/>
      <c r="AJ123" s="19"/>
      <c r="AK123" s="19"/>
    </row>
    <row r="124" spans="1:37">
      <c r="A124" s="30">
        <v>122</v>
      </c>
      <c r="B124" s="30" t="s">
        <v>254</v>
      </c>
      <c r="C124" s="30" t="s">
        <v>210</v>
      </c>
      <c r="D124" s="30" t="s">
        <v>318</v>
      </c>
      <c r="E124" s="31" t="s">
        <v>38</v>
      </c>
      <c r="F124" s="32">
        <v>6600000</v>
      </c>
      <c r="G124" s="30" t="s">
        <v>349</v>
      </c>
      <c r="H124" s="33">
        <v>52741227</v>
      </c>
      <c r="I124" s="33"/>
      <c r="J124" s="34">
        <v>3</v>
      </c>
      <c r="K124" s="34">
        <v>1181</v>
      </c>
      <c r="L124" s="35">
        <v>45322</v>
      </c>
      <c r="M124" s="36">
        <f t="shared" si="10"/>
        <v>6600000</v>
      </c>
      <c r="N124" s="35">
        <v>45338</v>
      </c>
      <c r="O124" s="31" t="s">
        <v>40</v>
      </c>
      <c r="P124" s="37">
        <v>45338</v>
      </c>
      <c r="Q124" s="31">
        <v>1202</v>
      </c>
      <c r="R124" s="30">
        <v>220402</v>
      </c>
      <c r="S124" s="38">
        <f t="shared" si="11"/>
        <v>6600000</v>
      </c>
      <c r="T124" s="35">
        <v>45341</v>
      </c>
      <c r="U124" s="33" t="s">
        <v>350</v>
      </c>
      <c r="V124" s="35">
        <v>45341</v>
      </c>
      <c r="W124" s="31" t="s">
        <v>88</v>
      </c>
      <c r="X124" s="35"/>
      <c r="Y124" s="30"/>
      <c r="Z124" s="39">
        <f t="shared" si="15"/>
        <v>2200000</v>
      </c>
      <c r="AA124" s="30"/>
      <c r="AB124" s="40"/>
      <c r="AC124" s="30"/>
      <c r="AD124" s="40"/>
      <c r="AE124" s="30"/>
      <c r="AF124" s="30"/>
      <c r="AG124" s="30"/>
      <c r="AH124" s="30"/>
      <c r="AI124" s="30"/>
      <c r="AJ124" s="19"/>
      <c r="AK124" s="19"/>
    </row>
    <row r="125" spans="1:37">
      <c r="A125" s="30">
        <v>123</v>
      </c>
      <c r="B125" s="30" t="s">
        <v>254</v>
      </c>
      <c r="C125" s="30" t="s">
        <v>157</v>
      </c>
      <c r="D125" s="59" t="s">
        <v>346</v>
      </c>
      <c r="E125" s="31" t="s">
        <v>38</v>
      </c>
      <c r="F125" s="32">
        <v>6900000</v>
      </c>
      <c r="G125" s="30" t="s">
        <v>351</v>
      </c>
      <c r="H125" s="33">
        <v>1110471181</v>
      </c>
      <c r="I125" s="33"/>
      <c r="J125" s="34">
        <v>5</v>
      </c>
      <c r="K125" s="34">
        <v>1219</v>
      </c>
      <c r="L125" s="35">
        <v>45331</v>
      </c>
      <c r="M125" s="36">
        <f t="shared" si="10"/>
        <v>6900000</v>
      </c>
      <c r="N125" s="35">
        <v>45338</v>
      </c>
      <c r="O125" s="31" t="s">
        <v>40</v>
      </c>
      <c r="P125" s="37">
        <v>45338</v>
      </c>
      <c r="Q125" s="31">
        <v>1203</v>
      </c>
      <c r="R125" s="30">
        <v>220402</v>
      </c>
      <c r="S125" s="38">
        <f t="shared" si="11"/>
        <v>6900000</v>
      </c>
      <c r="T125" s="35">
        <v>45338</v>
      </c>
      <c r="U125" s="33">
        <v>100030516</v>
      </c>
      <c r="V125" s="35">
        <v>45338</v>
      </c>
      <c r="W125" s="31" t="s">
        <v>88</v>
      </c>
      <c r="X125" s="35"/>
      <c r="Y125" s="30"/>
      <c r="Z125" s="39">
        <f t="shared" si="15"/>
        <v>2300000</v>
      </c>
      <c r="AA125" s="30"/>
      <c r="AB125" s="40"/>
      <c r="AC125" s="30"/>
      <c r="AD125" s="40"/>
      <c r="AE125" s="30"/>
      <c r="AF125" s="30"/>
      <c r="AG125" s="30"/>
      <c r="AH125" s="30"/>
      <c r="AI125" s="30"/>
      <c r="AJ125" s="19"/>
      <c r="AK125" s="19"/>
    </row>
    <row r="126" spans="1:37">
      <c r="A126" s="30">
        <v>124</v>
      </c>
      <c r="B126" s="30" t="s">
        <v>254</v>
      </c>
      <c r="C126" s="30" t="s">
        <v>157</v>
      </c>
      <c r="D126" s="59" t="s">
        <v>346</v>
      </c>
      <c r="E126" s="31" t="s">
        <v>38</v>
      </c>
      <c r="F126" s="32">
        <v>6900000</v>
      </c>
      <c r="G126" s="30" t="s">
        <v>352</v>
      </c>
      <c r="H126" s="33">
        <v>1070607891</v>
      </c>
      <c r="I126" s="33"/>
      <c r="J126" s="34">
        <v>8</v>
      </c>
      <c r="K126" s="34">
        <v>1223</v>
      </c>
      <c r="L126" s="35">
        <v>45331</v>
      </c>
      <c r="M126" s="36">
        <f t="shared" si="10"/>
        <v>6900000</v>
      </c>
      <c r="N126" s="35">
        <v>45338</v>
      </c>
      <c r="O126" s="31" t="s">
        <v>353</v>
      </c>
      <c r="P126" s="37">
        <v>45338</v>
      </c>
      <c r="Q126" s="31">
        <v>1204</v>
      </c>
      <c r="R126" s="30">
        <v>220402</v>
      </c>
      <c r="S126" s="38">
        <f t="shared" si="11"/>
        <v>6900000</v>
      </c>
      <c r="T126" s="35">
        <v>45338</v>
      </c>
      <c r="U126" s="33" t="s">
        <v>354</v>
      </c>
      <c r="V126" s="35">
        <v>45338</v>
      </c>
      <c r="W126" s="31" t="s">
        <v>88</v>
      </c>
      <c r="X126" s="35"/>
      <c r="Y126" s="30"/>
      <c r="Z126" s="39">
        <f t="shared" si="15"/>
        <v>2300000</v>
      </c>
      <c r="AA126" s="30"/>
      <c r="AB126" s="40"/>
      <c r="AC126" s="30"/>
      <c r="AD126" s="40"/>
      <c r="AE126" s="30"/>
      <c r="AF126" s="30"/>
      <c r="AG126" s="30"/>
      <c r="AH126" s="30"/>
      <c r="AI126" s="30"/>
      <c r="AJ126" s="19"/>
      <c r="AK126" s="19"/>
    </row>
    <row r="127" spans="1:37">
      <c r="A127" s="30">
        <v>125</v>
      </c>
      <c r="B127" s="30" t="s">
        <v>254</v>
      </c>
      <c r="C127" s="30" t="s">
        <v>157</v>
      </c>
      <c r="D127" s="59" t="s">
        <v>346</v>
      </c>
      <c r="E127" s="31" t="s">
        <v>38</v>
      </c>
      <c r="F127" s="32">
        <v>6900000</v>
      </c>
      <c r="G127" s="30" t="s">
        <v>355</v>
      </c>
      <c r="H127" s="33">
        <v>1110472101</v>
      </c>
      <c r="I127" s="33"/>
      <c r="J127" s="34">
        <v>0</v>
      </c>
      <c r="K127" s="34">
        <v>1221</v>
      </c>
      <c r="L127" s="35">
        <v>45331</v>
      </c>
      <c r="M127" s="36">
        <f t="shared" si="10"/>
        <v>6900000</v>
      </c>
      <c r="N127" s="35">
        <v>45338</v>
      </c>
      <c r="O127" s="31" t="s">
        <v>40</v>
      </c>
      <c r="P127" s="37">
        <v>45338</v>
      </c>
      <c r="Q127" s="31">
        <v>1205</v>
      </c>
      <c r="R127" s="30">
        <v>220402</v>
      </c>
      <c r="S127" s="38">
        <f t="shared" si="11"/>
        <v>6900000</v>
      </c>
      <c r="T127" s="35">
        <v>45338</v>
      </c>
      <c r="U127" s="33">
        <v>100030526</v>
      </c>
      <c r="V127" s="35">
        <v>45338</v>
      </c>
      <c r="W127" s="31" t="s">
        <v>88</v>
      </c>
      <c r="X127" s="35"/>
      <c r="Y127" s="30"/>
      <c r="Z127" s="39">
        <f t="shared" si="15"/>
        <v>2300000</v>
      </c>
      <c r="AA127" s="30"/>
      <c r="AB127" s="40"/>
      <c r="AC127" s="30"/>
      <c r="AD127" s="40"/>
      <c r="AE127" s="30"/>
      <c r="AF127" s="30"/>
      <c r="AG127" s="30"/>
      <c r="AH127" s="30"/>
      <c r="AI127" s="30"/>
      <c r="AJ127" s="19"/>
      <c r="AK127" s="19"/>
    </row>
    <row r="128" spans="1:37">
      <c r="A128" s="30">
        <v>126</v>
      </c>
      <c r="B128" s="30" t="s">
        <v>254</v>
      </c>
      <c r="C128" s="30" t="s">
        <v>157</v>
      </c>
      <c r="D128" s="59" t="s">
        <v>356</v>
      </c>
      <c r="E128" s="31" t="s">
        <v>38</v>
      </c>
      <c r="F128" s="32">
        <v>6900000</v>
      </c>
      <c r="G128" s="30" t="s">
        <v>357</v>
      </c>
      <c r="H128" s="33">
        <v>1110598630</v>
      </c>
      <c r="I128" s="33"/>
      <c r="J128" s="34">
        <v>7</v>
      </c>
      <c r="K128" s="34">
        <v>1222</v>
      </c>
      <c r="L128" s="35">
        <v>45331</v>
      </c>
      <c r="M128" s="36">
        <f t="shared" si="10"/>
        <v>6900000</v>
      </c>
      <c r="N128" s="35">
        <v>45338</v>
      </c>
      <c r="O128" s="31" t="s">
        <v>40</v>
      </c>
      <c r="P128" s="37">
        <v>45341</v>
      </c>
      <c r="Q128" s="31">
        <v>1214</v>
      </c>
      <c r="R128" s="30">
        <v>220402</v>
      </c>
      <c r="S128" s="38">
        <f t="shared" si="11"/>
        <v>6900000</v>
      </c>
      <c r="T128" s="35">
        <v>45341</v>
      </c>
      <c r="U128" s="33">
        <v>100030565</v>
      </c>
      <c r="V128" s="35">
        <v>45341</v>
      </c>
      <c r="W128" s="31" t="s">
        <v>88</v>
      </c>
      <c r="X128" s="35"/>
      <c r="Y128" s="30"/>
      <c r="Z128" s="39">
        <f t="shared" si="15"/>
        <v>2300000</v>
      </c>
      <c r="AA128" s="30"/>
      <c r="AB128" s="40"/>
      <c r="AC128" s="30"/>
      <c r="AD128" s="40"/>
      <c r="AE128" s="30"/>
      <c r="AF128" s="30"/>
      <c r="AG128" s="30"/>
      <c r="AH128" s="30"/>
      <c r="AI128" s="30"/>
      <c r="AJ128" s="19"/>
      <c r="AK128" s="19"/>
    </row>
    <row r="129" spans="1:37">
      <c r="A129" s="30">
        <v>127</v>
      </c>
      <c r="B129" s="30" t="s">
        <v>254</v>
      </c>
      <c r="C129" s="30" t="s">
        <v>157</v>
      </c>
      <c r="D129" s="59" t="s">
        <v>358</v>
      </c>
      <c r="E129" s="31" t="s">
        <v>38</v>
      </c>
      <c r="F129" s="32">
        <v>6900000</v>
      </c>
      <c r="G129" s="30" t="s">
        <v>359</v>
      </c>
      <c r="H129" s="33">
        <v>1144129908</v>
      </c>
      <c r="I129" s="33"/>
      <c r="J129" s="34">
        <v>1</v>
      </c>
      <c r="K129" s="34">
        <v>1224</v>
      </c>
      <c r="L129" s="35">
        <v>45331</v>
      </c>
      <c r="M129" s="36">
        <f t="shared" si="10"/>
        <v>6900000</v>
      </c>
      <c r="N129" s="35">
        <v>45338</v>
      </c>
      <c r="O129" s="31" t="s">
        <v>40</v>
      </c>
      <c r="P129" s="37">
        <v>45338</v>
      </c>
      <c r="Q129" s="31">
        <v>1206</v>
      </c>
      <c r="R129" s="30">
        <v>220402</v>
      </c>
      <c r="S129" s="38">
        <f t="shared" si="11"/>
        <v>6900000</v>
      </c>
      <c r="T129" s="35">
        <v>45338</v>
      </c>
      <c r="U129" s="33" t="s">
        <v>360</v>
      </c>
      <c r="V129" s="35">
        <v>45338</v>
      </c>
      <c r="W129" s="31" t="s">
        <v>88</v>
      </c>
      <c r="X129" s="35"/>
      <c r="Y129" s="30"/>
      <c r="Z129" s="39">
        <f t="shared" si="15"/>
        <v>2300000</v>
      </c>
      <c r="AA129" s="30"/>
      <c r="AB129" s="40"/>
      <c r="AC129" s="30"/>
      <c r="AD129" s="40"/>
      <c r="AE129" s="30"/>
      <c r="AF129" s="30"/>
      <c r="AG129" s="30"/>
      <c r="AH129" s="30"/>
      <c r="AI129" s="30"/>
      <c r="AJ129" s="19"/>
      <c r="AK129" s="19"/>
    </row>
    <row r="130" spans="1:37">
      <c r="A130" s="30">
        <v>128</v>
      </c>
      <c r="B130" s="30" t="s">
        <v>254</v>
      </c>
      <c r="C130" s="30" t="s">
        <v>210</v>
      </c>
      <c r="D130" s="30" t="s">
        <v>318</v>
      </c>
      <c r="E130" s="31" t="s">
        <v>38</v>
      </c>
      <c r="F130" s="32">
        <v>6600000</v>
      </c>
      <c r="G130" s="30" t="s">
        <v>361</v>
      </c>
      <c r="H130" s="33">
        <v>1110526239</v>
      </c>
      <c r="I130" s="33"/>
      <c r="J130" s="34">
        <v>1</v>
      </c>
      <c r="K130" s="34">
        <v>1150</v>
      </c>
      <c r="L130" s="35">
        <v>45321</v>
      </c>
      <c r="M130" s="36">
        <f t="shared" si="10"/>
        <v>6600000</v>
      </c>
      <c r="N130" s="35">
        <v>45338</v>
      </c>
      <c r="O130" s="31" t="s">
        <v>40</v>
      </c>
      <c r="P130" s="37">
        <v>45338</v>
      </c>
      <c r="Q130" s="31">
        <v>1207</v>
      </c>
      <c r="R130" s="30">
        <v>220402</v>
      </c>
      <c r="S130" s="38">
        <f t="shared" si="11"/>
        <v>6600000</v>
      </c>
      <c r="T130" s="35">
        <v>45338</v>
      </c>
      <c r="U130" s="33" t="s">
        <v>362</v>
      </c>
      <c r="V130" s="35">
        <v>45338</v>
      </c>
      <c r="W130" s="31" t="s">
        <v>88</v>
      </c>
      <c r="X130" s="35"/>
      <c r="Y130" s="30"/>
      <c r="Z130" s="39">
        <f t="shared" si="15"/>
        <v>2200000</v>
      </c>
      <c r="AA130" s="30"/>
      <c r="AB130" s="40"/>
      <c r="AC130" s="30"/>
      <c r="AD130" s="40"/>
      <c r="AE130" s="30"/>
      <c r="AF130" s="30"/>
      <c r="AG130" s="30"/>
      <c r="AH130" s="30"/>
      <c r="AI130" s="30"/>
      <c r="AJ130" s="19"/>
      <c r="AK130" s="19"/>
    </row>
    <row r="131" spans="1:37">
      <c r="A131" s="30">
        <v>129</v>
      </c>
      <c r="B131" s="30" t="s">
        <v>254</v>
      </c>
      <c r="C131" s="30" t="s">
        <v>157</v>
      </c>
      <c r="D131" s="30" t="s">
        <v>363</v>
      </c>
      <c r="E131" s="31" t="s">
        <v>38</v>
      </c>
      <c r="F131" s="32">
        <v>15000000</v>
      </c>
      <c r="G131" s="30" t="s">
        <v>364</v>
      </c>
      <c r="H131" s="33">
        <v>28799762</v>
      </c>
      <c r="I131" s="33"/>
      <c r="J131" s="34">
        <v>5</v>
      </c>
      <c r="K131" s="34">
        <v>1128</v>
      </c>
      <c r="L131" s="35">
        <v>45320</v>
      </c>
      <c r="M131" s="36">
        <f t="shared" si="10"/>
        <v>15000000</v>
      </c>
      <c r="N131" s="35">
        <v>45338</v>
      </c>
      <c r="O131" s="31" t="s">
        <v>40</v>
      </c>
      <c r="P131" s="37">
        <v>45338</v>
      </c>
      <c r="Q131" s="31">
        <v>1208</v>
      </c>
      <c r="R131" s="30">
        <v>220402</v>
      </c>
      <c r="S131" s="38">
        <f t="shared" si="11"/>
        <v>15000000</v>
      </c>
      <c r="T131" s="35">
        <v>45338</v>
      </c>
      <c r="U131" s="33" t="s">
        <v>365</v>
      </c>
      <c r="V131" s="35">
        <v>45338</v>
      </c>
      <c r="W131" s="31" t="s">
        <v>88</v>
      </c>
      <c r="X131" s="35"/>
      <c r="Y131" s="30"/>
      <c r="Z131" s="39">
        <f t="shared" si="15"/>
        <v>5000000</v>
      </c>
      <c r="AA131" s="30"/>
      <c r="AB131" s="40"/>
      <c r="AC131" s="30"/>
      <c r="AD131" s="40"/>
      <c r="AE131" s="30"/>
      <c r="AF131" s="30"/>
      <c r="AG131" s="30"/>
      <c r="AH131" s="30"/>
      <c r="AI131" s="30"/>
      <c r="AJ131" s="19"/>
      <c r="AK131" s="19"/>
    </row>
    <row r="132" spans="1:37">
      <c r="A132" s="30">
        <v>130</v>
      </c>
      <c r="B132" s="30" t="s">
        <v>254</v>
      </c>
      <c r="C132" s="30" t="s">
        <v>366</v>
      </c>
      <c r="D132" s="59" t="s">
        <v>346</v>
      </c>
      <c r="E132" s="31" t="s">
        <v>38</v>
      </c>
      <c r="F132" s="32">
        <v>6900000</v>
      </c>
      <c r="G132" s="30" t="s">
        <v>367</v>
      </c>
      <c r="H132" s="33">
        <v>1109380383</v>
      </c>
      <c r="I132" s="33"/>
      <c r="J132" s="34">
        <v>1</v>
      </c>
      <c r="K132" s="34">
        <v>1218</v>
      </c>
      <c r="L132" s="35">
        <v>45331</v>
      </c>
      <c r="M132" s="36">
        <f t="shared" si="10"/>
        <v>6900000</v>
      </c>
      <c r="N132" s="35">
        <v>45338</v>
      </c>
      <c r="O132" s="31" t="s">
        <v>40</v>
      </c>
      <c r="P132" s="37">
        <v>45338</v>
      </c>
      <c r="Q132" s="31">
        <v>1209</v>
      </c>
      <c r="R132" s="30">
        <v>220402</v>
      </c>
      <c r="S132" s="38">
        <f t="shared" si="11"/>
        <v>6900000</v>
      </c>
      <c r="T132" s="35">
        <v>45338</v>
      </c>
      <c r="U132" s="33">
        <v>100030530</v>
      </c>
      <c r="V132" s="35">
        <v>45338</v>
      </c>
      <c r="W132" s="31" t="s">
        <v>88</v>
      </c>
      <c r="X132" s="35"/>
      <c r="Y132" s="30"/>
      <c r="Z132" s="39">
        <f t="shared" si="15"/>
        <v>2300000</v>
      </c>
      <c r="AA132" s="30"/>
      <c r="AB132" s="40"/>
      <c r="AC132" s="30"/>
      <c r="AD132" s="40"/>
      <c r="AE132" s="30"/>
      <c r="AF132" s="30"/>
      <c r="AG132" s="30"/>
      <c r="AH132" s="30"/>
      <c r="AI132" s="30"/>
      <c r="AJ132" s="19"/>
      <c r="AK132" s="19"/>
    </row>
    <row r="133" spans="1:37">
      <c r="A133" s="30">
        <v>131</v>
      </c>
      <c r="B133" s="30" t="s">
        <v>254</v>
      </c>
      <c r="C133" s="30" t="s">
        <v>262</v>
      </c>
      <c r="D133" s="30" t="s">
        <v>368</v>
      </c>
      <c r="E133" s="31" t="s">
        <v>38</v>
      </c>
      <c r="F133" s="32">
        <v>12000000</v>
      </c>
      <c r="G133" s="30" t="s">
        <v>369</v>
      </c>
      <c r="H133" s="33">
        <v>1054562128</v>
      </c>
      <c r="I133" s="33"/>
      <c r="J133" s="34">
        <v>2</v>
      </c>
      <c r="K133" s="34">
        <v>1183</v>
      </c>
      <c r="L133" s="35">
        <v>45322</v>
      </c>
      <c r="M133" s="36">
        <f t="shared" si="10"/>
        <v>12000000</v>
      </c>
      <c r="N133" s="35">
        <v>45342</v>
      </c>
      <c r="O133" s="31" t="s">
        <v>40</v>
      </c>
      <c r="P133" s="37">
        <v>45342</v>
      </c>
      <c r="Q133" s="31">
        <v>1218</v>
      </c>
      <c r="R133" s="30">
        <v>220401</v>
      </c>
      <c r="S133" s="38">
        <f t="shared" si="11"/>
        <v>12000000</v>
      </c>
      <c r="T133" s="35">
        <v>45342</v>
      </c>
      <c r="U133" s="33" t="s">
        <v>370</v>
      </c>
      <c r="V133" s="35">
        <v>45342</v>
      </c>
      <c r="W133" s="31" t="s">
        <v>371</v>
      </c>
      <c r="X133" s="35"/>
      <c r="Y133" s="30"/>
      <c r="Z133" s="39">
        <f t="shared" si="15"/>
        <v>4000000</v>
      </c>
      <c r="AA133" s="30"/>
      <c r="AB133" s="40"/>
      <c r="AC133" s="30"/>
      <c r="AD133" s="40"/>
      <c r="AE133" s="30"/>
      <c r="AF133" s="30"/>
      <c r="AG133" s="30"/>
      <c r="AH133" s="30"/>
      <c r="AI133" s="30"/>
      <c r="AJ133" s="19"/>
      <c r="AK133" s="19"/>
    </row>
    <row r="134" spans="1:37">
      <c r="A134" s="30">
        <v>132</v>
      </c>
      <c r="B134" s="30" t="s">
        <v>35</v>
      </c>
      <c r="C134" s="30" t="s">
        <v>251</v>
      </c>
      <c r="D134" s="59" t="s">
        <v>372</v>
      </c>
      <c r="E134" s="31" t="s">
        <v>38</v>
      </c>
      <c r="F134" s="32">
        <v>9270000</v>
      </c>
      <c r="G134" s="30" t="s">
        <v>373</v>
      </c>
      <c r="H134" s="33">
        <v>93060622</v>
      </c>
      <c r="I134" s="33"/>
      <c r="J134" s="34">
        <v>6</v>
      </c>
      <c r="K134" s="34">
        <v>1225</v>
      </c>
      <c r="L134" s="35">
        <v>45331</v>
      </c>
      <c r="M134" s="36">
        <f t="shared" si="10"/>
        <v>9270000</v>
      </c>
      <c r="N134" s="35">
        <v>45342</v>
      </c>
      <c r="O134" s="31" t="s">
        <v>40</v>
      </c>
      <c r="P134" s="37">
        <v>45342</v>
      </c>
      <c r="Q134" s="31">
        <v>1219</v>
      </c>
      <c r="R134" s="30">
        <v>21030204</v>
      </c>
      <c r="S134" s="38">
        <f t="shared" si="11"/>
        <v>9270000</v>
      </c>
      <c r="T134" s="35">
        <v>45342</v>
      </c>
      <c r="U134" s="33" t="s">
        <v>374</v>
      </c>
      <c r="V134" s="35">
        <v>45344</v>
      </c>
      <c r="W134" s="31" t="s">
        <v>88</v>
      </c>
      <c r="X134" s="35"/>
      <c r="Y134" s="30"/>
      <c r="Z134" s="39">
        <f t="shared" si="15"/>
        <v>3090000</v>
      </c>
      <c r="AA134" s="30"/>
      <c r="AB134" s="40"/>
      <c r="AC134" s="30"/>
      <c r="AD134" s="40"/>
      <c r="AE134" s="30"/>
      <c r="AF134" s="30"/>
      <c r="AG134" s="30"/>
      <c r="AH134" s="30"/>
      <c r="AI134" s="30"/>
      <c r="AJ134" s="19"/>
      <c r="AK134" s="19"/>
    </row>
    <row r="135" spans="1:37">
      <c r="A135" s="30">
        <v>133</v>
      </c>
      <c r="B135" s="30" t="s">
        <v>254</v>
      </c>
      <c r="C135" s="30" t="s">
        <v>48</v>
      </c>
      <c r="D135" s="30" t="s">
        <v>375</v>
      </c>
      <c r="E135" s="31" t="s">
        <v>38</v>
      </c>
      <c r="F135" s="32">
        <v>11700000</v>
      </c>
      <c r="G135" s="30" t="s">
        <v>234</v>
      </c>
      <c r="H135" s="33">
        <v>93404246</v>
      </c>
      <c r="I135" s="33"/>
      <c r="J135" s="34">
        <v>8</v>
      </c>
      <c r="K135" s="34">
        <v>1237</v>
      </c>
      <c r="L135" s="35">
        <v>45335</v>
      </c>
      <c r="M135" s="36">
        <f t="shared" si="10"/>
        <v>11700000</v>
      </c>
      <c r="N135" s="35">
        <v>45343</v>
      </c>
      <c r="O135" s="31" t="s">
        <v>40</v>
      </c>
      <c r="P135" s="37">
        <v>45343</v>
      </c>
      <c r="Q135" s="31">
        <v>1220</v>
      </c>
      <c r="R135" s="30">
        <v>210401</v>
      </c>
      <c r="S135" s="38">
        <f t="shared" si="11"/>
        <v>11700000</v>
      </c>
      <c r="T135" s="35">
        <v>45343</v>
      </c>
      <c r="U135" s="33">
        <v>100030623</v>
      </c>
      <c r="V135" s="35">
        <v>45343</v>
      </c>
      <c r="W135" s="31" t="s">
        <v>88</v>
      </c>
      <c r="X135" s="35"/>
      <c r="Y135" s="30"/>
      <c r="Z135" s="39">
        <f t="shared" si="15"/>
        <v>3900000</v>
      </c>
      <c r="AA135" s="30"/>
      <c r="AB135" s="40"/>
      <c r="AC135" s="30"/>
      <c r="AD135" s="40"/>
      <c r="AE135" s="30"/>
      <c r="AF135" s="30"/>
      <c r="AG135" s="30"/>
      <c r="AH135" s="30"/>
      <c r="AI135" s="30"/>
      <c r="AJ135" s="19"/>
      <c r="AK135" s="19"/>
    </row>
    <row r="136" spans="1:37">
      <c r="A136" s="30">
        <v>134</v>
      </c>
      <c r="B136" s="30" t="s">
        <v>35</v>
      </c>
      <c r="C136" s="30" t="s">
        <v>157</v>
      </c>
      <c r="D136" s="59" t="s">
        <v>167</v>
      </c>
      <c r="E136" s="31" t="s">
        <v>38</v>
      </c>
      <c r="F136" s="32">
        <v>12900000</v>
      </c>
      <c r="G136" s="30" t="s">
        <v>168</v>
      </c>
      <c r="H136" s="33">
        <v>52274383</v>
      </c>
      <c r="I136" s="33"/>
      <c r="J136" s="34">
        <v>0</v>
      </c>
      <c r="K136" s="34">
        <v>1185</v>
      </c>
      <c r="L136" s="35">
        <v>45322</v>
      </c>
      <c r="M136" s="36">
        <f t="shared" si="10"/>
        <v>12900000</v>
      </c>
      <c r="N136" s="35">
        <v>45343</v>
      </c>
      <c r="O136" s="31" t="s">
        <v>40</v>
      </c>
      <c r="P136" s="37">
        <v>45343</v>
      </c>
      <c r="Q136" s="31">
        <v>1221</v>
      </c>
      <c r="R136" s="30">
        <v>2101010301</v>
      </c>
      <c r="S136" s="38">
        <f t="shared" si="11"/>
        <v>12900000</v>
      </c>
      <c r="T136" s="35">
        <v>45343</v>
      </c>
      <c r="U136" s="33" t="s">
        <v>376</v>
      </c>
      <c r="V136" s="35">
        <v>45343</v>
      </c>
      <c r="W136" s="31" t="s">
        <v>88</v>
      </c>
      <c r="X136" s="35"/>
      <c r="Y136" s="30"/>
      <c r="Z136" s="39">
        <f t="shared" si="15"/>
        <v>4300000</v>
      </c>
      <c r="AA136" s="30"/>
      <c r="AB136" s="40"/>
      <c r="AC136" s="30"/>
      <c r="AD136" s="40"/>
      <c r="AE136" s="30"/>
      <c r="AF136" s="30"/>
      <c r="AG136" s="30"/>
      <c r="AH136" s="30"/>
      <c r="AI136" s="30"/>
      <c r="AJ136" s="19"/>
      <c r="AK136" s="19"/>
    </row>
    <row r="137" spans="1:37">
      <c r="A137" s="30">
        <v>135</v>
      </c>
      <c r="B137" s="30" t="s">
        <v>254</v>
      </c>
      <c r="C137" s="30" t="s">
        <v>336</v>
      </c>
      <c r="D137" s="30" t="s">
        <v>377</v>
      </c>
      <c r="E137" s="31" t="s">
        <v>38</v>
      </c>
      <c r="F137" s="32">
        <v>6600000</v>
      </c>
      <c r="G137" s="30" t="s">
        <v>378</v>
      </c>
      <c r="H137" s="33">
        <v>1110507022</v>
      </c>
      <c r="I137" s="33"/>
      <c r="J137" s="34">
        <v>1</v>
      </c>
      <c r="K137" s="34">
        <v>1211</v>
      </c>
      <c r="L137" s="35">
        <v>45331</v>
      </c>
      <c r="M137" s="36">
        <f t="shared" si="10"/>
        <v>6600000</v>
      </c>
      <c r="N137" s="35">
        <v>45343</v>
      </c>
      <c r="O137" s="31" t="s">
        <v>40</v>
      </c>
      <c r="P137" s="37">
        <v>45343</v>
      </c>
      <c r="Q137" s="31">
        <v>1222</v>
      </c>
      <c r="R137" s="30">
        <v>220402</v>
      </c>
      <c r="S137" s="38">
        <f t="shared" si="11"/>
        <v>6600000</v>
      </c>
      <c r="T137" s="35">
        <v>45343</v>
      </c>
      <c r="U137" s="33">
        <v>100030642</v>
      </c>
      <c r="V137" s="35">
        <v>45343</v>
      </c>
      <c r="W137" s="31" t="s">
        <v>88</v>
      </c>
      <c r="X137" s="35"/>
      <c r="Y137" s="30"/>
      <c r="Z137" s="39">
        <f t="shared" si="15"/>
        <v>2200000</v>
      </c>
      <c r="AA137" s="30"/>
      <c r="AB137" s="40"/>
      <c r="AC137" s="30"/>
      <c r="AD137" s="40"/>
      <c r="AE137" s="30"/>
      <c r="AF137" s="30"/>
      <c r="AG137" s="30"/>
      <c r="AH137" s="30"/>
      <c r="AI137" s="30"/>
      <c r="AJ137" s="19"/>
      <c r="AK137" s="19"/>
    </row>
    <row r="138" spans="1:37">
      <c r="A138" s="30">
        <v>136</v>
      </c>
      <c r="B138" s="30" t="s">
        <v>254</v>
      </c>
      <c r="C138" s="30" t="s">
        <v>336</v>
      </c>
      <c r="D138" s="30" t="s">
        <v>377</v>
      </c>
      <c r="E138" s="31" t="s">
        <v>38</v>
      </c>
      <c r="F138" s="32">
        <v>6600000</v>
      </c>
      <c r="G138" s="30" t="s">
        <v>379</v>
      </c>
      <c r="H138" s="33">
        <v>1110443794</v>
      </c>
      <c r="I138" s="33"/>
      <c r="J138" s="34">
        <v>0</v>
      </c>
      <c r="K138" s="34">
        <v>1213</v>
      </c>
      <c r="L138" s="35">
        <v>45331</v>
      </c>
      <c r="M138" s="36">
        <f t="shared" si="10"/>
        <v>6600000</v>
      </c>
      <c r="N138" s="35">
        <v>45343</v>
      </c>
      <c r="O138" s="31" t="s">
        <v>40</v>
      </c>
      <c r="P138" s="37">
        <v>45343</v>
      </c>
      <c r="Q138" s="31">
        <v>1223</v>
      </c>
      <c r="R138" s="30">
        <v>220402</v>
      </c>
      <c r="S138" s="38">
        <f t="shared" si="11"/>
        <v>6600000</v>
      </c>
      <c r="T138" s="35">
        <v>45343</v>
      </c>
      <c r="U138" s="33" t="s">
        <v>380</v>
      </c>
      <c r="V138" s="35">
        <v>45343</v>
      </c>
      <c r="W138" s="31" t="s">
        <v>88</v>
      </c>
      <c r="X138" s="35"/>
      <c r="Y138" s="30"/>
      <c r="Z138" s="39">
        <f t="shared" si="15"/>
        <v>2200000</v>
      </c>
      <c r="AA138" s="30"/>
      <c r="AB138" s="40"/>
      <c r="AC138" s="30"/>
      <c r="AD138" s="40"/>
      <c r="AE138" s="30"/>
      <c r="AF138" s="30"/>
      <c r="AG138" s="30"/>
      <c r="AH138" s="30"/>
      <c r="AI138" s="30"/>
      <c r="AJ138" s="19"/>
      <c r="AK138" s="19"/>
    </row>
    <row r="139" spans="1:37">
      <c r="A139" s="30">
        <v>137</v>
      </c>
      <c r="B139" s="30" t="s">
        <v>254</v>
      </c>
      <c r="C139" s="30" t="s">
        <v>336</v>
      </c>
      <c r="D139" s="30" t="s">
        <v>377</v>
      </c>
      <c r="E139" s="31" t="s">
        <v>38</v>
      </c>
      <c r="F139" s="32">
        <v>6600000</v>
      </c>
      <c r="G139" s="30" t="s">
        <v>381</v>
      </c>
      <c r="H139" s="33">
        <v>1110498747</v>
      </c>
      <c r="I139" s="33"/>
      <c r="J139" s="34">
        <v>0</v>
      </c>
      <c r="K139" s="34">
        <v>1215</v>
      </c>
      <c r="L139" s="35">
        <v>45331</v>
      </c>
      <c r="M139" s="36">
        <f t="shared" si="10"/>
        <v>6600000</v>
      </c>
      <c r="N139" s="35">
        <v>45343</v>
      </c>
      <c r="O139" s="31" t="s">
        <v>40</v>
      </c>
      <c r="P139" s="37">
        <v>45343</v>
      </c>
      <c r="Q139" s="31">
        <v>1224</v>
      </c>
      <c r="R139" s="30">
        <v>220402</v>
      </c>
      <c r="S139" s="38">
        <f t="shared" si="11"/>
        <v>6600000</v>
      </c>
      <c r="T139" s="35">
        <v>45352</v>
      </c>
      <c r="U139" s="33" t="s">
        <v>382</v>
      </c>
      <c r="V139" s="35">
        <v>45352</v>
      </c>
      <c r="W139" s="31" t="s">
        <v>88</v>
      </c>
      <c r="X139" s="35"/>
      <c r="Y139" s="30"/>
      <c r="Z139" s="39">
        <f t="shared" si="15"/>
        <v>2200000</v>
      </c>
      <c r="AA139" s="30"/>
      <c r="AB139" s="40"/>
      <c r="AC139" s="30"/>
      <c r="AD139" s="40"/>
      <c r="AE139" s="30"/>
      <c r="AF139" s="30"/>
      <c r="AG139" s="30"/>
      <c r="AH139" s="30"/>
      <c r="AI139" s="30"/>
      <c r="AJ139" s="19"/>
      <c r="AK139" s="19"/>
    </row>
    <row r="140" spans="1:37">
      <c r="A140" s="30">
        <v>138</v>
      </c>
      <c r="B140" s="30" t="s">
        <v>254</v>
      </c>
      <c r="C140" s="30" t="s">
        <v>336</v>
      </c>
      <c r="D140" s="59" t="s">
        <v>383</v>
      </c>
      <c r="E140" s="31" t="s">
        <v>38</v>
      </c>
      <c r="F140" s="32">
        <v>8100000</v>
      </c>
      <c r="G140" s="30" t="s">
        <v>384</v>
      </c>
      <c r="H140" s="33">
        <v>1110489791</v>
      </c>
      <c r="I140" s="33"/>
      <c r="J140" s="34"/>
      <c r="K140" s="34">
        <v>1151</v>
      </c>
      <c r="L140" s="35">
        <v>45321</v>
      </c>
      <c r="M140" s="36">
        <f t="shared" si="10"/>
        <v>8100000</v>
      </c>
      <c r="N140" s="35">
        <v>45343</v>
      </c>
      <c r="O140" s="31" t="s">
        <v>40</v>
      </c>
      <c r="P140" s="37">
        <v>45343</v>
      </c>
      <c r="Q140" s="31">
        <v>1225</v>
      </c>
      <c r="R140" s="30">
        <v>220402</v>
      </c>
      <c r="S140" s="38">
        <f t="shared" si="11"/>
        <v>8100000</v>
      </c>
      <c r="T140" s="35">
        <v>45312</v>
      </c>
      <c r="U140" s="33" t="s">
        <v>385</v>
      </c>
      <c r="V140" s="35">
        <v>45343</v>
      </c>
      <c r="W140" s="31" t="s">
        <v>88</v>
      </c>
      <c r="X140" s="35"/>
      <c r="Y140" s="30"/>
      <c r="Z140" s="39">
        <f t="shared" si="15"/>
        <v>2700000</v>
      </c>
      <c r="AA140" s="30"/>
      <c r="AB140" s="40"/>
      <c r="AC140" s="30"/>
      <c r="AD140" s="40"/>
      <c r="AE140" s="30"/>
      <c r="AF140" s="30"/>
      <c r="AG140" s="30"/>
      <c r="AH140" s="30"/>
      <c r="AI140" s="30"/>
      <c r="AJ140" s="19"/>
      <c r="AK140" s="19"/>
    </row>
    <row r="141" spans="1:37">
      <c r="A141" s="30">
        <v>139</v>
      </c>
      <c r="B141" s="30" t="s">
        <v>254</v>
      </c>
      <c r="C141" s="30" t="s">
        <v>314</v>
      </c>
      <c r="D141" s="30" t="s">
        <v>386</v>
      </c>
      <c r="E141" s="31" t="s">
        <v>38</v>
      </c>
      <c r="F141" s="32">
        <v>6600000</v>
      </c>
      <c r="G141" s="30" t="s">
        <v>387</v>
      </c>
      <c r="H141" s="33">
        <v>1005720298</v>
      </c>
      <c r="I141" s="33"/>
      <c r="J141" s="34">
        <v>6</v>
      </c>
      <c r="K141" s="34">
        <v>1268</v>
      </c>
      <c r="L141" s="35">
        <v>45341</v>
      </c>
      <c r="M141" s="36">
        <f t="shared" ref="M141:M204" si="16">F141</f>
        <v>6600000</v>
      </c>
      <c r="N141" s="35">
        <v>45344</v>
      </c>
      <c r="O141" s="31" t="s">
        <v>40</v>
      </c>
      <c r="P141" s="37">
        <v>45344</v>
      </c>
      <c r="Q141" s="31">
        <v>1226</v>
      </c>
      <c r="R141" s="30">
        <v>220402</v>
      </c>
      <c r="S141" s="38">
        <f t="shared" ref="S141:S204" si="17">M141</f>
        <v>6600000</v>
      </c>
      <c r="T141" s="35">
        <v>45344</v>
      </c>
      <c r="U141" s="33">
        <v>100030663</v>
      </c>
      <c r="V141" s="35">
        <v>45344</v>
      </c>
      <c r="W141" s="31" t="s">
        <v>88</v>
      </c>
      <c r="X141" s="35"/>
      <c r="Y141" s="30"/>
      <c r="Z141" s="39">
        <f t="shared" si="15"/>
        <v>2200000</v>
      </c>
      <c r="AA141" s="30"/>
      <c r="AB141" s="40"/>
      <c r="AC141" s="30"/>
      <c r="AD141" s="40"/>
      <c r="AE141" s="30"/>
      <c r="AF141" s="30"/>
      <c r="AG141" s="30"/>
      <c r="AH141" s="30"/>
      <c r="AI141" s="30"/>
      <c r="AJ141" s="19"/>
      <c r="AK141" s="19"/>
    </row>
    <row r="142" spans="1:37">
      <c r="A142" s="30">
        <v>140</v>
      </c>
      <c r="B142" s="30" t="s">
        <v>254</v>
      </c>
      <c r="C142" s="30" t="s">
        <v>314</v>
      </c>
      <c r="D142" s="30" t="s">
        <v>386</v>
      </c>
      <c r="E142" s="31" t="s">
        <v>38</v>
      </c>
      <c r="F142" s="32">
        <v>6600000</v>
      </c>
      <c r="G142" s="30" t="s">
        <v>388</v>
      </c>
      <c r="H142" s="33">
        <v>37724534</v>
      </c>
      <c r="I142" s="33"/>
      <c r="J142" s="34">
        <v>3</v>
      </c>
      <c r="K142" s="34">
        <v>1266</v>
      </c>
      <c r="L142" s="35">
        <v>45341</v>
      </c>
      <c r="M142" s="36">
        <f t="shared" si="16"/>
        <v>6600000</v>
      </c>
      <c r="N142" s="35">
        <v>45344</v>
      </c>
      <c r="O142" s="31" t="s">
        <v>40</v>
      </c>
      <c r="P142" s="37">
        <v>45344</v>
      </c>
      <c r="Q142" s="31">
        <v>1227</v>
      </c>
      <c r="R142" s="30">
        <v>220402</v>
      </c>
      <c r="S142" s="38">
        <f t="shared" si="17"/>
        <v>6600000</v>
      </c>
      <c r="T142" s="35">
        <v>45344</v>
      </c>
      <c r="U142" s="33">
        <v>100030665</v>
      </c>
      <c r="V142" s="35">
        <v>45344</v>
      </c>
      <c r="W142" s="31" t="s">
        <v>88</v>
      </c>
      <c r="X142" s="35"/>
      <c r="Y142" s="30"/>
      <c r="Z142" s="39">
        <f t="shared" si="15"/>
        <v>2200000</v>
      </c>
      <c r="AA142" s="30"/>
      <c r="AB142" s="40"/>
      <c r="AC142" s="30"/>
      <c r="AD142" s="40"/>
      <c r="AE142" s="30"/>
      <c r="AF142" s="30"/>
      <c r="AG142" s="30"/>
      <c r="AH142" s="30"/>
      <c r="AI142" s="30"/>
      <c r="AJ142" s="19"/>
      <c r="AK142" s="19"/>
    </row>
    <row r="143" spans="1:37">
      <c r="A143" s="30">
        <v>141</v>
      </c>
      <c r="B143" s="30" t="s">
        <v>254</v>
      </c>
      <c r="C143" s="30" t="s">
        <v>157</v>
      </c>
      <c r="D143" s="30" t="s">
        <v>389</v>
      </c>
      <c r="E143" s="31" t="s">
        <v>38</v>
      </c>
      <c r="F143" s="32">
        <v>5850000</v>
      </c>
      <c r="G143" s="30" t="s">
        <v>390</v>
      </c>
      <c r="H143" s="33">
        <v>1001577478</v>
      </c>
      <c r="I143" s="33"/>
      <c r="J143" s="34">
        <v>8</v>
      </c>
      <c r="K143" s="34">
        <v>1256</v>
      </c>
      <c r="L143" s="35">
        <v>45335</v>
      </c>
      <c r="M143" s="36">
        <f t="shared" si="16"/>
        <v>5850000</v>
      </c>
      <c r="N143" s="35">
        <v>45344</v>
      </c>
      <c r="O143" s="31" t="s">
        <v>40</v>
      </c>
      <c r="P143" s="37">
        <v>45344</v>
      </c>
      <c r="Q143" s="31">
        <v>1228</v>
      </c>
      <c r="R143" s="30">
        <v>220402</v>
      </c>
      <c r="S143" s="38">
        <f t="shared" si="17"/>
        <v>5850000</v>
      </c>
      <c r="T143" s="35">
        <v>45346</v>
      </c>
      <c r="U143" s="33">
        <v>100030685</v>
      </c>
      <c r="V143" s="35" t="s">
        <v>391</v>
      </c>
      <c r="W143" s="31" t="s">
        <v>88</v>
      </c>
      <c r="X143" s="35"/>
      <c r="Y143" s="30"/>
      <c r="Z143" s="39">
        <f t="shared" si="15"/>
        <v>1950000</v>
      </c>
      <c r="AA143" s="30"/>
      <c r="AB143" s="40"/>
      <c r="AC143" s="30"/>
      <c r="AD143" s="40"/>
      <c r="AE143" s="30"/>
      <c r="AF143" s="30"/>
      <c r="AG143" s="30"/>
      <c r="AH143" s="30"/>
      <c r="AI143" s="30"/>
      <c r="AJ143" s="19"/>
      <c r="AK143" s="19"/>
    </row>
    <row r="144" spans="1:37">
      <c r="A144" s="30">
        <v>142</v>
      </c>
      <c r="B144" s="30" t="s">
        <v>254</v>
      </c>
      <c r="C144" s="30" t="s">
        <v>157</v>
      </c>
      <c r="D144" s="59" t="s">
        <v>392</v>
      </c>
      <c r="E144" s="31" t="s">
        <v>38</v>
      </c>
      <c r="F144" s="32">
        <v>6900000</v>
      </c>
      <c r="G144" s="30" t="s">
        <v>393</v>
      </c>
      <c r="H144" s="33">
        <v>65777854</v>
      </c>
      <c r="I144" s="33"/>
      <c r="J144" s="34">
        <v>4</v>
      </c>
      <c r="K144" s="34">
        <v>1272</v>
      </c>
      <c r="L144" s="35">
        <v>45341</v>
      </c>
      <c r="M144" s="36">
        <f t="shared" si="16"/>
        <v>6900000</v>
      </c>
      <c r="N144" s="35">
        <v>45344</v>
      </c>
      <c r="O144" s="31" t="s">
        <v>40</v>
      </c>
      <c r="P144" s="37">
        <v>45344</v>
      </c>
      <c r="Q144" s="31">
        <v>1229</v>
      </c>
      <c r="R144" s="30">
        <v>220402</v>
      </c>
      <c r="S144" s="38">
        <f t="shared" si="17"/>
        <v>6900000</v>
      </c>
      <c r="T144" s="35">
        <v>44614</v>
      </c>
      <c r="U144" s="33">
        <v>100030666</v>
      </c>
      <c r="V144" s="35">
        <v>45344</v>
      </c>
      <c r="W144" s="31" t="s">
        <v>88</v>
      </c>
      <c r="X144" s="35"/>
      <c r="Y144" s="30"/>
      <c r="Z144" s="39">
        <f t="shared" si="15"/>
        <v>2300000</v>
      </c>
      <c r="AA144" s="30"/>
      <c r="AB144" s="40"/>
      <c r="AC144" s="30"/>
      <c r="AD144" s="40"/>
      <c r="AE144" s="30"/>
      <c r="AF144" s="30"/>
      <c r="AG144" s="30"/>
      <c r="AH144" s="30"/>
      <c r="AI144" s="30"/>
      <c r="AJ144" s="19"/>
      <c r="AK144" s="19"/>
    </row>
    <row r="145" spans="1:37">
      <c r="A145" s="30">
        <v>143</v>
      </c>
      <c r="B145" s="30" t="s">
        <v>254</v>
      </c>
      <c r="C145" s="30" t="s">
        <v>157</v>
      </c>
      <c r="D145" s="59" t="s">
        <v>392</v>
      </c>
      <c r="E145" s="31" t="s">
        <v>38</v>
      </c>
      <c r="F145" s="32">
        <v>6900000</v>
      </c>
      <c r="G145" s="30" t="s">
        <v>394</v>
      </c>
      <c r="H145" s="33">
        <v>1234643097</v>
      </c>
      <c r="I145" s="33"/>
      <c r="J145" s="34">
        <v>3</v>
      </c>
      <c r="K145" s="34">
        <v>1253</v>
      </c>
      <c r="L145" s="35">
        <v>45341</v>
      </c>
      <c r="M145" s="36">
        <f t="shared" si="16"/>
        <v>6900000</v>
      </c>
      <c r="N145" s="35">
        <v>45344</v>
      </c>
      <c r="O145" s="31" t="s">
        <v>40</v>
      </c>
      <c r="P145" s="37">
        <v>45344</v>
      </c>
      <c r="Q145" s="31">
        <v>1230</v>
      </c>
      <c r="R145" s="30">
        <v>220402</v>
      </c>
      <c r="S145" s="38">
        <f t="shared" si="17"/>
        <v>6900000</v>
      </c>
      <c r="T145" s="35">
        <v>45344</v>
      </c>
      <c r="U145" s="33">
        <v>100030667</v>
      </c>
      <c r="V145" s="35">
        <v>45344</v>
      </c>
      <c r="W145" s="31" t="s">
        <v>88</v>
      </c>
      <c r="X145" s="35"/>
      <c r="Y145" s="30"/>
      <c r="Z145" s="39">
        <f t="shared" si="15"/>
        <v>2300000</v>
      </c>
      <c r="AA145" s="30"/>
      <c r="AB145" s="40"/>
      <c r="AC145" s="30"/>
      <c r="AD145" s="40"/>
      <c r="AE145" s="30"/>
      <c r="AF145" s="30"/>
      <c r="AG145" s="30"/>
      <c r="AH145" s="30"/>
      <c r="AI145" s="30"/>
      <c r="AJ145" s="19"/>
      <c r="AK145" s="19"/>
    </row>
    <row r="146" spans="1:37">
      <c r="A146" s="30">
        <v>144</v>
      </c>
      <c r="B146" s="30" t="s">
        <v>254</v>
      </c>
      <c r="C146" s="30" t="s">
        <v>157</v>
      </c>
      <c r="D146" s="59" t="s">
        <v>392</v>
      </c>
      <c r="E146" s="31" t="s">
        <v>38</v>
      </c>
      <c r="F146" s="32">
        <v>6900000</v>
      </c>
      <c r="G146" s="30" t="s">
        <v>395</v>
      </c>
      <c r="H146" s="33">
        <v>1008308527</v>
      </c>
      <c r="I146" s="33"/>
      <c r="J146" s="34">
        <v>4</v>
      </c>
      <c r="K146" s="34">
        <v>1252</v>
      </c>
      <c r="L146" s="35">
        <v>45341</v>
      </c>
      <c r="M146" s="36">
        <f t="shared" si="16"/>
        <v>6900000</v>
      </c>
      <c r="N146" s="35">
        <v>45344</v>
      </c>
      <c r="O146" s="31" t="s">
        <v>40</v>
      </c>
      <c r="P146" s="37">
        <v>45344</v>
      </c>
      <c r="Q146" s="31">
        <v>1231</v>
      </c>
      <c r="R146" s="30">
        <v>220402</v>
      </c>
      <c r="S146" s="38">
        <f t="shared" si="17"/>
        <v>6900000</v>
      </c>
      <c r="T146" s="35">
        <v>45344</v>
      </c>
      <c r="U146" s="33">
        <v>100030669</v>
      </c>
      <c r="V146" s="35">
        <v>45344</v>
      </c>
      <c r="W146" s="31" t="s">
        <v>88</v>
      </c>
      <c r="X146" s="35"/>
      <c r="Y146" s="30"/>
      <c r="Z146" s="39">
        <f t="shared" si="15"/>
        <v>2300000</v>
      </c>
      <c r="AA146" s="30"/>
      <c r="AB146" s="40"/>
      <c r="AC146" s="30"/>
      <c r="AD146" s="40"/>
      <c r="AE146" s="30"/>
      <c r="AF146" s="30"/>
      <c r="AG146" s="30"/>
      <c r="AH146" s="30"/>
      <c r="AI146" s="30"/>
      <c r="AJ146" s="19"/>
      <c r="AK146" s="19"/>
    </row>
    <row r="147" spans="1:37">
      <c r="A147" s="30">
        <v>145</v>
      </c>
      <c r="B147" s="30" t="s">
        <v>254</v>
      </c>
      <c r="C147" s="30" t="s">
        <v>157</v>
      </c>
      <c r="D147" s="59" t="s">
        <v>392</v>
      </c>
      <c r="E147" s="31" t="s">
        <v>38</v>
      </c>
      <c r="F147" s="32">
        <v>6900000</v>
      </c>
      <c r="G147" s="30" t="s">
        <v>396</v>
      </c>
      <c r="H147" s="33">
        <v>1110060962</v>
      </c>
      <c r="I147" s="33"/>
      <c r="J147" s="34">
        <v>7</v>
      </c>
      <c r="K147" s="34">
        <v>1254</v>
      </c>
      <c r="L147" s="35">
        <v>45341</v>
      </c>
      <c r="M147" s="36">
        <f t="shared" si="16"/>
        <v>6900000</v>
      </c>
      <c r="N147" s="35">
        <v>45344</v>
      </c>
      <c r="O147" s="31" t="s">
        <v>40</v>
      </c>
      <c r="P147" s="37">
        <v>45344</v>
      </c>
      <c r="Q147" s="31">
        <v>1232</v>
      </c>
      <c r="R147" s="30">
        <v>220402</v>
      </c>
      <c r="S147" s="38">
        <f t="shared" si="17"/>
        <v>6900000</v>
      </c>
      <c r="T147" s="35">
        <v>45344</v>
      </c>
      <c r="U147" s="33">
        <v>100030673</v>
      </c>
      <c r="V147" s="35">
        <v>45344</v>
      </c>
      <c r="W147" s="31" t="s">
        <v>88</v>
      </c>
      <c r="X147" s="35"/>
      <c r="Y147" s="30"/>
      <c r="Z147" s="39">
        <f t="shared" si="15"/>
        <v>2300000</v>
      </c>
      <c r="AA147" s="30"/>
      <c r="AB147" s="40"/>
      <c r="AC147" s="30"/>
      <c r="AD147" s="40"/>
      <c r="AE147" s="30"/>
      <c r="AF147" s="30"/>
      <c r="AG147" s="30"/>
      <c r="AH147" s="30"/>
      <c r="AI147" s="30"/>
      <c r="AJ147" s="19"/>
      <c r="AK147" s="19"/>
    </row>
    <row r="148" spans="1:37">
      <c r="A148" s="30">
        <v>146</v>
      </c>
      <c r="B148" s="30" t="s">
        <v>254</v>
      </c>
      <c r="C148" s="30" t="s">
        <v>157</v>
      </c>
      <c r="D148" s="59" t="s">
        <v>392</v>
      </c>
      <c r="E148" s="31" t="s">
        <v>38</v>
      </c>
      <c r="F148" s="32">
        <v>6900000</v>
      </c>
      <c r="G148" s="30" t="s">
        <v>397</v>
      </c>
      <c r="H148" s="33">
        <v>33994070</v>
      </c>
      <c r="I148" s="33"/>
      <c r="J148" s="34">
        <v>0</v>
      </c>
      <c r="K148" s="34">
        <v>1247</v>
      </c>
      <c r="L148" s="35">
        <v>45341</v>
      </c>
      <c r="M148" s="36">
        <f t="shared" si="16"/>
        <v>6900000</v>
      </c>
      <c r="N148" s="35">
        <v>45344</v>
      </c>
      <c r="O148" s="31" t="s">
        <v>40</v>
      </c>
      <c r="P148" s="37">
        <v>45344</v>
      </c>
      <c r="Q148" s="31">
        <v>1233</v>
      </c>
      <c r="R148" s="30">
        <v>220402</v>
      </c>
      <c r="S148" s="38">
        <f t="shared" si="17"/>
        <v>6900000</v>
      </c>
      <c r="T148" s="35">
        <v>45345</v>
      </c>
      <c r="U148" s="33" t="s">
        <v>398</v>
      </c>
      <c r="V148" s="35">
        <v>45345</v>
      </c>
      <c r="W148" s="31" t="s">
        <v>88</v>
      </c>
      <c r="X148" s="35"/>
      <c r="Y148" s="30"/>
      <c r="Z148" s="39">
        <f t="shared" si="15"/>
        <v>2300000</v>
      </c>
      <c r="AA148" s="30"/>
      <c r="AB148" s="40"/>
      <c r="AC148" s="30"/>
      <c r="AD148" s="40"/>
      <c r="AE148" s="30"/>
      <c r="AF148" s="30"/>
      <c r="AG148" s="30"/>
      <c r="AH148" s="30"/>
      <c r="AI148" s="30"/>
      <c r="AJ148" s="19"/>
      <c r="AK148" s="19"/>
    </row>
    <row r="149" spans="1:37">
      <c r="A149" s="30">
        <v>147</v>
      </c>
      <c r="B149" s="30" t="s">
        <v>254</v>
      </c>
      <c r="C149" s="30" t="s">
        <v>157</v>
      </c>
      <c r="D149" s="59" t="s">
        <v>392</v>
      </c>
      <c r="E149" s="31" t="s">
        <v>38</v>
      </c>
      <c r="F149" s="32">
        <v>6900000</v>
      </c>
      <c r="G149" s="30" t="s">
        <v>399</v>
      </c>
      <c r="H149" s="33">
        <v>28914677</v>
      </c>
      <c r="I149" s="33"/>
      <c r="J149" s="34">
        <v>0</v>
      </c>
      <c r="K149" s="34">
        <v>1235</v>
      </c>
      <c r="L149" s="35">
        <v>45341</v>
      </c>
      <c r="M149" s="36">
        <f t="shared" si="16"/>
        <v>6900000</v>
      </c>
      <c r="N149" s="35">
        <v>45344</v>
      </c>
      <c r="O149" s="31" t="s">
        <v>40</v>
      </c>
      <c r="P149" s="37">
        <v>45344</v>
      </c>
      <c r="Q149" s="31">
        <v>1234</v>
      </c>
      <c r="R149" s="30">
        <v>220402</v>
      </c>
      <c r="S149" s="38">
        <f t="shared" si="17"/>
        <v>6900000</v>
      </c>
      <c r="T149" s="35">
        <v>45344</v>
      </c>
      <c r="U149" s="33" t="s">
        <v>400</v>
      </c>
      <c r="V149" s="35">
        <v>45344</v>
      </c>
      <c r="W149" s="31" t="s">
        <v>88</v>
      </c>
      <c r="X149" s="35"/>
      <c r="Y149" s="30"/>
      <c r="Z149" s="39">
        <f t="shared" si="15"/>
        <v>2300000</v>
      </c>
      <c r="AA149" s="30"/>
      <c r="AB149" s="40"/>
      <c r="AC149" s="30"/>
      <c r="AD149" s="40"/>
      <c r="AE149" s="30"/>
      <c r="AF149" s="30"/>
      <c r="AG149" s="30"/>
      <c r="AH149" s="30"/>
      <c r="AI149" s="30"/>
      <c r="AJ149" s="19"/>
      <c r="AK149" s="19"/>
    </row>
    <row r="150" spans="1:37">
      <c r="A150" s="30">
        <v>148</v>
      </c>
      <c r="B150" s="30" t="s">
        <v>254</v>
      </c>
      <c r="C150" s="30" t="s">
        <v>157</v>
      </c>
      <c r="D150" s="59" t="s">
        <v>401</v>
      </c>
      <c r="E150" s="31" t="s">
        <v>38</v>
      </c>
      <c r="F150" s="32">
        <v>12900000</v>
      </c>
      <c r="G150" s="30" t="s">
        <v>402</v>
      </c>
      <c r="H150" s="33">
        <v>1109385778</v>
      </c>
      <c r="I150" s="33"/>
      <c r="J150" s="34">
        <v>1</v>
      </c>
      <c r="K150" s="34">
        <v>1236</v>
      </c>
      <c r="L150" s="35">
        <v>45335</v>
      </c>
      <c r="M150" s="36">
        <f t="shared" si="16"/>
        <v>12900000</v>
      </c>
      <c r="N150" s="35">
        <v>45344</v>
      </c>
      <c r="O150" s="31" t="s">
        <v>40</v>
      </c>
      <c r="P150" s="37">
        <v>45344</v>
      </c>
      <c r="Q150" s="31">
        <v>1235</v>
      </c>
      <c r="R150" s="30">
        <v>220401</v>
      </c>
      <c r="S150" s="38">
        <f t="shared" si="17"/>
        <v>12900000</v>
      </c>
      <c r="T150" s="35">
        <v>45346</v>
      </c>
      <c r="U150" s="33" t="s">
        <v>403</v>
      </c>
      <c r="V150" s="35">
        <v>45344</v>
      </c>
      <c r="W150" s="31" t="s">
        <v>88</v>
      </c>
      <c r="X150" s="35"/>
      <c r="Y150" s="30"/>
      <c r="Z150" s="39">
        <f t="shared" si="15"/>
        <v>4300000</v>
      </c>
      <c r="AA150" s="30"/>
      <c r="AB150" s="40"/>
      <c r="AC150" s="30"/>
      <c r="AD150" s="40"/>
      <c r="AE150" s="30"/>
      <c r="AF150" s="30"/>
      <c r="AG150" s="30"/>
      <c r="AH150" s="30"/>
      <c r="AI150" s="30"/>
      <c r="AJ150" s="19"/>
      <c r="AK150" s="19"/>
    </row>
    <row r="151" spans="1:37">
      <c r="A151" s="30">
        <v>149</v>
      </c>
      <c r="B151" s="30" t="s">
        <v>254</v>
      </c>
      <c r="C151" s="30" t="s">
        <v>157</v>
      </c>
      <c r="D151" s="59" t="s">
        <v>401</v>
      </c>
      <c r="E151" s="31" t="s">
        <v>38</v>
      </c>
      <c r="F151" s="32">
        <v>12900000</v>
      </c>
      <c r="G151" s="30" t="s">
        <v>404</v>
      </c>
      <c r="H151" s="33">
        <v>52871768</v>
      </c>
      <c r="I151" s="33"/>
      <c r="J151" s="34">
        <v>3</v>
      </c>
      <c r="K151" s="34">
        <v>1241</v>
      </c>
      <c r="L151" s="35">
        <v>45335</v>
      </c>
      <c r="M151" s="36">
        <f t="shared" si="16"/>
        <v>12900000</v>
      </c>
      <c r="N151" s="35">
        <v>45344</v>
      </c>
      <c r="O151" s="31" t="s">
        <v>40</v>
      </c>
      <c r="P151" s="37">
        <v>45344</v>
      </c>
      <c r="Q151" s="31">
        <v>1236</v>
      </c>
      <c r="R151" s="30">
        <v>220401</v>
      </c>
      <c r="S151" s="38">
        <f t="shared" si="17"/>
        <v>12900000</v>
      </c>
      <c r="T151" s="35" t="s">
        <v>405</v>
      </c>
      <c r="U151" s="33" t="s">
        <v>406</v>
      </c>
      <c r="V151" s="35">
        <v>45344</v>
      </c>
      <c r="W151" s="31" t="s">
        <v>88</v>
      </c>
      <c r="X151" s="35"/>
      <c r="Y151" s="30"/>
      <c r="Z151" s="39">
        <f t="shared" si="15"/>
        <v>4300000</v>
      </c>
      <c r="AA151" s="30"/>
      <c r="AB151" s="40"/>
      <c r="AC151" s="30"/>
      <c r="AD151" s="40"/>
      <c r="AE151" s="30"/>
      <c r="AF151" s="30"/>
      <c r="AG151" s="30"/>
      <c r="AH151" s="30"/>
      <c r="AI151" s="30"/>
      <c r="AJ151" s="19"/>
      <c r="AK151" s="19"/>
    </row>
    <row r="152" spans="1:37">
      <c r="A152" s="30">
        <v>150</v>
      </c>
      <c r="B152" s="30" t="s">
        <v>254</v>
      </c>
      <c r="C152" s="30" t="s">
        <v>157</v>
      </c>
      <c r="D152" s="59" t="s">
        <v>401</v>
      </c>
      <c r="E152" s="31" t="s">
        <v>38</v>
      </c>
      <c r="F152" s="32">
        <v>12900000</v>
      </c>
      <c r="G152" s="30" t="s">
        <v>407</v>
      </c>
      <c r="H152" s="33">
        <v>1110524922</v>
      </c>
      <c r="I152" s="33"/>
      <c r="J152" s="34">
        <v>5</v>
      </c>
      <c r="K152" s="34">
        <v>1239</v>
      </c>
      <c r="L152" s="35">
        <v>45335</v>
      </c>
      <c r="M152" s="36">
        <f t="shared" si="16"/>
        <v>12900000</v>
      </c>
      <c r="N152" s="35">
        <v>45344</v>
      </c>
      <c r="O152" s="31" t="s">
        <v>40</v>
      </c>
      <c r="P152" s="37">
        <v>45344</v>
      </c>
      <c r="Q152" s="31">
        <v>1237</v>
      </c>
      <c r="R152" s="30">
        <v>220401</v>
      </c>
      <c r="S152" s="38">
        <f t="shared" si="17"/>
        <v>12900000</v>
      </c>
      <c r="T152" s="35">
        <v>45344</v>
      </c>
      <c r="U152" s="33" t="s">
        <v>408</v>
      </c>
      <c r="V152" s="35">
        <v>45344</v>
      </c>
      <c r="W152" s="31" t="s">
        <v>88</v>
      </c>
      <c r="X152" s="35"/>
      <c r="Y152" s="30"/>
      <c r="Z152" s="39">
        <f t="shared" si="15"/>
        <v>4300000</v>
      </c>
      <c r="AA152" s="30"/>
      <c r="AB152" s="40"/>
      <c r="AC152" s="30"/>
      <c r="AD152" s="40"/>
      <c r="AE152" s="30"/>
      <c r="AF152" s="30"/>
      <c r="AG152" s="30"/>
      <c r="AH152" s="30"/>
      <c r="AI152" s="30"/>
      <c r="AJ152" s="19"/>
      <c r="AK152" s="19"/>
    </row>
    <row r="153" spans="1:37">
      <c r="A153" s="30">
        <v>151</v>
      </c>
      <c r="B153" s="30" t="s">
        <v>254</v>
      </c>
      <c r="C153" s="30" t="s">
        <v>409</v>
      </c>
      <c r="D153" s="59" t="s">
        <v>410</v>
      </c>
      <c r="E153" s="31" t="s">
        <v>38</v>
      </c>
      <c r="F153" s="32">
        <v>21000000</v>
      </c>
      <c r="G153" s="30" t="s">
        <v>411</v>
      </c>
      <c r="H153" s="33">
        <v>2231353</v>
      </c>
      <c r="I153" s="33"/>
      <c r="J153" s="34">
        <v>3</v>
      </c>
      <c r="K153" s="34">
        <v>1234</v>
      </c>
      <c r="L153" s="35">
        <v>45335</v>
      </c>
      <c r="M153" s="36">
        <f t="shared" si="16"/>
        <v>21000000</v>
      </c>
      <c r="N153" s="35">
        <v>45344</v>
      </c>
      <c r="O153" s="31" t="s">
        <v>40</v>
      </c>
      <c r="P153" s="37">
        <v>45344</v>
      </c>
      <c r="Q153" s="31">
        <v>1238</v>
      </c>
      <c r="R153" s="30">
        <v>220401</v>
      </c>
      <c r="S153" s="38">
        <f t="shared" si="17"/>
        <v>21000000</v>
      </c>
      <c r="T153" s="35">
        <v>45344</v>
      </c>
      <c r="U153" s="33" t="s">
        <v>412</v>
      </c>
      <c r="V153" s="35">
        <v>45348</v>
      </c>
      <c r="W153" s="31" t="s">
        <v>88</v>
      </c>
      <c r="X153" s="35"/>
      <c r="Y153" s="30"/>
      <c r="Z153" s="39">
        <f t="shared" si="15"/>
        <v>7000000</v>
      </c>
      <c r="AA153" s="30"/>
      <c r="AB153" s="40"/>
      <c r="AC153" s="30"/>
      <c r="AD153" s="40"/>
      <c r="AE153" s="30"/>
      <c r="AF153" s="30"/>
      <c r="AG153" s="30"/>
      <c r="AH153" s="30"/>
      <c r="AI153" s="30"/>
      <c r="AJ153" s="19"/>
      <c r="AK153" s="19"/>
    </row>
    <row r="154" spans="1:37">
      <c r="A154" s="30">
        <v>152</v>
      </c>
      <c r="B154" s="30" t="s">
        <v>254</v>
      </c>
      <c r="C154" s="30" t="s">
        <v>409</v>
      </c>
      <c r="D154" s="59" t="s">
        <v>410</v>
      </c>
      <c r="E154" s="31" t="s">
        <v>38</v>
      </c>
      <c r="F154" s="32">
        <v>21000000</v>
      </c>
      <c r="G154" s="30" t="s">
        <v>413</v>
      </c>
      <c r="H154" s="33">
        <v>80821939</v>
      </c>
      <c r="I154" s="33"/>
      <c r="J154" s="34">
        <v>4</v>
      </c>
      <c r="K154" s="34">
        <v>1231</v>
      </c>
      <c r="L154" s="35">
        <v>45335</v>
      </c>
      <c r="M154" s="36">
        <f t="shared" si="16"/>
        <v>21000000</v>
      </c>
      <c r="N154" s="35">
        <v>45344</v>
      </c>
      <c r="O154" s="31" t="s">
        <v>40</v>
      </c>
      <c r="P154" s="37">
        <v>45344</v>
      </c>
      <c r="Q154" s="31">
        <v>1239</v>
      </c>
      <c r="R154" s="30">
        <v>220401</v>
      </c>
      <c r="S154" s="38">
        <f t="shared" si="17"/>
        <v>21000000</v>
      </c>
      <c r="T154" s="35">
        <v>45344</v>
      </c>
      <c r="U154" s="33" t="s">
        <v>414</v>
      </c>
      <c r="V154" s="35">
        <v>45348</v>
      </c>
      <c r="W154" s="31" t="s">
        <v>88</v>
      </c>
      <c r="X154" s="35"/>
      <c r="Y154" s="30"/>
      <c r="Z154" s="39">
        <f t="shared" si="15"/>
        <v>7000000</v>
      </c>
      <c r="AA154" s="30"/>
      <c r="AB154" s="40"/>
      <c r="AC154" s="30"/>
      <c r="AD154" s="40"/>
      <c r="AE154" s="30"/>
      <c r="AF154" s="30"/>
      <c r="AG154" s="30"/>
      <c r="AH154" s="30"/>
      <c r="AI154" s="30"/>
      <c r="AJ154" s="19"/>
      <c r="AK154" s="19"/>
    </row>
    <row r="155" spans="1:37">
      <c r="A155" s="30">
        <v>153</v>
      </c>
      <c r="B155" s="30" t="s">
        <v>254</v>
      </c>
      <c r="C155" s="30" t="s">
        <v>409</v>
      </c>
      <c r="D155" s="59" t="s">
        <v>410</v>
      </c>
      <c r="E155" s="31" t="s">
        <v>38</v>
      </c>
      <c r="F155" s="32">
        <v>21000000</v>
      </c>
      <c r="G155" s="30" t="s">
        <v>415</v>
      </c>
      <c r="H155" s="33">
        <v>1110551813</v>
      </c>
      <c r="I155" s="33"/>
      <c r="J155" s="34">
        <v>5</v>
      </c>
      <c r="K155" s="34">
        <v>1232</v>
      </c>
      <c r="L155" s="35">
        <v>45335</v>
      </c>
      <c r="M155" s="36">
        <f t="shared" si="16"/>
        <v>21000000</v>
      </c>
      <c r="N155" s="35">
        <v>45344</v>
      </c>
      <c r="O155" s="31" t="s">
        <v>40</v>
      </c>
      <c r="P155" s="37">
        <v>45344</v>
      </c>
      <c r="Q155" s="31">
        <v>1240</v>
      </c>
      <c r="R155" s="30">
        <v>220401</v>
      </c>
      <c r="S155" s="38">
        <f t="shared" si="17"/>
        <v>21000000</v>
      </c>
      <c r="T155" s="35"/>
      <c r="U155" s="33" t="s">
        <v>416</v>
      </c>
      <c r="V155" s="35">
        <v>45348</v>
      </c>
      <c r="W155" s="31" t="s">
        <v>88</v>
      </c>
      <c r="X155" s="35"/>
      <c r="Y155" s="30"/>
      <c r="Z155" s="39">
        <f t="shared" si="15"/>
        <v>7000000</v>
      </c>
      <c r="AA155" s="30"/>
      <c r="AB155" s="40"/>
      <c r="AC155" s="30"/>
      <c r="AD155" s="40"/>
      <c r="AE155" s="30"/>
      <c r="AF155" s="30"/>
      <c r="AG155" s="30"/>
      <c r="AH155" s="30"/>
      <c r="AI155" s="30"/>
      <c r="AJ155" s="19"/>
      <c r="AK155" s="19"/>
    </row>
    <row r="156" spans="1:37">
      <c r="A156" s="30">
        <v>154</v>
      </c>
      <c r="B156" s="30" t="s">
        <v>254</v>
      </c>
      <c r="C156" s="30" t="s">
        <v>409</v>
      </c>
      <c r="D156" s="59" t="s">
        <v>417</v>
      </c>
      <c r="E156" s="31" t="s">
        <v>38</v>
      </c>
      <c r="F156" s="32">
        <v>10500000</v>
      </c>
      <c r="G156" s="30" t="s">
        <v>418</v>
      </c>
      <c r="H156" s="33">
        <v>1053849833</v>
      </c>
      <c r="I156" s="33"/>
      <c r="J156" s="34">
        <v>7</v>
      </c>
      <c r="K156" s="34">
        <v>1246</v>
      </c>
      <c r="L156" s="35">
        <v>45335</v>
      </c>
      <c r="M156" s="36">
        <f t="shared" si="16"/>
        <v>10500000</v>
      </c>
      <c r="N156" s="35">
        <v>45344</v>
      </c>
      <c r="O156" s="31" t="s">
        <v>40</v>
      </c>
      <c r="P156" s="37">
        <v>45344</v>
      </c>
      <c r="Q156" s="31">
        <v>1241</v>
      </c>
      <c r="R156" s="30">
        <v>220401</v>
      </c>
      <c r="S156" s="38">
        <f t="shared" si="17"/>
        <v>10500000</v>
      </c>
      <c r="T156" s="35">
        <v>45344</v>
      </c>
      <c r="U156" s="33" t="s">
        <v>419</v>
      </c>
      <c r="V156" s="35">
        <v>44615</v>
      </c>
      <c r="W156" s="31" t="s">
        <v>88</v>
      </c>
      <c r="X156" s="35">
        <v>45435</v>
      </c>
      <c r="Y156" s="30" t="s">
        <v>326</v>
      </c>
      <c r="Z156" s="39">
        <f t="shared" si="15"/>
        <v>3500000</v>
      </c>
      <c r="AA156" s="469">
        <v>3500000</v>
      </c>
      <c r="AB156" s="40"/>
      <c r="AC156" s="30"/>
      <c r="AD156" s="40"/>
      <c r="AE156" s="30"/>
      <c r="AF156" s="30"/>
      <c r="AG156" s="30"/>
      <c r="AH156" s="30"/>
      <c r="AI156" s="30"/>
      <c r="AJ156" s="19"/>
      <c r="AK156" s="19"/>
    </row>
    <row r="157" spans="1:37">
      <c r="A157" s="30">
        <v>155</v>
      </c>
      <c r="B157" s="30" t="s">
        <v>254</v>
      </c>
      <c r="C157" s="30" t="s">
        <v>409</v>
      </c>
      <c r="D157" s="59" t="s">
        <v>420</v>
      </c>
      <c r="E157" s="31" t="s">
        <v>38</v>
      </c>
      <c r="F157" s="32">
        <v>11400000</v>
      </c>
      <c r="G157" s="30" t="s">
        <v>421</v>
      </c>
      <c r="H157" s="33">
        <v>1005773776</v>
      </c>
      <c r="I157" s="33"/>
      <c r="J157" s="34">
        <v>2</v>
      </c>
      <c r="K157" s="34">
        <v>1250</v>
      </c>
      <c r="L157" s="35">
        <v>45335</v>
      </c>
      <c r="M157" s="36">
        <f t="shared" si="16"/>
        <v>11400000</v>
      </c>
      <c r="N157" s="35">
        <v>45344</v>
      </c>
      <c r="O157" s="31" t="s">
        <v>40</v>
      </c>
      <c r="P157" s="37">
        <v>45344</v>
      </c>
      <c r="Q157" s="31">
        <v>1242</v>
      </c>
      <c r="R157" s="30">
        <v>220401</v>
      </c>
      <c r="S157" s="38">
        <f t="shared" si="17"/>
        <v>11400000</v>
      </c>
      <c r="T157" s="35">
        <v>45344</v>
      </c>
      <c r="U157" s="33" t="s">
        <v>422</v>
      </c>
      <c r="V157" s="35">
        <v>45348</v>
      </c>
      <c r="W157" s="31" t="s">
        <v>88</v>
      </c>
      <c r="X157" s="35"/>
      <c r="Y157" s="30"/>
      <c r="Z157" s="39">
        <f t="shared" si="15"/>
        <v>3800000</v>
      </c>
      <c r="AA157" s="30"/>
      <c r="AB157" s="40"/>
      <c r="AC157" s="30"/>
      <c r="AD157" s="40"/>
      <c r="AE157" s="30"/>
      <c r="AF157" s="30"/>
      <c r="AG157" s="30"/>
      <c r="AH157" s="30"/>
      <c r="AI157" s="30"/>
      <c r="AJ157" s="19"/>
      <c r="AK157" s="19"/>
    </row>
    <row r="158" spans="1:37">
      <c r="A158" s="30">
        <v>156</v>
      </c>
      <c r="B158" s="30" t="s">
        <v>254</v>
      </c>
      <c r="C158" s="30" t="s">
        <v>157</v>
      </c>
      <c r="D158" s="59" t="s">
        <v>392</v>
      </c>
      <c r="E158" s="31" t="s">
        <v>38</v>
      </c>
      <c r="F158" s="32">
        <v>6900000</v>
      </c>
      <c r="G158" s="30" t="s">
        <v>423</v>
      </c>
      <c r="H158" s="33">
        <v>1001300540</v>
      </c>
      <c r="I158" s="33"/>
      <c r="J158" s="34">
        <v>8</v>
      </c>
      <c r="K158" s="34">
        <v>1242</v>
      </c>
      <c r="L158" s="35">
        <v>45335</v>
      </c>
      <c r="M158" s="36">
        <f t="shared" si="16"/>
        <v>6900000</v>
      </c>
      <c r="N158" s="35">
        <v>45345</v>
      </c>
      <c r="O158" s="31" t="s">
        <v>40</v>
      </c>
      <c r="P158" s="37">
        <v>45348</v>
      </c>
      <c r="Q158" s="31">
        <v>1247</v>
      </c>
      <c r="R158" s="30">
        <v>220402</v>
      </c>
      <c r="S158" s="38">
        <f t="shared" si="17"/>
        <v>6900000</v>
      </c>
      <c r="T158" s="35">
        <v>45345</v>
      </c>
      <c r="U158" s="33" t="s">
        <v>424</v>
      </c>
      <c r="V158" s="35">
        <v>45348</v>
      </c>
      <c r="W158" s="31" t="s">
        <v>88</v>
      </c>
      <c r="X158" s="35"/>
      <c r="Y158" s="30"/>
      <c r="Z158" s="39">
        <f t="shared" si="15"/>
        <v>2300000</v>
      </c>
      <c r="AA158" s="30"/>
      <c r="AB158" s="40"/>
      <c r="AC158" s="30"/>
      <c r="AD158" s="40"/>
      <c r="AE158" s="30"/>
      <c r="AF158" s="30"/>
      <c r="AG158" s="30"/>
      <c r="AH158" s="30"/>
      <c r="AI158" s="30"/>
      <c r="AJ158" s="19"/>
      <c r="AK158" s="19"/>
    </row>
    <row r="159" spans="1:37">
      <c r="A159" s="30">
        <v>157</v>
      </c>
      <c r="B159" s="30" t="s">
        <v>254</v>
      </c>
      <c r="C159" s="30" t="s">
        <v>409</v>
      </c>
      <c r="D159" s="59" t="s">
        <v>420</v>
      </c>
      <c r="E159" s="31" t="s">
        <v>38</v>
      </c>
      <c r="F159" s="32">
        <v>11400000</v>
      </c>
      <c r="G159" s="30" t="s">
        <v>425</v>
      </c>
      <c r="H159" s="33">
        <v>1110556682</v>
      </c>
      <c r="I159" s="33"/>
      <c r="J159" s="34">
        <v>1</v>
      </c>
      <c r="K159" s="34">
        <v>1251</v>
      </c>
      <c r="L159" s="35">
        <v>45335</v>
      </c>
      <c r="M159" s="36">
        <f t="shared" si="16"/>
        <v>11400000</v>
      </c>
      <c r="N159" s="35">
        <v>45345</v>
      </c>
      <c r="O159" s="31" t="s">
        <v>40</v>
      </c>
      <c r="P159" s="37">
        <v>45348</v>
      </c>
      <c r="Q159" s="31">
        <v>1248</v>
      </c>
      <c r="R159" s="30">
        <v>220401</v>
      </c>
      <c r="S159" s="38">
        <f t="shared" si="17"/>
        <v>11400000</v>
      </c>
      <c r="T159" s="35">
        <v>45348</v>
      </c>
      <c r="U159" s="33" t="s">
        <v>426</v>
      </c>
      <c r="V159" s="35">
        <v>45351</v>
      </c>
      <c r="W159" s="31" t="s">
        <v>88</v>
      </c>
      <c r="X159" s="35"/>
      <c r="Y159" s="30"/>
      <c r="Z159" s="39">
        <f t="shared" ref="Z159:Z186" si="18">+F159/3</f>
        <v>3800000</v>
      </c>
      <c r="AA159" s="30"/>
      <c r="AB159" s="40"/>
      <c r="AC159" s="30"/>
      <c r="AD159" s="40"/>
      <c r="AE159" s="30"/>
      <c r="AF159" s="30"/>
      <c r="AG159" s="30"/>
      <c r="AH159" s="30"/>
      <c r="AI159" s="30"/>
      <c r="AJ159" s="19"/>
      <c r="AK159" s="19"/>
    </row>
    <row r="160" spans="1:37">
      <c r="A160" s="30">
        <v>158</v>
      </c>
      <c r="B160" s="30" t="s">
        <v>254</v>
      </c>
      <c r="C160" s="30" t="s">
        <v>157</v>
      </c>
      <c r="D160" s="59" t="s">
        <v>346</v>
      </c>
      <c r="E160" s="31" t="s">
        <v>38</v>
      </c>
      <c r="F160" s="32">
        <v>6900000</v>
      </c>
      <c r="G160" s="30" t="s">
        <v>427</v>
      </c>
      <c r="H160" s="33">
        <v>1110487620</v>
      </c>
      <c r="I160" s="33"/>
      <c r="J160" s="34">
        <v>7</v>
      </c>
      <c r="K160" s="34">
        <v>1257</v>
      </c>
      <c r="L160" s="35">
        <v>45335</v>
      </c>
      <c r="M160" s="36">
        <f t="shared" si="16"/>
        <v>6900000</v>
      </c>
      <c r="N160" s="35">
        <v>45345</v>
      </c>
      <c r="O160" s="31" t="s">
        <v>40</v>
      </c>
      <c r="P160" s="37">
        <v>45345</v>
      </c>
      <c r="Q160" s="31">
        <v>1246</v>
      </c>
      <c r="R160" s="30">
        <v>220402</v>
      </c>
      <c r="S160" s="38">
        <f t="shared" si="17"/>
        <v>6900000</v>
      </c>
      <c r="T160" s="35">
        <v>45348</v>
      </c>
      <c r="U160" s="33">
        <v>100030736</v>
      </c>
      <c r="V160" s="35">
        <v>45348</v>
      </c>
      <c r="W160" s="31" t="s">
        <v>88</v>
      </c>
      <c r="X160" s="35">
        <v>45436</v>
      </c>
      <c r="Y160" s="30" t="s">
        <v>41</v>
      </c>
      <c r="Z160" s="39">
        <f t="shared" si="18"/>
        <v>2300000</v>
      </c>
      <c r="AA160" s="471">
        <v>2300</v>
      </c>
      <c r="AB160" s="40"/>
      <c r="AC160" s="30"/>
      <c r="AD160" s="40"/>
      <c r="AE160" s="30"/>
      <c r="AF160" s="30"/>
      <c r="AG160" s="30"/>
      <c r="AH160" s="30"/>
      <c r="AI160" s="30"/>
      <c r="AJ160" s="19"/>
      <c r="AK160" s="19"/>
    </row>
    <row r="161" spans="1:37">
      <c r="A161" s="30">
        <v>159</v>
      </c>
      <c r="B161" s="30" t="s">
        <v>254</v>
      </c>
      <c r="C161" s="30" t="s">
        <v>409</v>
      </c>
      <c r="D161" s="59" t="s">
        <v>428</v>
      </c>
      <c r="E161" s="31" t="s">
        <v>38</v>
      </c>
      <c r="F161" s="32">
        <v>16500000</v>
      </c>
      <c r="G161" s="30" t="s">
        <v>57</v>
      </c>
      <c r="H161" s="33">
        <v>72224422</v>
      </c>
      <c r="I161" s="33"/>
      <c r="J161" s="34">
        <v>9</v>
      </c>
      <c r="K161" s="34">
        <v>1238</v>
      </c>
      <c r="L161" s="35">
        <v>45335</v>
      </c>
      <c r="M161" s="36">
        <f t="shared" si="16"/>
        <v>16500000</v>
      </c>
      <c r="N161" s="35">
        <v>45345</v>
      </c>
      <c r="O161" s="31" t="s">
        <v>40</v>
      </c>
      <c r="P161" s="37">
        <v>45348</v>
      </c>
      <c r="Q161" s="31">
        <v>1249</v>
      </c>
      <c r="R161" s="30">
        <v>220401</v>
      </c>
      <c r="S161" s="38">
        <f t="shared" si="17"/>
        <v>16500000</v>
      </c>
      <c r="T161" s="35">
        <v>45349</v>
      </c>
      <c r="U161" s="33" t="s">
        <v>429</v>
      </c>
      <c r="V161" s="35">
        <v>45352</v>
      </c>
      <c r="W161" s="31" t="s">
        <v>88</v>
      </c>
      <c r="X161" s="35"/>
      <c r="Y161" s="30"/>
      <c r="Z161" s="39">
        <f t="shared" si="18"/>
        <v>5500000</v>
      </c>
      <c r="AA161" s="30"/>
      <c r="AB161" s="40"/>
      <c r="AC161" s="30"/>
      <c r="AD161" s="40"/>
      <c r="AE161" s="30"/>
      <c r="AF161" s="30"/>
      <c r="AG161" s="30"/>
      <c r="AH161" s="30"/>
      <c r="AI161" s="30"/>
      <c r="AJ161" s="19"/>
      <c r="AK161" s="19"/>
    </row>
    <row r="162" spans="1:37">
      <c r="A162" s="30">
        <v>160</v>
      </c>
      <c r="B162" s="30" t="s">
        <v>254</v>
      </c>
      <c r="C162" s="30" t="s">
        <v>157</v>
      </c>
      <c r="D162" s="59" t="s">
        <v>392</v>
      </c>
      <c r="E162" s="31" t="s">
        <v>38</v>
      </c>
      <c r="F162" s="32">
        <v>6900000</v>
      </c>
      <c r="G162" s="30" t="s">
        <v>430</v>
      </c>
      <c r="H162" s="33">
        <v>1110453084</v>
      </c>
      <c r="I162" s="33"/>
      <c r="J162" s="34">
        <v>2</v>
      </c>
      <c r="K162" s="34">
        <v>1283</v>
      </c>
      <c r="L162" s="35">
        <v>45341</v>
      </c>
      <c r="M162" s="36">
        <f t="shared" si="16"/>
        <v>6900000</v>
      </c>
      <c r="N162" s="35">
        <v>45345</v>
      </c>
      <c r="O162" s="31" t="s">
        <v>40</v>
      </c>
      <c r="P162" s="37">
        <v>45348</v>
      </c>
      <c r="Q162" s="31">
        <v>1250</v>
      </c>
      <c r="R162" s="30">
        <v>220402</v>
      </c>
      <c r="S162" s="38">
        <f t="shared" si="17"/>
        <v>6900000</v>
      </c>
      <c r="T162" s="35">
        <v>45348</v>
      </c>
      <c r="U162" s="33">
        <v>100030737</v>
      </c>
      <c r="V162" s="35">
        <v>45348</v>
      </c>
      <c r="W162" s="31" t="s">
        <v>88</v>
      </c>
      <c r="X162" s="35"/>
      <c r="Y162" s="30"/>
      <c r="Z162" s="39">
        <f t="shared" si="18"/>
        <v>2300000</v>
      </c>
      <c r="AA162" s="30"/>
      <c r="AB162" s="40"/>
      <c r="AC162" s="30"/>
      <c r="AD162" s="40"/>
      <c r="AE162" s="30"/>
      <c r="AF162" s="30"/>
      <c r="AG162" s="30"/>
      <c r="AH162" s="30"/>
      <c r="AI162" s="30"/>
      <c r="AJ162" s="19"/>
      <c r="AK162" s="19"/>
    </row>
    <row r="163" spans="1:37">
      <c r="A163" s="30">
        <v>161</v>
      </c>
      <c r="B163" s="30" t="s">
        <v>254</v>
      </c>
      <c r="C163" s="30" t="s">
        <v>431</v>
      </c>
      <c r="D163" s="59" t="s">
        <v>432</v>
      </c>
      <c r="E163" s="31" t="s">
        <v>38</v>
      </c>
      <c r="F163" s="32">
        <v>6300000</v>
      </c>
      <c r="G163" s="30" t="s">
        <v>433</v>
      </c>
      <c r="H163" s="33">
        <v>1007884109</v>
      </c>
      <c r="I163" s="33"/>
      <c r="J163" s="34">
        <v>3</v>
      </c>
      <c r="K163" s="34">
        <v>1277</v>
      </c>
      <c r="L163" s="35">
        <v>45341</v>
      </c>
      <c r="M163" s="36">
        <f t="shared" si="16"/>
        <v>6300000</v>
      </c>
      <c r="N163" s="35">
        <v>45349</v>
      </c>
      <c r="O163" s="31" t="s">
        <v>40</v>
      </c>
      <c r="P163" s="37">
        <v>45349</v>
      </c>
      <c r="Q163" s="31">
        <v>1255</v>
      </c>
      <c r="R163" s="30">
        <v>220402</v>
      </c>
      <c r="S163" s="38">
        <f t="shared" si="17"/>
        <v>6300000</v>
      </c>
      <c r="T163" s="35">
        <v>45350</v>
      </c>
      <c r="U163" s="33" t="s">
        <v>434</v>
      </c>
      <c r="V163" s="35">
        <v>45350</v>
      </c>
      <c r="W163" s="31" t="s">
        <v>88</v>
      </c>
      <c r="X163" s="35"/>
      <c r="Y163" s="30"/>
      <c r="Z163" s="39">
        <f t="shared" si="18"/>
        <v>2100000</v>
      </c>
      <c r="AA163" s="30"/>
      <c r="AB163" s="40"/>
      <c r="AC163" s="30"/>
      <c r="AD163" s="40"/>
      <c r="AE163" s="30"/>
      <c r="AF163" s="30"/>
      <c r="AG163" s="30"/>
      <c r="AH163" s="30"/>
      <c r="AI163" s="30"/>
      <c r="AJ163" s="19"/>
      <c r="AK163" s="19"/>
    </row>
    <row r="164" spans="1:37">
      <c r="A164" s="30">
        <v>162</v>
      </c>
      <c r="B164" s="30" t="s">
        <v>254</v>
      </c>
      <c r="C164" s="30" t="s">
        <v>262</v>
      </c>
      <c r="D164" s="30" t="s">
        <v>368</v>
      </c>
      <c r="E164" s="31" t="s">
        <v>38</v>
      </c>
      <c r="F164" s="32">
        <v>12000000</v>
      </c>
      <c r="G164" s="30" t="s">
        <v>435</v>
      </c>
      <c r="H164" s="33">
        <v>1110536114</v>
      </c>
      <c r="I164" s="33"/>
      <c r="J164" s="34">
        <v>2</v>
      </c>
      <c r="K164" s="34">
        <v>1267</v>
      </c>
      <c r="L164" s="35">
        <v>45341</v>
      </c>
      <c r="M164" s="36">
        <f t="shared" si="16"/>
        <v>12000000</v>
      </c>
      <c r="N164" s="35">
        <v>45349</v>
      </c>
      <c r="O164" s="31" t="s">
        <v>40</v>
      </c>
      <c r="P164" s="37">
        <v>45349</v>
      </c>
      <c r="Q164" s="31">
        <v>1256</v>
      </c>
      <c r="R164" s="30">
        <v>220401</v>
      </c>
      <c r="S164" s="38">
        <f t="shared" si="17"/>
        <v>12000000</v>
      </c>
      <c r="T164" s="35">
        <v>45349</v>
      </c>
      <c r="U164" s="33" t="s">
        <v>436</v>
      </c>
      <c r="V164" s="35">
        <v>45349</v>
      </c>
      <c r="W164" s="31" t="s">
        <v>88</v>
      </c>
      <c r="X164" s="35"/>
      <c r="Y164" s="30"/>
      <c r="Z164" s="39">
        <f t="shared" si="18"/>
        <v>4000000</v>
      </c>
      <c r="AA164" s="30"/>
      <c r="AB164" s="40"/>
      <c r="AC164" s="30"/>
      <c r="AD164" s="40"/>
      <c r="AE164" s="30"/>
      <c r="AF164" s="30"/>
      <c r="AG164" s="30"/>
      <c r="AH164" s="30"/>
      <c r="AI164" s="30"/>
      <c r="AJ164" s="19"/>
      <c r="AK164" s="19"/>
    </row>
    <row r="165" spans="1:37">
      <c r="A165" s="30">
        <v>163</v>
      </c>
      <c r="B165" s="30" t="s">
        <v>254</v>
      </c>
      <c r="C165" s="30" t="s">
        <v>262</v>
      </c>
      <c r="D165" s="30" t="s">
        <v>368</v>
      </c>
      <c r="E165" s="31" t="s">
        <v>38</v>
      </c>
      <c r="F165" s="32">
        <v>12000000</v>
      </c>
      <c r="G165" s="30" t="s">
        <v>437</v>
      </c>
      <c r="H165" s="33">
        <v>28559183</v>
      </c>
      <c r="I165" s="33"/>
      <c r="J165" s="34">
        <v>1</v>
      </c>
      <c r="K165" s="34">
        <v>1276</v>
      </c>
      <c r="L165" s="35">
        <v>45341</v>
      </c>
      <c r="M165" s="36">
        <f t="shared" si="16"/>
        <v>12000000</v>
      </c>
      <c r="N165" s="35">
        <v>45349</v>
      </c>
      <c r="O165" s="31" t="s">
        <v>40</v>
      </c>
      <c r="P165" s="37">
        <v>45349</v>
      </c>
      <c r="Q165" s="31">
        <v>1257</v>
      </c>
      <c r="R165" s="30">
        <v>220401</v>
      </c>
      <c r="S165" s="38">
        <f t="shared" si="17"/>
        <v>12000000</v>
      </c>
      <c r="T165" s="35">
        <v>45349</v>
      </c>
      <c r="U165" s="33" t="s">
        <v>438</v>
      </c>
      <c r="V165" s="35">
        <v>45349</v>
      </c>
      <c r="W165" s="31" t="s">
        <v>88</v>
      </c>
      <c r="X165" s="35"/>
      <c r="Y165" s="30"/>
      <c r="Z165" s="39">
        <f t="shared" si="18"/>
        <v>4000000</v>
      </c>
      <c r="AA165" s="30"/>
      <c r="AB165" s="40"/>
      <c r="AC165" s="30"/>
      <c r="AD165" s="40"/>
      <c r="AE165" s="30"/>
      <c r="AF165" s="30"/>
      <c r="AG165" s="30"/>
      <c r="AH165" s="30"/>
      <c r="AI165" s="30"/>
      <c r="AJ165" s="19"/>
      <c r="AK165" s="19"/>
    </row>
    <row r="166" spans="1:37">
      <c r="A166" s="30">
        <v>164</v>
      </c>
      <c r="B166" s="30" t="s">
        <v>254</v>
      </c>
      <c r="C166" s="30" t="s">
        <v>157</v>
      </c>
      <c r="D166" s="59" t="s">
        <v>439</v>
      </c>
      <c r="E166" s="31" t="s">
        <v>38</v>
      </c>
      <c r="F166" s="32">
        <v>6900000</v>
      </c>
      <c r="G166" s="30" t="s">
        <v>440</v>
      </c>
      <c r="H166" s="33">
        <v>28548840</v>
      </c>
      <c r="I166" s="33"/>
      <c r="J166" s="34">
        <v>5</v>
      </c>
      <c r="K166" s="34">
        <v>1248</v>
      </c>
      <c r="L166" s="35">
        <v>45335</v>
      </c>
      <c r="M166" s="36">
        <f t="shared" si="16"/>
        <v>6900000</v>
      </c>
      <c r="N166" s="35">
        <v>45349</v>
      </c>
      <c r="O166" s="31" t="s">
        <v>40</v>
      </c>
      <c r="P166" s="37">
        <v>45349</v>
      </c>
      <c r="Q166" s="31">
        <v>1258</v>
      </c>
      <c r="R166" s="30">
        <v>220402</v>
      </c>
      <c r="S166" s="38">
        <f t="shared" si="17"/>
        <v>6900000</v>
      </c>
      <c r="T166" s="35">
        <v>45349</v>
      </c>
      <c r="U166" s="33" t="s">
        <v>441</v>
      </c>
      <c r="V166" s="35">
        <v>45349</v>
      </c>
      <c r="W166" s="31" t="s">
        <v>88</v>
      </c>
      <c r="X166" s="35"/>
      <c r="Y166" s="30"/>
      <c r="Z166" s="39">
        <f t="shared" si="18"/>
        <v>2300000</v>
      </c>
      <c r="AA166" s="30"/>
      <c r="AB166" s="40"/>
      <c r="AC166" s="30"/>
      <c r="AD166" s="40"/>
      <c r="AE166" s="30"/>
      <c r="AF166" s="30"/>
      <c r="AG166" s="30"/>
      <c r="AH166" s="30"/>
      <c r="AI166" s="30"/>
      <c r="AJ166" s="19"/>
      <c r="AK166" s="19"/>
    </row>
    <row r="167" spans="1:37">
      <c r="A167" s="30">
        <v>165</v>
      </c>
      <c r="B167" s="30" t="s">
        <v>254</v>
      </c>
      <c r="C167" s="30" t="s">
        <v>157</v>
      </c>
      <c r="D167" s="59" t="s">
        <v>392</v>
      </c>
      <c r="E167" s="31" t="s">
        <v>38</v>
      </c>
      <c r="F167" s="32">
        <v>6900000</v>
      </c>
      <c r="G167" s="30" t="s">
        <v>442</v>
      </c>
      <c r="H167" s="33">
        <v>1234645968</v>
      </c>
      <c r="I167" s="33"/>
      <c r="J167" s="34">
        <v>2</v>
      </c>
      <c r="K167" s="34">
        <v>1245</v>
      </c>
      <c r="L167" s="35">
        <v>45335</v>
      </c>
      <c r="M167" s="36">
        <f t="shared" si="16"/>
        <v>6900000</v>
      </c>
      <c r="N167" s="35">
        <v>45349</v>
      </c>
      <c r="O167" s="31" t="s">
        <v>40</v>
      </c>
      <c r="P167" s="37">
        <v>45349</v>
      </c>
      <c r="Q167" s="31">
        <v>1259</v>
      </c>
      <c r="R167" s="30">
        <v>220402</v>
      </c>
      <c r="S167" s="38">
        <f t="shared" si="17"/>
        <v>6900000</v>
      </c>
      <c r="T167" s="35">
        <v>45349</v>
      </c>
      <c r="U167" s="33" t="s">
        <v>443</v>
      </c>
      <c r="V167" s="35">
        <v>45350</v>
      </c>
      <c r="W167" s="31" t="s">
        <v>88</v>
      </c>
      <c r="X167" s="35"/>
      <c r="Y167" s="30"/>
      <c r="Z167" s="39">
        <f t="shared" si="18"/>
        <v>2300000</v>
      </c>
      <c r="AA167" s="30"/>
      <c r="AB167" s="40"/>
      <c r="AC167" s="30"/>
      <c r="AD167" s="40"/>
      <c r="AE167" s="30"/>
      <c r="AF167" s="30"/>
      <c r="AG167" s="30"/>
      <c r="AH167" s="30"/>
      <c r="AI167" s="30"/>
      <c r="AJ167" s="19"/>
      <c r="AK167" s="19"/>
    </row>
    <row r="168" spans="1:37">
      <c r="A168" s="30">
        <v>166</v>
      </c>
      <c r="B168" s="30" t="s">
        <v>254</v>
      </c>
      <c r="C168" s="30" t="s">
        <v>157</v>
      </c>
      <c r="D168" s="59" t="s">
        <v>392</v>
      </c>
      <c r="E168" s="31" t="s">
        <v>38</v>
      </c>
      <c r="F168" s="32">
        <v>6900000</v>
      </c>
      <c r="G168" s="30" t="s">
        <v>444</v>
      </c>
      <c r="H168" s="33">
        <v>520492545</v>
      </c>
      <c r="I168" s="33"/>
      <c r="J168" s="34">
        <v>5</v>
      </c>
      <c r="K168" s="34">
        <v>1274</v>
      </c>
      <c r="L168" s="35">
        <v>45341</v>
      </c>
      <c r="M168" s="36">
        <f t="shared" si="16"/>
        <v>6900000</v>
      </c>
      <c r="N168" s="35">
        <v>45349</v>
      </c>
      <c r="O168" s="31" t="s">
        <v>40</v>
      </c>
      <c r="P168" s="37">
        <v>45349</v>
      </c>
      <c r="Q168" s="31">
        <v>1260</v>
      </c>
      <c r="R168" s="30">
        <v>220402</v>
      </c>
      <c r="S168" s="38">
        <f t="shared" si="17"/>
        <v>6900000</v>
      </c>
      <c r="T168" s="35">
        <v>45349</v>
      </c>
      <c r="U168" s="33" t="s">
        <v>445</v>
      </c>
      <c r="V168" s="35">
        <v>45349</v>
      </c>
      <c r="W168" s="31" t="s">
        <v>88</v>
      </c>
      <c r="X168" s="35"/>
      <c r="Y168" s="30"/>
      <c r="Z168" s="39">
        <f t="shared" si="18"/>
        <v>2300000</v>
      </c>
      <c r="AA168" s="30"/>
      <c r="AB168" s="40"/>
      <c r="AC168" s="30"/>
      <c r="AD168" s="40"/>
      <c r="AE168" s="30"/>
      <c r="AF168" s="30"/>
      <c r="AG168" s="30"/>
      <c r="AH168" s="30"/>
      <c r="AI168" s="30"/>
      <c r="AJ168" s="19"/>
      <c r="AK168" s="19"/>
    </row>
    <row r="169" spans="1:37">
      <c r="A169" s="30">
        <v>167</v>
      </c>
      <c r="B169" s="30" t="s">
        <v>254</v>
      </c>
      <c r="C169" s="30" t="s">
        <v>336</v>
      </c>
      <c r="D169" s="59" t="s">
        <v>383</v>
      </c>
      <c r="E169" s="31" t="s">
        <v>38</v>
      </c>
      <c r="F169" s="32">
        <v>8100000</v>
      </c>
      <c r="G169" s="30" t="s">
        <v>446</v>
      </c>
      <c r="H169" s="33">
        <v>1004417147</v>
      </c>
      <c r="I169" s="33"/>
      <c r="J169" s="34">
        <v>0</v>
      </c>
      <c r="K169" s="34">
        <v>1186</v>
      </c>
      <c r="L169" s="35" t="s">
        <v>317</v>
      </c>
      <c r="M169" s="36">
        <f t="shared" si="16"/>
        <v>8100000</v>
      </c>
      <c r="N169" s="35">
        <v>45349</v>
      </c>
      <c r="O169" s="31" t="s">
        <v>40</v>
      </c>
      <c r="P169" s="37">
        <v>45349</v>
      </c>
      <c r="Q169" s="31">
        <v>1261</v>
      </c>
      <c r="R169" s="30">
        <v>220402</v>
      </c>
      <c r="S169" s="38">
        <f t="shared" si="17"/>
        <v>8100000</v>
      </c>
      <c r="T169" s="35">
        <v>45349</v>
      </c>
      <c r="U169" s="33" t="s">
        <v>447</v>
      </c>
      <c r="V169" s="35">
        <v>45352</v>
      </c>
      <c r="W169" s="31" t="s">
        <v>88</v>
      </c>
      <c r="X169" s="35"/>
      <c r="Y169" s="30"/>
      <c r="Z169" s="39">
        <f t="shared" si="18"/>
        <v>2700000</v>
      </c>
      <c r="AA169" s="30"/>
      <c r="AB169" s="40"/>
      <c r="AC169" s="30"/>
      <c r="AD169" s="40"/>
      <c r="AE169" s="30"/>
      <c r="AF169" s="30"/>
      <c r="AG169" s="30"/>
      <c r="AH169" s="30"/>
      <c r="AI169" s="30"/>
      <c r="AJ169" s="19"/>
      <c r="AK169" s="19"/>
    </row>
    <row r="170" spans="1:37">
      <c r="A170" s="30">
        <v>168</v>
      </c>
      <c r="B170" s="30" t="s">
        <v>254</v>
      </c>
      <c r="C170" s="30" t="s">
        <v>262</v>
      </c>
      <c r="D170" s="59" t="s">
        <v>448</v>
      </c>
      <c r="E170" s="31" t="s">
        <v>38</v>
      </c>
      <c r="F170" s="32">
        <v>6000000</v>
      </c>
      <c r="G170" s="30" t="s">
        <v>449</v>
      </c>
      <c r="H170" s="33">
        <v>1110448973</v>
      </c>
      <c r="I170" s="33"/>
      <c r="J170" s="34">
        <v>5</v>
      </c>
      <c r="K170" s="34">
        <v>1189</v>
      </c>
      <c r="L170" s="35" t="s">
        <v>317</v>
      </c>
      <c r="M170" s="36">
        <f t="shared" si="16"/>
        <v>6000000</v>
      </c>
      <c r="N170" s="35">
        <v>45349</v>
      </c>
      <c r="O170" s="31" t="s">
        <v>40</v>
      </c>
      <c r="P170" s="37">
        <v>45349</v>
      </c>
      <c r="Q170" s="31">
        <v>1262</v>
      </c>
      <c r="R170" s="30">
        <v>220402</v>
      </c>
      <c r="S170" s="38">
        <f t="shared" si="17"/>
        <v>6000000</v>
      </c>
      <c r="T170" s="35">
        <v>45349</v>
      </c>
      <c r="U170" s="33" t="s">
        <v>450</v>
      </c>
      <c r="V170" s="35">
        <v>45349</v>
      </c>
      <c r="W170" s="31" t="s">
        <v>88</v>
      </c>
      <c r="X170" s="35"/>
      <c r="Y170" s="30"/>
      <c r="Z170" s="39">
        <f t="shared" si="18"/>
        <v>2000000</v>
      </c>
      <c r="AA170" s="30"/>
      <c r="AB170" s="40"/>
      <c r="AC170" s="30"/>
      <c r="AD170" s="40"/>
      <c r="AE170" s="30"/>
      <c r="AF170" s="30"/>
      <c r="AG170" s="30"/>
      <c r="AH170" s="30"/>
      <c r="AI170" s="30"/>
      <c r="AJ170" s="19"/>
      <c r="AK170" s="19"/>
    </row>
    <row r="171" spans="1:37">
      <c r="A171" s="30">
        <v>169</v>
      </c>
      <c r="B171" s="30" t="s">
        <v>254</v>
      </c>
      <c r="C171" s="30" t="s">
        <v>431</v>
      </c>
      <c r="D171" s="59" t="s">
        <v>432</v>
      </c>
      <c r="E171" s="31" t="s">
        <v>38</v>
      </c>
      <c r="F171" s="32">
        <v>6300000</v>
      </c>
      <c r="G171" s="30" t="s">
        <v>451</v>
      </c>
      <c r="H171" s="33">
        <v>1110487432</v>
      </c>
      <c r="I171" s="33"/>
      <c r="J171" s="34">
        <v>9</v>
      </c>
      <c r="K171" s="34">
        <v>1279</v>
      </c>
      <c r="L171" s="35">
        <v>45341</v>
      </c>
      <c r="M171" s="36">
        <f t="shared" si="16"/>
        <v>6300000</v>
      </c>
      <c r="N171" s="35">
        <v>45349</v>
      </c>
      <c r="O171" s="31" t="s">
        <v>40</v>
      </c>
      <c r="P171" s="37">
        <v>45349</v>
      </c>
      <c r="Q171" s="31">
        <v>1263</v>
      </c>
      <c r="R171" s="30">
        <v>220402</v>
      </c>
      <c r="S171" s="38">
        <f t="shared" si="17"/>
        <v>6300000</v>
      </c>
      <c r="T171" s="35">
        <v>45349</v>
      </c>
      <c r="U171" s="33">
        <v>100030795</v>
      </c>
      <c r="V171" s="35">
        <v>45350</v>
      </c>
      <c r="W171" s="31" t="s">
        <v>88</v>
      </c>
      <c r="X171" s="35"/>
      <c r="Y171" s="30"/>
      <c r="Z171" s="39">
        <f t="shared" si="18"/>
        <v>2100000</v>
      </c>
      <c r="AA171" s="30"/>
      <c r="AB171" s="40"/>
      <c r="AC171" s="30"/>
      <c r="AD171" s="40"/>
      <c r="AE171" s="30"/>
      <c r="AF171" s="30"/>
      <c r="AG171" s="30"/>
      <c r="AH171" s="30"/>
      <c r="AI171" s="30"/>
      <c r="AJ171" s="19"/>
      <c r="AK171" s="19"/>
    </row>
    <row r="172" spans="1:37">
      <c r="A172" s="30">
        <v>170</v>
      </c>
      <c r="B172" s="30" t="s">
        <v>254</v>
      </c>
      <c r="C172" s="30" t="s">
        <v>431</v>
      </c>
      <c r="D172" s="59" t="s">
        <v>452</v>
      </c>
      <c r="E172" s="31" t="s">
        <v>38</v>
      </c>
      <c r="F172" s="32">
        <v>6300000</v>
      </c>
      <c r="G172" s="30" t="s">
        <v>453</v>
      </c>
      <c r="H172" s="33">
        <v>110530798</v>
      </c>
      <c r="I172" s="33"/>
      <c r="J172" s="34">
        <v>2</v>
      </c>
      <c r="K172" s="34">
        <v>1278</v>
      </c>
      <c r="L172" s="35">
        <v>45341</v>
      </c>
      <c r="M172" s="36">
        <f t="shared" si="16"/>
        <v>6300000</v>
      </c>
      <c r="N172" s="35">
        <v>45349</v>
      </c>
      <c r="O172" s="31" t="s">
        <v>40</v>
      </c>
      <c r="P172" s="37">
        <v>45349</v>
      </c>
      <c r="Q172" s="31">
        <v>1264</v>
      </c>
      <c r="R172" s="30">
        <v>220402</v>
      </c>
      <c r="S172" s="38">
        <f t="shared" si="17"/>
        <v>6300000</v>
      </c>
      <c r="T172" s="35">
        <v>45349</v>
      </c>
      <c r="U172" s="33">
        <v>100030797</v>
      </c>
      <c r="V172" s="35">
        <v>45350</v>
      </c>
      <c r="W172" s="31" t="s">
        <v>88</v>
      </c>
      <c r="X172" s="35"/>
      <c r="Y172" s="30"/>
      <c r="Z172" s="39">
        <f t="shared" si="18"/>
        <v>2100000</v>
      </c>
      <c r="AA172" s="30"/>
      <c r="AB172" s="40"/>
      <c r="AC172" s="30"/>
      <c r="AD172" s="40"/>
      <c r="AE172" s="30"/>
      <c r="AF172" s="30"/>
      <c r="AG172" s="30"/>
      <c r="AH172" s="30"/>
      <c r="AI172" s="30"/>
      <c r="AJ172" s="19"/>
      <c r="AK172" s="19"/>
    </row>
    <row r="173" spans="1:37">
      <c r="A173" s="30">
        <v>171</v>
      </c>
      <c r="B173" s="30" t="s">
        <v>35</v>
      </c>
      <c r="C173" s="30" t="s">
        <v>157</v>
      </c>
      <c r="D173" s="59" t="s">
        <v>454</v>
      </c>
      <c r="E173" s="31" t="s">
        <v>38</v>
      </c>
      <c r="F173" s="32">
        <v>16440000</v>
      </c>
      <c r="G173" s="30" t="s">
        <v>455</v>
      </c>
      <c r="H173" s="33">
        <v>1110493913</v>
      </c>
      <c r="I173" s="33"/>
      <c r="J173" s="34">
        <v>4</v>
      </c>
      <c r="K173" s="34">
        <v>1270</v>
      </c>
      <c r="L173" s="35">
        <v>45341</v>
      </c>
      <c r="M173" s="36">
        <f t="shared" si="16"/>
        <v>16440000</v>
      </c>
      <c r="N173" s="35">
        <v>45349</v>
      </c>
      <c r="O173" s="31" t="s">
        <v>40</v>
      </c>
      <c r="P173" s="37">
        <v>45349</v>
      </c>
      <c r="Q173" s="31">
        <v>1265</v>
      </c>
      <c r="R173" s="30">
        <v>2101020302</v>
      </c>
      <c r="S173" s="38">
        <f t="shared" si="17"/>
        <v>16440000</v>
      </c>
      <c r="T173" s="35">
        <v>45350</v>
      </c>
      <c r="U173" s="33" t="s">
        <v>456</v>
      </c>
      <c r="V173" s="35">
        <v>45350</v>
      </c>
      <c r="W173" s="31" t="s">
        <v>457</v>
      </c>
      <c r="X173" s="35"/>
      <c r="Y173" s="30"/>
      <c r="Z173" s="39">
        <f t="shared" si="18"/>
        <v>5480000</v>
      </c>
      <c r="AA173" s="30"/>
      <c r="AB173" s="40"/>
      <c r="AC173" s="30"/>
      <c r="AD173" s="40"/>
      <c r="AE173" s="30"/>
      <c r="AF173" s="30"/>
      <c r="AG173" s="30"/>
      <c r="AH173" s="30"/>
      <c r="AI173" s="30"/>
      <c r="AJ173" s="19"/>
      <c r="AK173" s="19"/>
    </row>
    <row r="174" spans="1:37">
      <c r="A174" s="30">
        <v>172</v>
      </c>
      <c r="B174" s="30" t="s">
        <v>254</v>
      </c>
      <c r="C174" s="30" t="s">
        <v>157</v>
      </c>
      <c r="D174" s="59" t="s">
        <v>458</v>
      </c>
      <c r="E174" s="31" t="s">
        <v>38</v>
      </c>
      <c r="F174" s="32">
        <v>6300000</v>
      </c>
      <c r="G174" s="30" t="s">
        <v>459</v>
      </c>
      <c r="H174" s="33">
        <v>38143501</v>
      </c>
      <c r="I174" s="33"/>
      <c r="J174" s="34">
        <v>0</v>
      </c>
      <c r="K174" s="34">
        <v>1284</v>
      </c>
      <c r="L174" s="35">
        <v>45341</v>
      </c>
      <c r="M174" s="36">
        <f t="shared" si="16"/>
        <v>6300000</v>
      </c>
      <c r="N174" s="35">
        <v>45349</v>
      </c>
      <c r="O174" s="31" t="s">
        <v>353</v>
      </c>
      <c r="P174" s="37">
        <v>45351</v>
      </c>
      <c r="Q174" s="31">
        <v>1277</v>
      </c>
      <c r="R174" s="30">
        <v>220402</v>
      </c>
      <c r="S174" s="38">
        <f t="shared" si="17"/>
        <v>6300000</v>
      </c>
      <c r="T174" s="35">
        <v>45352</v>
      </c>
      <c r="U174" s="33" t="s">
        <v>460</v>
      </c>
      <c r="V174" s="35">
        <v>45352</v>
      </c>
      <c r="W174" s="31" t="s">
        <v>88</v>
      </c>
      <c r="X174" s="35"/>
      <c r="Y174" s="30"/>
      <c r="Z174" s="39">
        <f t="shared" si="18"/>
        <v>2100000</v>
      </c>
      <c r="AA174" s="30"/>
      <c r="AB174" s="40"/>
      <c r="AC174" s="30"/>
      <c r="AD174" s="40"/>
      <c r="AE174" s="30"/>
      <c r="AF174" s="30"/>
      <c r="AG174" s="30"/>
      <c r="AH174" s="30"/>
      <c r="AI174" s="30"/>
      <c r="AJ174" s="19"/>
      <c r="AK174" s="19"/>
    </row>
    <row r="175" spans="1:37">
      <c r="A175" s="30">
        <v>173</v>
      </c>
      <c r="B175" s="30" t="s">
        <v>254</v>
      </c>
      <c r="C175" s="30" t="s">
        <v>409</v>
      </c>
      <c r="D175" s="59" t="s">
        <v>410</v>
      </c>
      <c r="E175" s="31" t="s">
        <v>38</v>
      </c>
      <c r="F175" s="32">
        <v>21000000</v>
      </c>
      <c r="G175" s="30" t="s">
        <v>461</v>
      </c>
      <c r="H175" s="33">
        <v>1110528669</v>
      </c>
      <c r="I175" s="33"/>
      <c r="J175" s="34">
        <v>4</v>
      </c>
      <c r="K175" s="34">
        <v>1281</v>
      </c>
      <c r="L175" s="35">
        <v>45341</v>
      </c>
      <c r="M175" s="36">
        <f t="shared" si="16"/>
        <v>21000000</v>
      </c>
      <c r="N175" s="35">
        <v>45349</v>
      </c>
      <c r="O175" s="31" t="s">
        <v>40</v>
      </c>
      <c r="P175" s="37">
        <v>45350</v>
      </c>
      <c r="Q175" s="31">
        <v>1269</v>
      </c>
      <c r="R175" s="30">
        <v>220401</v>
      </c>
      <c r="S175" s="38">
        <f t="shared" si="17"/>
        <v>21000000</v>
      </c>
      <c r="T175" s="35">
        <v>45349</v>
      </c>
      <c r="U175" s="33" t="s">
        <v>462</v>
      </c>
      <c r="V175" s="35">
        <v>45351</v>
      </c>
      <c r="W175" s="31" t="s">
        <v>88</v>
      </c>
      <c r="X175" s="35"/>
      <c r="Y175" s="30"/>
      <c r="Z175" s="39">
        <f t="shared" si="18"/>
        <v>7000000</v>
      </c>
      <c r="AA175" s="30"/>
      <c r="AB175" s="40"/>
      <c r="AC175" s="30"/>
      <c r="AD175" s="40"/>
      <c r="AE175" s="30"/>
      <c r="AF175" s="30"/>
      <c r="AG175" s="30"/>
      <c r="AH175" s="30"/>
      <c r="AI175" s="30"/>
      <c r="AJ175" s="19"/>
      <c r="AK175" s="19"/>
    </row>
    <row r="176" spans="1:37">
      <c r="A176" s="30">
        <v>174</v>
      </c>
      <c r="B176" s="30" t="s">
        <v>35</v>
      </c>
      <c r="C176" s="30" t="s">
        <v>157</v>
      </c>
      <c r="D176" s="59" t="s">
        <v>463</v>
      </c>
      <c r="E176" s="31" t="s">
        <v>38</v>
      </c>
      <c r="F176" s="32">
        <v>43200000</v>
      </c>
      <c r="G176" s="30" t="s">
        <v>464</v>
      </c>
      <c r="H176" s="33">
        <v>1110478445</v>
      </c>
      <c r="I176" s="33"/>
      <c r="J176" s="34">
        <v>6</v>
      </c>
      <c r="K176" s="34">
        <v>1271</v>
      </c>
      <c r="L176" s="35">
        <v>45341</v>
      </c>
      <c r="M176" s="36">
        <f t="shared" si="16"/>
        <v>43200000</v>
      </c>
      <c r="N176" s="35">
        <v>45349</v>
      </c>
      <c r="O176" s="31" t="s">
        <v>40</v>
      </c>
      <c r="P176" s="37">
        <v>45349</v>
      </c>
      <c r="Q176" s="31">
        <v>1266</v>
      </c>
      <c r="R176" s="30">
        <v>2101020301</v>
      </c>
      <c r="S176" s="38">
        <f t="shared" si="17"/>
        <v>43200000</v>
      </c>
      <c r="T176" s="35" t="s">
        <v>465</v>
      </c>
      <c r="U176" s="33" t="s">
        <v>465</v>
      </c>
      <c r="V176" s="35">
        <v>45349</v>
      </c>
      <c r="W176" s="31" t="s">
        <v>466</v>
      </c>
      <c r="X176" s="35"/>
      <c r="Y176" s="30"/>
      <c r="Z176" s="39">
        <f>+F176/8</f>
        <v>5400000</v>
      </c>
      <c r="AA176" s="30"/>
      <c r="AB176" s="40"/>
      <c r="AC176" s="30"/>
      <c r="AD176" s="40"/>
      <c r="AE176" s="30"/>
      <c r="AF176" s="30"/>
      <c r="AG176" s="30"/>
      <c r="AH176" s="30"/>
      <c r="AI176" s="30"/>
      <c r="AJ176" s="19"/>
      <c r="AK176" s="19"/>
    </row>
    <row r="177" spans="1:37">
      <c r="A177" s="30">
        <v>175</v>
      </c>
      <c r="B177" s="30" t="s">
        <v>254</v>
      </c>
      <c r="C177" s="30" t="s">
        <v>157</v>
      </c>
      <c r="D177" s="59" t="s">
        <v>401</v>
      </c>
      <c r="E177" s="31" t="s">
        <v>38</v>
      </c>
      <c r="F177" s="32">
        <v>12900000</v>
      </c>
      <c r="G177" s="30" t="s">
        <v>467</v>
      </c>
      <c r="H177" s="33">
        <v>1110531277</v>
      </c>
      <c r="I177" s="33"/>
      <c r="J177" s="34">
        <v>1</v>
      </c>
      <c r="K177" s="34">
        <v>1240</v>
      </c>
      <c r="L177" s="35">
        <v>45335</v>
      </c>
      <c r="M177" s="36">
        <f t="shared" si="16"/>
        <v>12900000</v>
      </c>
      <c r="N177" s="35">
        <v>45349</v>
      </c>
      <c r="O177" s="31" t="s">
        <v>40</v>
      </c>
      <c r="P177" s="37">
        <v>45349</v>
      </c>
      <c r="Q177" s="31">
        <v>1267</v>
      </c>
      <c r="R177" s="30">
        <v>220401</v>
      </c>
      <c r="S177" s="38">
        <f t="shared" si="17"/>
        <v>12900000</v>
      </c>
      <c r="T177" s="35">
        <v>45349</v>
      </c>
      <c r="U177" s="33" t="s">
        <v>468</v>
      </c>
      <c r="V177" s="35">
        <v>45349</v>
      </c>
      <c r="W177" s="31" t="s">
        <v>88</v>
      </c>
      <c r="X177" s="35"/>
      <c r="Y177" s="30"/>
      <c r="Z177" s="39">
        <f t="shared" si="18"/>
        <v>4300000</v>
      </c>
      <c r="AA177" s="30"/>
      <c r="AB177" s="40"/>
      <c r="AC177" s="30"/>
      <c r="AD177" s="40"/>
      <c r="AE177" s="30"/>
      <c r="AF177" s="30"/>
      <c r="AG177" s="30"/>
      <c r="AH177" s="30"/>
      <c r="AI177" s="30"/>
      <c r="AJ177" s="19"/>
      <c r="AK177" s="19"/>
    </row>
    <row r="178" spans="1:37">
      <c r="A178" s="30">
        <v>176</v>
      </c>
      <c r="B178" s="30" t="s">
        <v>254</v>
      </c>
      <c r="C178" s="30" t="s">
        <v>157</v>
      </c>
      <c r="D178" s="59" t="s">
        <v>469</v>
      </c>
      <c r="E178" s="31" t="s">
        <v>38</v>
      </c>
      <c r="F178" s="32">
        <v>6900000</v>
      </c>
      <c r="G178" s="30" t="s">
        <v>470</v>
      </c>
      <c r="H178" s="33">
        <v>1105780237</v>
      </c>
      <c r="I178" s="33"/>
      <c r="J178" s="34">
        <v>6</v>
      </c>
      <c r="K178" s="34">
        <v>1255</v>
      </c>
      <c r="L178" s="35">
        <v>45335</v>
      </c>
      <c r="M178" s="36">
        <f t="shared" si="16"/>
        <v>6900000</v>
      </c>
      <c r="N178" s="35">
        <v>45349</v>
      </c>
      <c r="O178" s="31" t="s">
        <v>40</v>
      </c>
      <c r="P178" s="37">
        <v>45349</v>
      </c>
      <c r="Q178" s="31">
        <v>1268</v>
      </c>
      <c r="R178" s="30">
        <v>220402</v>
      </c>
      <c r="S178" s="38">
        <f t="shared" si="17"/>
        <v>6900000</v>
      </c>
      <c r="T178" s="35">
        <v>45349</v>
      </c>
      <c r="U178" s="33" t="s">
        <v>471</v>
      </c>
      <c r="V178" s="35">
        <v>45350</v>
      </c>
      <c r="W178" s="31" t="s">
        <v>88</v>
      </c>
      <c r="X178" s="35"/>
      <c r="Y178" s="30"/>
      <c r="Z178" s="39">
        <f t="shared" si="18"/>
        <v>2300000</v>
      </c>
      <c r="AA178" s="30"/>
      <c r="AB178" s="40"/>
      <c r="AC178" s="30"/>
      <c r="AD178" s="40"/>
      <c r="AE178" s="30"/>
      <c r="AF178" s="30"/>
      <c r="AG178" s="30"/>
      <c r="AH178" s="30"/>
      <c r="AI178" s="30"/>
      <c r="AJ178" s="19"/>
      <c r="AK178" s="19"/>
    </row>
    <row r="179" spans="1:37">
      <c r="A179" s="30">
        <v>177</v>
      </c>
      <c r="B179" s="30" t="s">
        <v>254</v>
      </c>
      <c r="C179" s="30" t="s">
        <v>282</v>
      </c>
      <c r="D179" s="55" t="s">
        <v>100</v>
      </c>
      <c r="E179" s="31" t="s">
        <v>38</v>
      </c>
      <c r="F179" s="32">
        <v>5850000</v>
      </c>
      <c r="G179" s="30" t="s">
        <v>472</v>
      </c>
      <c r="H179" s="33">
        <v>1006130203</v>
      </c>
      <c r="I179" s="33"/>
      <c r="J179" s="34">
        <v>9</v>
      </c>
      <c r="K179" s="34">
        <v>1280</v>
      </c>
      <c r="L179" s="35">
        <v>45341</v>
      </c>
      <c r="M179" s="36">
        <f t="shared" si="16"/>
        <v>5850000</v>
      </c>
      <c r="N179" s="35">
        <v>45349</v>
      </c>
      <c r="O179" s="31" t="s">
        <v>40</v>
      </c>
      <c r="P179" s="37">
        <v>45350</v>
      </c>
      <c r="Q179" s="31">
        <v>1270</v>
      </c>
      <c r="R179" s="30">
        <v>220402</v>
      </c>
      <c r="S179" s="38">
        <f t="shared" si="17"/>
        <v>5850000</v>
      </c>
      <c r="T179" s="35">
        <v>45349</v>
      </c>
      <c r="U179" s="33">
        <v>100030808</v>
      </c>
      <c r="V179" s="35">
        <v>45351</v>
      </c>
      <c r="W179" s="31" t="s">
        <v>371</v>
      </c>
      <c r="X179" s="35"/>
      <c r="Y179" s="30"/>
      <c r="Z179" s="39">
        <f t="shared" si="18"/>
        <v>1950000</v>
      </c>
      <c r="AA179" s="30"/>
      <c r="AB179" s="40"/>
      <c r="AC179" s="30"/>
      <c r="AD179" s="40"/>
      <c r="AE179" s="30"/>
      <c r="AF179" s="30"/>
      <c r="AG179" s="30"/>
      <c r="AH179" s="30"/>
      <c r="AI179" s="30"/>
      <c r="AJ179" s="19"/>
      <c r="AK179" s="19"/>
    </row>
    <row r="180" spans="1:37">
      <c r="A180" s="30">
        <v>178</v>
      </c>
      <c r="B180" s="30" t="s">
        <v>254</v>
      </c>
      <c r="C180" s="30" t="s">
        <v>262</v>
      </c>
      <c r="D180" s="30" t="s">
        <v>368</v>
      </c>
      <c r="E180" s="31" t="s">
        <v>38</v>
      </c>
      <c r="F180" s="32">
        <v>12000000</v>
      </c>
      <c r="G180" s="30" t="s">
        <v>473</v>
      </c>
      <c r="H180" s="33">
        <v>19483464</v>
      </c>
      <c r="I180" s="33"/>
      <c r="J180" s="34">
        <v>5</v>
      </c>
      <c r="K180" s="34">
        <v>1275</v>
      </c>
      <c r="L180" s="35">
        <v>45341</v>
      </c>
      <c r="M180" s="36">
        <f t="shared" si="16"/>
        <v>12000000</v>
      </c>
      <c r="N180" s="35">
        <v>45349</v>
      </c>
      <c r="O180" s="31" t="s">
        <v>40</v>
      </c>
      <c r="P180" s="37">
        <v>45350</v>
      </c>
      <c r="Q180" s="31">
        <v>1271</v>
      </c>
      <c r="R180" s="30">
        <v>200401</v>
      </c>
      <c r="S180" s="38">
        <f t="shared" si="17"/>
        <v>12000000</v>
      </c>
      <c r="T180" s="35">
        <v>45349</v>
      </c>
      <c r="U180" s="33" t="s">
        <v>474</v>
      </c>
      <c r="V180" s="35">
        <v>45351</v>
      </c>
      <c r="W180" s="31" t="s">
        <v>88</v>
      </c>
      <c r="X180" s="35"/>
      <c r="Y180" s="30"/>
      <c r="Z180" s="39">
        <f t="shared" si="18"/>
        <v>4000000</v>
      </c>
      <c r="AA180" s="30"/>
      <c r="AB180" s="40"/>
      <c r="AC180" s="30"/>
      <c r="AD180" s="40"/>
      <c r="AE180" s="30"/>
      <c r="AF180" s="30"/>
      <c r="AG180" s="30"/>
      <c r="AH180" s="30"/>
      <c r="AI180" s="30"/>
      <c r="AJ180" s="19"/>
      <c r="AK180" s="19"/>
    </row>
    <row r="181" spans="1:37">
      <c r="A181" s="30">
        <v>179</v>
      </c>
      <c r="B181" s="30" t="s">
        <v>254</v>
      </c>
      <c r="C181" s="30" t="s">
        <v>53</v>
      </c>
      <c r="D181" s="55" t="s">
        <v>83</v>
      </c>
      <c r="E181" s="31" t="s">
        <v>38</v>
      </c>
      <c r="F181" s="32">
        <v>10500000</v>
      </c>
      <c r="G181" s="30" t="s">
        <v>475</v>
      </c>
      <c r="H181" s="33">
        <v>1234640609</v>
      </c>
      <c r="I181" s="33"/>
      <c r="J181" s="34">
        <v>0</v>
      </c>
      <c r="K181" s="34">
        <v>1273</v>
      </c>
      <c r="L181" s="35">
        <v>45341</v>
      </c>
      <c r="M181" s="36">
        <f t="shared" si="16"/>
        <v>10500000</v>
      </c>
      <c r="N181" s="35">
        <v>45349</v>
      </c>
      <c r="O181" s="31" t="s">
        <v>40</v>
      </c>
      <c r="P181" s="37">
        <v>45350</v>
      </c>
      <c r="Q181" s="31">
        <v>1272</v>
      </c>
      <c r="R181" s="30">
        <v>220401</v>
      </c>
      <c r="S181" s="38">
        <f t="shared" si="17"/>
        <v>10500000</v>
      </c>
      <c r="T181" s="35">
        <v>45350</v>
      </c>
      <c r="U181" s="33" t="s">
        <v>476</v>
      </c>
      <c r="V181" s="35">
        <v>45351</v>
      </c>
      <c r="W181" s="31" t="s">
        <v>88</v>
      </c>
      <c r="X181" s="35"/>
      <c r="Y181" s="30"/>
      <c r="Z181" s="39">
        <f t="shared" si="18"/>
        <v>3500000</v>
      </c>
      <c r="AA181" s="30"/>
      <c r="AB181" s="40"/>
      <c r="AC181" s="30"/>
      <c r="AD181" s="40"/>
      <c r="AE181" s="30"/>
      <c r="AF181" s="30"/>
      <c r="AG181" s="30"/>
      <c r="AH181" s="30"/>
      <c r="AI181" s="30"/>
      <c r="AJ181" s="19"/>
      <c r="AK181" s="19"/>
    </row>
    <row r="182" spans="1:37">
      <c r="A182" s="30">
        <v>180</v>
      </c>
      <c r="B182" s="30" t="s">
        <v>254</v>
      </c>
      <c r="C182" s="30" t="s">
        <v>409</v>
      </c>
      <c r="D182" s="59" t="s">
        <v>420</v>
      </c>
      <c r="E182" s="31" t="s">
        <v>38</v>
      </c>
      <c r="F182" s="32">
        <v>11400000</v>
      </c>
      <c r="G182" s="30" t="s">
        <v>477</v>
      </c>
      <c r="H182" s="33">
        <v>1110548516</v>
      </c>
      <c r="I182" s="33"/>
      <c r="J182" s="34">
        <v>1</v>
      </c>
      <c r="K182" s="34">
        <v>1249</v>
      </c>
      <c r="L182" s="35">
        <v>45335</v>
      </c>
      <c r="M182" s="36">
        <f t="shared" si="16"/>
        <v>11400000</v>
      </c>
      <c r="N182" s="35">
        <v>45349</v>
      </c>
      <c r="O182" s="31" t="s">
        <v>40</v>
      </c>
      <c r="P182" s="37">
        <v>45350</v>
      </c>
      <c r="Q182" s="31">
        <v>1273</v>
      </c>
      <c r="R182" s="30">
        <v>220401</v>
      </c>
      <c r="S182" s="38">
        <f t="shared" si="17"/>
        <v>11400000</v>
      </c>
      <c r="T182" s="35">
        <v>45350</v>
      </c>
      <c r="U182" s="33" t="s">
        <v>478</v>
      </c>
      <c r="V182" s="35">
        <v>45351</v>
      </c>
      <c r="W182" s="31" t="s">
        <v>88</v>
      </c>
      <c r="X182" s="35"/>
      <c r="Y182" s="30"/>
      <c r="Z182" s="39">
        <f t="shared" si="18"/>
        <v>3800000</v>
      </c>
      <c r="AA182" s="30"/>
      <c r="AB182" s="40"/>
      <c r="AC182" s="30"/>
      <c r="AD182" s="40"/>
      <c r="AE182" s="30"/>
      <c r="AF182" s="30"/>
      <c r="AG182" s="30"/>
      <c r="AH182" s="30"/>
      <c r="AI182" s="30"/>
      <c r="AJ182" s="19"/>
      <c r="AK182" s="19"/>
    </row>
    <row r="183" spans="1:37">
      <c r="A183" s="30">
        <v>181</v>
      </c>
      <c r="B183" s="30" t="s">
        <v>254</v>
      </c>
      <c r="C183" s="30" t="s">
        <v>409</v>
      </c>
      <c r="D183" s="59" t="s">
        <v>410</v>
      </c>
      <c r="E183" s="31" t="s">
        <v>38</v>
      </c>
      <c r="F183" s="32">
        <v>21000000</v>
      </c>
      <c r="G183" s="30" t="s">
        <v>479</v>
      </c>
      <c r="H183" s="33">
        <v>11301761</v>
      </c>
      <c r="I183" s="33"/>
      <c r="J183" s="34">
        <v>9</v>
      </c>
      <c r="K183" s="34">
        <v>1233</v>
      </c>
      <c r="L183" s="35">
        <v>45335</v>
      </c>
      <c r="M183" s="36">
        <f t="shared" si="16"/>
        <v>21000000</v>
      </c>
      <c r="N183" s="35">
        <v>45349</v>
      </c>
      <c r="O183" s="31" t="s">
        <v>40</v>
      </c>
      <c r="P183" s="37">
        <v>45350</v>
      </c>
      <c r="Q183" s="31">
        <v>1274</v>
      </c>
      <c r="R183" s="30">
        <v>220401</v>
      </c>
      <c r="S183" s="38">
        <f t="shared" si="17"/>
        <v>21000000</v>
      </c>
      <c r="T183" s="35">
        <v>45350</v>
      </c>
      <c r="U183" s="33" t="s">
        <v>480</v>
      </c>
      <c r="V183" s="35">
        <v>45351</v>
      </c>
      <c r="W183" s="31" t="s">
        <v>88</v>
      </c>
      <c r="X183" s="35"/>
      <c r="Y183" s="30"/>
      <c r="Z183" s="39">
        <f t="shared" si="18"/>
        <v>7000000</v>
      </c>
      <c r="AA183" s="30"/>
      <c r="AB183" s="40"/>
      <c r="AC183" s="30"/>
      <c r="AD183" s="40"/>
      <c r="AE183" s="30"/>
      <c r="AF183" s="30"/>
      <c r="AG183" s="30"/>
      <c r="AH183" s="30"/>
      <c r="AI183" s="30"/>
      <c r="AJ183" s="19"/>
      <c r="AK183" s="19"/>
    </row>
    <row r="184" spans="1:37">
      <c r="A184" s="30">
        <v>182</v>
      </c>
      <c r="B184" s="30" t="s">
        <v>254</v>
      </c>
      <c r="C184" s="30" t="s">
        <v>431</v>
      </c>
      <c r="D184" s="59" t="s">
        <v>432</v>
      </c>
      <c r="E184" s="31" t="s">
        <v>38</v>
      </c>
      <c r="F184" s="32">
        <v>6300000</v>
      </c>
      <c r="G184" s="30" t="s">
        <v>481</v>
      </c>
      <c r="H184" s="33">
        <v>1109386295</v>
      </c>
      <c r="I184" s="33"/>
      <c r="J184" s="34">
        <v>9</v>
      </c>
      <c r="K184" s="34">
        <v>1269</v>
      </c>
      <c r="L184" s="35">
        <v>45341</v>
      </c>
      <c r="M184" s="36">
        <f t="shared" si="16"/>
        <v>6300000</v>
      </c>
      <c r="N184" s="35">
        <v>45349</v>
      </c>
      <c r="O184" s="31" t="s">
        <v>40</v>
      </c>
      <c r="P184" s="37">
        <v>45350</v>
      </c>
      <c r="Q184" s="31">
        <v>1275</v>
      </c>
      <c r="R184" s="30">
        <v>220402</v>
      </c>
      <c r="S184" s="38">
        <f t="shared" si="17"/>
        <v>6300000</v>
      </c>
      <c r="T184" s="35">
        <v>45349</v>
      </c>
      <c r="U184" s="33" t="s">
        <v>482</v>
      </c>
      <c r="V184" s="35">
        <v>45350</v>
      </c>
      <c r="W184" s="31" t="s">
        <v>88</v>
      </c>
      <c r="X184" s="35"/>
      <c r="Y184" s="30"/>
      <c r="Z184" s="39">
        <f t="shared" si="18"/>
        <v>2100000</v>
      </c>
      <c r="AA184" s="30"/>
      <c r="AB184" s="40"/>
      <c r="AC184" s="30"/>
      <c r="AD184" s="40"/>
      <c r="AE184" s="30"/>
      <c r="AF184" s="30"/>
      <c r="AG184" s="30"/>
      <c r="AH184" s="30"/>
      <c r="AI184" s="30"/>
      <c r="AJ184" s="19"/>
      <c r="AK184" s="19"/>
    </row>
    <row r="185" spans="1:37">
      <c r="A185" s="30">
        <v>183</v>
      </c>
      <c r="B185" s="30" t="s">
        <v>35</v>
      </c>
      <c r="C185" s="30" t="s">
        <v>48</v>
      </c>
      <c r="D185" s="55" t="s">
        <v>67</v>
      </c>
      <c r="E185" s="31" t="s">
        <v>38</v>
      </c>
      <c r="F185" s="32">
        <v>480245000</v>
      </c>
      <c r="G185" s="30" t="s">
        <v>68</v>
      </c>
      <c r="H185" s="33">
        <v>900504144</v>
      </c>
      <c r="I185" s="33"/>
      <c r="J185" s="34">
        <v>0</v>
      </c>
      <c r="K185" s="34">
        <v>1180</v>
      </c>
      <c r="L185" s="35">
        <v>45322</v>
      </c>
      <c r="M185" s="36">
        <f t="shared" si="16"/>
        <v>480245000</v>
      </c>
      <c r="N185" s="35">
        <v>45351</v>
      </c>
      <c r="O185" s="31" t="s">
        <v>40</v>
      </c>
      <c r="P185" s="37">
        <v>45351</v>
      </c>
      <c r="Q185" s="31">
        <v>1278</v>
      </c>
      <c r="R185" s="30">
        <v>220101</v>
      </c>
      <c r="S185" s="38">
        <f t="shared" si="17"/>
        <v>480245000</v>
      </c>
      <c r="T185" s="35">
        <v>45351</v>
      </c>
      <c r="U185" s="33" t="s">
        <v>483</v>
      </c>
      <c r="V185" s="35">
        <v>45351</v>
      </c>
      <c r="W185" s="31" t="s">
        <v>457</v>
      </c>
      <c r="X185" s="35">
        <v>45440</v>
      </c>
      <c r="Y185" s="30" t="s">
        <v>41</v>
      </c>
      <c r="Z185" s="39">
        <f t="shared" si="18"/>
        <v>160081666.66666666</v>
      </c>
      <c r="AA185" s="469">
        <v>172800000</v>
      </c>
      <c r="AB185" s="40"/>
      <c r="AC185" s="30"/>
      <c r="AD185" s="40"/>
      <c r="AE185" s="30"/>
      <c r="AF185" s="30"/>
      <c r="AG185" s="30"/>
      <c r="AH185" s="30"/>
      <c r="AI185" s="30"/>
      <c r="AJ185" s="19"/>
      <c r="AK185" s="19"/>
    </row>
    <row r="186" spans="1:37">
      <c r="A186" s="30">
        <v>184</v>
      </c>
      <c r="B186" s="30" t="s">
        <v>35</v>
      </c>
      <c r="C186" s="30" t="s">
        <v>48</v>
      </c>
      <c r="D186" s="55" t="s">
        <v>49</v>
      </c>
      <c r="E186" s="31" t="s">
        <v>38</v>
      </c>
      <c r="F186" s="32">
        <v>173921718</v>
      </c>
      <c r="G186" s="30" t="s">
        <v>50</v>
      </c>
      <c r="H186" s="33">
        <v>901252497</v>
      </c>
      <c r="I186" s="33"/>
      <c r="J186" s="34">
        <v>6</v>
      </c>
      <c r="K186" s="34">
        <v>1290</v>
      </c>
      <c r="L186" s="35">
        <v>45343</v>
      </c>
      <c r="M186" s="36">
        <f t="shared" si="16"/>
        <v>173921718</v>
      </c>
      <c r="N186" s="35">
        <v>45351</v>
      </c>
      <c r="O186" s="31" t="s">
        <v>40</v>
      </c>
      <c r="P186" s="37">
        <v>45351</v>
      </c>
      <c r="Q186" s="31">
        <v>1279</v>
      </c>
      <c r="R186" s="30">
        <v>220202</v>
      </c>
      <c r="S186" s="38">
        <f t="shared" si="17"/>
        <v>173921718</v>
      </c>
      <c r="T186" s="35">
        <v>45351</v>
      </c>
      <c r="U186" s="33" t="s">
        <v>484</v>
      </c>
      <c r="V186" s="35">
        <v>45351</v>
      </c>
      <c r="W186" s="31" t="s">
        <v>457</v>
      </c>
      <c r="X186" s="35"/>
      <c r="Y186" s="30"/>
      <c r="Z186" s="39">
        <f t="shared" si="18"/>
        <v>57973906</v>
      </c>
      <c r="AA186" s="30"/>
      <c r="AB186" s="40"/>
      <c r="AC186" s="30"/>
      <c r="AD186" s="40"/>
      <c r="AE186" s="30"/>
      <c r="AF186" s="30"/>
      <c r="AG186" s="30"/>
      <c r="AH186" s="30"/>
      <c r="AI186" s="30"/>
      <c r="AJ186" s="19"/>
      <c r="AK186" s="19"/>
    </row>
    <row r="187" spans="1:37">
      <c r="A187" s="30">
        <v>185</v>
      </c>
      <c r="B187" s="30" t="s">
        <v>35</v>
      </c>
      <c r="C187" s="30" t="s">
        <v>485</v>
      </c>
      <c r="D187" s="68" t="s">
        <v>486</v>
      </c>
      <c r="E187" s="31" t="s">
        <v>38</v>
      </c>
      <c r="F187" s="32">
        <v>211635582</v>
      </c>
      <c r="G187" s="30" t="s">
        <v>108</v>
      </c>
      <c r="H187" s="33">
        <v>800185215</v>
      </c>
      <c r="I187" s="33"/>
      <c r="J187" s="34">
        <v>2</v>
      </c>
      <c r="K187" s="34">
        <v>1227</v>
      </c>
      <c r="L187" s="35">
        <v>45334</v>
      </c>
      <c r="M187" s="36">
        <f t="shared" si="16"/>
        <v>211635582</v>
      </c>
      <c r="N187" s="35">
        <v>45351</v>
      </c>
      <c r="O187" s="31" t="s">
        <v>40</v>
      </c>
      <c r="P187" s="37">
        <v>45351</v>
      </c>
      <c r="Q187" s="31">
        <v>1280</v>
      </c>
      <c r="R187" s="30">
        <v>2102020210</v>
      </c>
      <c r="S187" s="38">
        <f t="shared" si="17"/>
        <v>211635582</v>
      </c>
      <c r="T187" s="35">
        <v>45351</v>
      </c>
      <c r="U187" s="33" t="s">
        <v>487</v>
      </c>
      <c r="V187" s="35">
        <v>45352</v>
      </c>
      <c r="W187" s="31" t="s">
        <v>46</v>
      </c>
      <c r="X187" s="35">
        <v>45471</v>
      </c>
      <c r="Y187" s="30" t="s">
        <v>326</v>
      </c>
      <c r="Z187" s="39">
        <f>+F187/4</f>
        <v>52908895.5</v>
      </c>
      <c r="AA187" s="469">
        <v>122697422</v>
      </c>
      <c r="AB187" s="40"/>
      <c r="AC187" s="30"/>
      <c r="AD187" s="40"/>
      <c r="AE187" s="30"/>
      <c r="AF187" s="30"/>
      <c r="AG187" s="30"/>
      <c r="AH187" s="30"/>
      <c r="AI187" s="30"/>
      <c r="AJ187" s="19"/>
      <c r="AK187" s="19"/>
    </row>
    <row r="188" spans="1:37">
      <c r="A188" s="30">
        <v>186</v>
      </c>
      <c r="B188" s="30" t="s">
        <v>35</v>
      </c>
      <c r="C188" s="30" t="s">
        <v>488</v>
      </c>
      <c r="D188" s="68" t="s">
        <v>489</v>
      </c>
      <c r="E188" s="31" t="s">
        <v>38</v>
      </c>
      <c r="F188" s="32">
        <v>5300000</v>
      </c>
      <c r="G188" s="30" t="s">
        <v>490</v>
      </c>
      <c r="H188" s="33">
        <v>900062917</v>
      </c>
      <c r="I188" s="33"/>
      <c r="J188" s="34">
        <v>9</v>
      </c>
      <c r="K188" s="34">
        <v>1297</v>
      </c>
      <c r="L188" s="35">
        <v>45345</v>
      </c>
      <c r="M188" s="36">
        <f t="shared" si="16"/>
        <v>5300000</v>
      </c>
      <c r="N188" s="35">
        <v>45352</v>
      </c>
      <c r="O188" s="31" t="s">
        <v>40</v>
      </c>
      <c r="P188" s="37"/>
      <c r="Q188" s="31"/>
      <c r="R188" s="30"/>
      <c r="S188" s="38">
        <f t="shared" si="17"/>
        <v>5300000</v>
      </c>
      <c r="T188" s="35"/>
      <c r="U188" s="69" t="s">
        <v>348</v>
      </c>
      <c r="V188" s="35"/>
      <c r="W188" s="41">
        <v>45657</v>
      </c>
      <c r="X188" s="35"/>
      <c r="Y188" s="30"/>
      <c r="Z188" s="472"/>
      <c r="AA188" s="30"/>
      <c r="AB188" s="40"/>
      <c r="AC188" s="30"/>
      <c r="AD188" s="40"/>
      <c r="AE188" s="30"/>
      <c r="AF188" s="30"/>
      <c r="AG188" s="30"/>
      <c r="AH188" s="30"/>
      <c r="AI188" s="30"/>
      <c r="AJ188" s="19"/>
      <c r="AK188" s="19"/>
    </row>
    <row r="189" spans="1:37">
      <c r="A189" s="30">
        <v>187</v>
      </c>
      <c r="B189" s="30" t="s">
        <v>35</v>
      </c>
      <c r="C189" s="30" t="s">
        <v>284</v>
      </c>
      <c r="D189" s="59" t="s">
        <v>491</v>
      </c>
      <c r="E189" s="31" t="s">
        <v>38</v>
      </c>
      <c r="F189" s="32">
        <v>18190000</v>
      </c>
      <c r="G189" s="59" t="s">
        <v>492</v>
      </c>
      <c r="H189" s="33">
        <v>900864249</v>
      </c>
      <c r="I189" s="33"/>
      <c r="J189" s="34">
        <v>9</v>
      </c>
      <c r="K189" s="34">
        <v>1289</v>
      </c>
      <c r="L189" s="35">
        <v>45342</v>
      </c>
      <c r="M189" s="36">
        <f t="shared" si="16"/>
        <v>18190000</v>
      </c>
      <c r="N189" s="35">
        <v>45352</v>
      </c>
      <c r="O189" s="31" t="s">
        <v>40</v>
      </c>
      <c r="P189" s="37">
        <v>45355</v>
      </c>
      <c r="Q189" s="31">
        <v>1290</v>
      </c>
      <c r="R189" s="30">
        <v>2101020301</v>
      </c>
      <c r="S189" s="38">
        <f t="shared" si="17"/>
        <v>18190000</v>
      </c>
      <c r="T189" s="35">
        <v>45355</v>
      </c>
      <c r="U189" s="33" t="s">
        <v>493</v>
      </c>
      <c r="V189" s="35">
        <v>45358</v>
      </c>
      <c r="W189" s="41">
        <v>45657</v>
      </c>
      <c r="X189" s="35"/>
      <c r="Y189" s="30"/>
      <c r="Z189" s="39">
        <f>+F189/6</f>
        <v>3031666.6666666665</v>
      </c>
      <c r="AA189" s="30"/>
      <c r="AB189" s="40"/>
      <c r="AC189" s="30"/>
      <c r="AD189" s="40"/>
      <c r="AE189" s="30"/>
      <c r="AF189" s="30"/>
      <c r="AG189" s="30"/>
      <c r="AH189" s="30"/>
      <c r="AI189" s="30"/>
      <c r="AJ189" s="19"/>
      <c r="AK189" s="19"/>
    </row>
    <row r="190" spans="1:37">
      <c r="A190" s="30">
        <v>188</v>
      </c>
      <c r="B190" s="30" t="s">
        <v>254</v>
      </c>
      <c r="C190" s="30" t="s">
        <v>157</v>
      </c>
      <c r="D190" s="68" t="s">
        <v>494</v>
      </c>
      <c r="E190" s="31" t="s">
        <v>38</v>
      </c>
      <c r="F190" s="32">
        <v>6900000</v>
      </c>
      <c r="G190" s="59" t="s">
        <v>495</v>
      </c>
      <c r="H190" s="33">
        <v>1110536322</v>
      </c>
      <c r="I190" s="33"/>
      <c r="J190" s="34">
        <v>8</v>
      </c>
      <c r="K190" s="34">
        <v>1282</v>
      </c>
      <c r="L190" s="35">
        <v>45341</v>
      </c>
      <c r="M190" s="36">
        <f t="shared" si="16"/>
        <v>6900000</v>
      </c>
      <c r="N190" s="35">
        <v>45352</v>
      </c>
      <c r="O190" s="31" t="s">
        <v>40</v>
      </c>
      <c r="P190" s="37">
        <v>45352</v>
      </c>
      <c r="Q190" s="31">
        <v>1285</v>
      </c>
      <c r="R190" s="30">
        <v>220402</v>
      </c>
      <c r="S190" s="38">
        <f t="shared" si="17"/>
        <v>6900000</v>
      </c>
      <c r="T190" s="35">
        <v>45352</v>
      </c>
      <c r="U190" s="33" t="s">
        <v>496</v>
      </c>
      <c r="V190" s="35">
        <v>45352</v>
      </c>
      <c r="W190" s="31" t="s">
        <v>88</v>
      </c>
      <c r="X190" s="35"/>
      <c r="Y190" s="30"/>
      <c r="Z190" s="39">
        <f>+F190/3</f>
        <v>2300000</v>
      </c>
      <c r="AA190" s="30"/>
      <c r="AB190" s="40"/>
      <c r="AC190" s="30"/>
      <c r="AD190" s="40"/>
      <c r="AE190" s="30"/>
      <c r="AF190" s="30"/>
      <c r="AG190" s="30"/>
      <c r="AH190" s="30"/>
      <c r="AI190" s="30"/>
      <c r="AJ190" s="19"/>
      <c r="AK190" s="19"/>
    </row>
    <row r="191" spans="1:37">
      <c r="A191" s="30">
        <v>189</v>
      </c>
      <c r="B191" s="30" t="s">
        <v>254</v>
      </c>
      <c r="C191" s="30" t="s">
        <v>157</v>
      </c>
      <c r="D191" s="68" t="s">
        <v>494</v>
      </c>
      <c r="E191" s="31" t="s">
        <v>38</v>
      </c>
      <c r="F191" s="32">
        <v>6900000</v>
      </c>
      <c r="G191" s="32" t="s">
        <v>497</v>
      </c>
      <c r="H191" s="33">
        <v>1234640999</v>
      </c>
      <c r="I191" s="33"/>
      <c r="J191" s="34">
        <v>8</v>
      </c>
      <c r="K191" s="34">
        <v>1298</v>
      </c>
      <c r="L191" s="35">
        <v>45345</v>
      </c>
      <c r="M191" s="36">
        <f t="shared" si="16"/>
        <v>6900000</v>
      </c>
      <c r="N191" s="35">
        <v>45352</v>
      </c>
      <c r="O191" s="31" t="s">
        <v>40</v>
      </c>
      <c r="P191" s="37">
        <v>45355</v>
      </c>
      <c r="Q191" s="31">
        <v>1291</v>
      </c>
      <c r="R191" s="30">
        <v>220402</v>
      </c>
      <c r="S191" s="38">
        <f t="shared" si="17"/>
        <v>6900000</v>
      </c>
      <c r="T191" s="35">
        <v>45355</v>
      </c>
      <c r="U191" s="33" t="s">
        <v>498</v>
      </c>
      <c r="V191" s="35">
        <v>45355</v>
      </c>
      <c r="W191" s="31" t="s">
        <v>88</v>
      </c>
      <c r="X191" s="35"/>
      <c r="Y191" s="30"/>
      <c r="Z191" s="39">
        <f t="shared" ref="Z191:Z235" si="19">+F191/3</f>
        <v>2300000</v>
      </c>
      <c r="AA191" s="30"/>
      <c r="AB191" s="40"/>
      <c r="AC191" s="30"/>
      <c r="AD191" s="40"/>
      <c r="AE191" s="30"/>
      <c r="AF191" s="30"/>
      <c r="AG191" s="30"/>
      <c r="AH191" s="30"/>
      <c r="AI191" s="30"/>
      <c r="AJ191" s="19"/>
      <c r="AK191" s="19"/>
    </row>
    <row r="192" spans="1:37">
      <c r="A192" s="30">
        <v>190</v>
      </c>
      <c r="B192" s="30" t="s">
        <v>254</v>
      </c>
      <c r="C192" s="30" t="s">
        <v>157</v>
      </c>
      <c r="D192" s="68" t="s">
        <v>494</v>
      </c>
      <c r="E192" s="31" t="s">
        <v>38</v>
      </c>
      <c r="F192" s="32">
        <v>6900000</v>
      </c>
      <c r="G192" s="59" t="s">
        <v>499</v>
      </c>
      <c r="H192" s="33">
        <v>1006127761</v>
      </c>
      <c r="I192" s="33"/>
      <c r="J192" s="34">
        <v>8</v>
      </c>
      <c r="K192" s="34">
        <v>1299</v>
      </c>
      <c r="L192" s="35">
        <v>45345</v>
      </c>
      <c r="M192" s="36">
        <f t="shared" si="16"/>
        <v>6900000</v>
      </c>
      <c r="N192" s="35">
        <v>45352</v>
      </c>
      <c r="O192" s="31" t="s">
        <v>40</v>
      </c>
      <c r="P192" s="72" t="s">
        <v>500</v>
      </c>
      <c r="Q192" s="31"/>
      <c r="R192" s="30"/>
      <c r="S192" s="38">
        <f t="shared" si="17"/>
        <v>6900000</v>
      </c>
      <c r="T192" s="35"/>
      <c r="U192" s="69" t="s">
        <v>501</v>
      </c>
      <c r="V192" s="35"/>
      <c r="W192" s="31" t="s">
        <v>88</v>
      </c>
      <c r="X192" s="35"/>
      <c r="Y192" s="30"/>
      <c r="Z192" s="39">
        <f t="shared" si="19"/>
        <v>2300000</v>
      </c>
      <c r="AA192" s="30"/>
      <c r="AB192" s="40"/>
      <c r="AC192" s="30"/>
      <c r="AD192" s="40"/>
      <c r="AE192" s="30"/>
      <c r="AF192" s="30"/>
      <c r="AG192" s="30"/>
      <c r="AH192" s="30"/>
      <c r="AI192" s="30"/>
      <c r="AJ192" s="19"/>
      <c r="AK192" s="19"/>
    </row>
    <row r="193" spans="1:37">
      <c r="A193" s="30">
        <v>191</v>
      </c>
      <c r="B193" s="30" t="s">
        <v>254</v>
      </c>
      <c r="C193" s="30" t="s">
        <v>157</v>
      </c>
      <c r="D193" s="68" t="s">
        <v>494</v>
      </c>
      <c r="E193" s="31" t="s">
        <v>38</v>
      </c>
      <c r="F193" s="32">
        <v>6900000</v>
      </c>
      <c r="G193" s="59" t="s">
        <v>502</v>
      </c>
      <c r="H193" s="33">
        <v>1109004088</v>
      </c>
      <c r="I193" s="33"/>
      <c r="J193" s="34"/>
      <c r="K193" s="34">
        <v>1244</v>
      </c>
      <c r="L193" s="35">
        <v>45335</v>
      </c>
      <c r="M193" s="36">
        <f t="shared" si="16"/>
        <v>6900000</v>
      </c>
      <c r="N193" s="35">
        <v>45352</v>
      </c>
      <c r="O193" s="31" t="s">
        <v>40</v>
      </c>
      <c r="P193" s="37">
        <v>45352</v>
      </c>
      <c r="Q193" s="31">
        <v>1286</v>
      </c>
      <c r="R193" s="30">
        <v>220402</v>
      </c>
      <c r="S193" s="38">
        <f t="shared" si="17"/>
        <v>6900000</v>
      </c>
      <c r="T193" s="35">
        <v>45352</v>
      </c>
      <c r="U193" s="33" t="s">
        <v>503</v>
      </c>
      <c r="V193" s="35">
        <v>45352</v>
      </c>
      <c r="W193" s="31" t="s">
        <v>88</v>
      </c>
      <c r="X193" s="35"/>
      <c r="Y193" s="30"/>
      <c r="Z193" s="39">
        <f t="shared" si="19"/>
        <v>2300000</v>
      </c>
      <c r="AA193" s="30"/>
      <c r="AB193" s="40"/>
      <c r="AC193" s="30"/>
      <c r="AD193" s="40"/>
      <c r="AE193" s="30"/>
      <c r="AF193" s="30"/>
      <c r="AG193" s="30"/>
      <c r="AH193" s="30"/>
      <c r="AI193" s="30"/>
      <c r="AJ193" s="19"/>
      <c r="AK193" s="19"/>
    </row>
    <row r="194" spans="1:37">
      <c r="A194" s="30">
        <v>192</v>
      </c>
      <c r="B194" s="30" t="s">
        <v>254</v>
      </c>
      <c r="C194" s="30" t="s">
        <v>157</v>
      </c>
      <c r="D194" s="68" t="s">
        <v>494</v>
      </c>
      <c r="E194" s="31" t="s">
        <v>38</v>
      </c>
      <c r="F194" s="32">
        <v>6900000</v>
      </c>
      <c r="G194" s="59" t="s">
        <v>504</v>
      </c>
      <c r="H194" s="33">
        <v>1110552026</v>
      </c>
      <c r="I194" s="33"/>
      <c r="J194" s="34">
        <v>1</v>
      </c>
      <c r="K194" s="34">
        <v>1243</v>
      </c>
      <c r="L194" s="35">
        <v>45345</v>
      </c>
      <c r="M194" s="36">
        <f t="shared" si="16"/>
        <v>6900000</v>
      </c>
      <c r="N194" s="35">
        <v>45352</v>
      </c>
      <c r="O194" s="31" t="s">
        <v>40</v>
      </c>
      <c r="P194" s="37">
        <v>45355</v>
      </c>
      <c r="Q194" s="31">
        <v>1292</v>
      </c>
      <c r="R194" s="30">
        <v>220402</v>
      </c>
      <c r="S194" s="38">
        <f t="shared" si="17"/>
        <v>6900000</v>
      </c>
      <c r="T194" s="35">
        <v>45323</v>
      </c>
      <c r="U194" s="33" t="s">
        <v>505</v>
      </c>
      <c r="V194" s="35">
        <v>45355</v>
      </c>
      <c r="W194" s="31" t="s">
        <v>88</v>
      </c>
      <c r="X194" s="35"/>
      <c r="Y194" s="30"/>
      <c r="Z194" s="39">
        <f t="shared" si="19"/>
        <v>2300000</v>
      </c>
      <c r="AA194" s="30"/>
      <c r="AB194" s="40"/>
      <c r="AC194" s="30"/>
      <c r="AD194" s="40"/>
      <c r="AE194" s="30"/>
      <c r="AF194" s="30"/>
      <c r="AG194" s="30"/>
      <c r="AH194" s="30"/>
      <c r="AI194" s="30"/>
      <c r="AJ194" s="19"/>
      <c r="AK194" s="19"/>
    </row>
    <row r="195" spans="1:37">
      <c r="A195" s="30">
        <v>193</v>
      </c>
      <c r="B195" s="30" t="s">
        <v>254</v>
      </c>
      <c r="C195" s="30" t="s">
        <v>59</v>
      </c>
      <c r="D195" s="59" t="s">
        <v>506</v>
      </c>
      <c r="E195" s="31" t="s">
        <v>38</v>
      </c>
      <c r="F195" s="32">
        <v>6900000</v>
      </c>
      <c r="G195" s="30" t="s">
        <v>507</v>
      </c>
      <c r="H195" s="33">
        <v>1007441654</v>
      </c>
      <c r="I195" s="33"/>
      <c r="J195" s="34">
        <v>5</v>
      </c>
      <c r="K195" s="34">
        <v>1293</v>
      </c>
      <c r="L195" s="35">
        <v>45345</v>
      </c>
      <c r="M195" s="36">
        <f t="shared" si="16"/>
        <v>6900000</v>
      </c>
      <c r="N195" s="35">
        <v>45355</v>
      </c>
      <c r="O195" s="31" t="s">
        <v>40</v>
      </c>
      <c r="P195" s="37">
        <v>45355</v>
      </c>
      <c r="Q195" s="31">
        <v>1293</v>
      </c>
      <c r="R195" s="30">
        <v>220402</v>
      </c>
      <c r="S195" s="38">
        <f t="shared" si="17"/>
        <v>6900000</v>
      </c>
      <c r="T195" s="35">
        <v>45355</v>
      </c>
      <c r="U195" s="33">
        <v>100030976</v>
      </c>
      <c r="V195" s="35">
        <v>45327</v>
      </c>
      <c r="W195" s="31" t="s">
        <v>88</v>
      </c>
      <c r="X195" s="35"/>
      <c r="Y195" s="30"/>
      <c r="Z195" s="39">
        <f t="shared" si="19"/>
        <v>2300000</v>
      </c>
      <c r="AA195" s="30"/>
      <c r="AB195" s="40"/>
      <c r="AC195" s="30"/>
      <c r="AD195" s="40"/>
      <c r="AE195" s="30"/>
      <c r="AF195" s="30"/>
      <c r="AG195" s="30"/>
      <c r="AH195" s="30"/>
      <c r="AI195" s="30"/>
      <c r="AJ195" s="19"/>
      <c r="AK195" s="19"/>
    </row>
    <row r="196" spans="1:37">
      <c r="A196" s="30">
        <v>194</v>
      </c>
      <c r="B196" s="30" t="s">
        <v>35</v>
      </c>
      <c r="C196" s="30" t="s">
        <v>508</v>
      </c>
      <c r="D196" s="30" t="s">
        <v>509</v>
      </c>
      <c r="E196" s="31" t="s">
        <v>38</v>
      </c>
      <c r="F196" s="32">
        <v>11433000</v>
      </c>
      <c r="G196" s="30" t="s">
        <v>510</v>
      </c>
      <c r="H196" s="33">
        <v>93236653</v>
      </c>
      <c r="I196" s="33"/>
      <c r="J196" s="34">
        <v>1</v>
      </c>
      <c r="K196" s="34">
        <v>1305</v>
      </c>
      <c r="L196" s="35">
        <v>45349</v>
      </c>
      <c r="M196" s="36">
        <f t="shared" si="16"/>
        <v>11433000</v>
      </c>
      <c r="N196" s="35">
        <v>45355</v>
      </c>
      <c r="O196" s="31" t="s">
        <v>40</v>
      </c>
      <c r="P196" s="37">
        <v>45355</v>
      </c>
      <c r="Q196" s="31">
        <v>1294</v>
      </c>
      <c r="R196" s="30">
        <v>2101010301</v>
      </c>
      <c r="S196" s="38">
        <f t="shared" si="17"/>
        <v>11433000</v>
      </c>
      <c r="T196" s="35">
        <v>45355</v>
      </c>
      <c r="U196" s="33">
        <v>100030986</v>
      </c>
      <c r="V196" s="35">
        <v>45355</v>
      </c>
      <c r="W196" s="31" t="s">
        <v>88</v>
      </c>
      <c r="X196" s="35"/>
      <c r="Y196" s="30"/>
      <c r="Z196" s="39">
        <f t="shared" si="19"/>
        <v>3811000</v>
      </c>
      <c r="AA196" s="30"/>
      <c r="AB196" s="40"/>
      <c r="AC196" s="30"/>
      <c r="AD196" s="40"/>
      <c r="AE196" s="30"/>
      <c r="AF196" s="30"/>
      <c r="AG196" s="30"/>
      <c r="AH196" s="30"/>
      <c r="AI196" s="30"/>
      <c r="AJ196" s="19"/>
      <c r="AK196" s="19"/>
    </row>
    <row r="197" spans="1:37">
      <c r="A197" s="30">
        <v>195</v>
      </c>
      <c r="B197" s="30" t="s">
        <v>254</v>
      </c>
      <c r="C197" s="30" t="s">
        <v>431</v>
      </c>
      <c r="D197" s="59" t="s">
        <v>511</v>
      </c>
      <c r="E197" s="31" t="s">
        <v>38</v>
      </c>
      <c r="F197" s="32">
        <v>6300000</v>
      </c>
      <c r="G197" s="30" t="s">
        <v>512</v>
      </c>
      <c r="H197" s="33">
        <v>93379508</v>
      </c>
      <c r="I197" s="33"/>
      <c r="J197" s="34">
        <v>5</v>
      </c>
      <c r="K197" s="34">
        <v>1288</v>
      </c>
      <c r="L197" s="35">
        <v>45342</v>
      </c>
      <c r="M197" s="36">
        <f t="shared" si="16"/>
        <v>6300000</v>
      </c>
      <c r="N197" s="35">
        <v>45356</v>
      </c>
      <c r="O197" s="31" t="s">
        <v>40</v>
      </c>
      <c r="P197" s="37">
        <v>45357</v>
      </c>
      <c r="Q197" s="31">
        <v>1301</v>
      </c>
      <c r="R197" s="30">
        <v>220402</v>
      </c>
      <c r="S197" s="38">
        <f t="shared" si="17"/>
        <v>6300000</v>
      </c>
      <c r="T197" s="35">
        <v>45356</v>
      </c>
      <c r="U197" s="33" t="s">
        <v>513</v>
      </c>
      <c r="V197" s="35">
        <v>45356</v>
      </c>
      <c r="W197" s="31" t="s">
        <v>88</v>
      </c>
      <c r="X197" s="35"/>
      <c r="Y197" s="30"/>
      <c r="Z197" s="39">
        <f t="shared" si="19"/>
        <v>2100000</v>
      </c>
      <c r="AA197" s="30"/>
      <c r="AB197" s="40"/>
      <c r="AC197" s="30"/>
      <c r="AD197" s="40"/>
      <c r="AE197" s="30"/>
      <c r="AF197" s="30"/>
      <c r="AG197" s="30"/>
      <c r="AH197" s="30"/>
      <c r="AI197" s="30"/>
      <c r="AJ197" s="19"/>
      <c r="AK197" s="19"/>
    </row>
    <row r="198" spans="1:37">
      <c r="A198" s="30">
        <v>196</v>
      </c>
      <c r="B198" s="30" t="s">
        <v>254</v>
      </c>
      <c r="C198" s="30" t="s">
        <v>409</v>
      </c>
      <c r="D198" s="59" t="s">
        <v>420</v>
      </c>
      <c r="E198" s="31" t="s">
        <v>38</v>
      </c>
      <c r="F198" s="32">
        <v>11400000</v>
      </c>
      <c r="G198" s="30" t="s">
        <v>514</v>
      </c>
      <c r="H198" s="33">
        <v>1110519032</v>
      </c>
      <c r="I198" s="33"/>
      <c r="J198" s="34">
        <v>5</v>
      </c>
      <c r="K198" s="34">
        <v>1296</v>
      </c>
      <c r="L198" s="35">
        <v>45345</v>
      </c>
      <c r="M198" s="36">
        <f t="shared" si="16"/>
        <v>11400000</v>
      </c>
      <c r="N198" s="35">
        <v>45356</v>
      </c>
      <c r="O198" s="31" t="s">
        <v>40</v>
      </c>
      <c r="P198" s="37">
        <v>45356</v>
      </c>
      <c r="Q198" s="31">
        <v>1295</v>
      </c>
      <c r="R198" s="30">
        <v>220401</v>
      </c>
      <c r="S198" s="38">
        <f t="shared" si="17"/>
        <v>11400000</v>
      </c>
      <c r="T198" s="35">
        <v>45356</v>
      </c>
      <c r="U198" s="33" t="s">
        <v>515</v>
      </c>
      <c r="V198" s="35">
        <v>45358</v>
      </c>
      <c r="W198" s="31" t="s">
        <v>88</v>
      </c>
      <c r="X198" s="35"/>
      <c r="Y198" s="30"/>
      <c r="Z198" s="39">
        <f t="shared" si="19"/>
        <v>3800000</v>
      </c>
      <c r="AA198" s="30"/>
      <c r="AB198" s="40"/>
      <c r="AC198" s="30"/>
      <c r="AD198" s="40"/>
      <c r="AE198" s="30"/>
      <c r="AF198" s="30"/>
      <c r="AG198" s="30"/>
      <c r="AH198" s="30"/>
      <c r="AI198" s="30"/>
      <c r="AJ198" s="19"/>
      <c r="AK198" s="19"/>
    </row>
    <row r="199" spans="1:37">
      <c r="A199" s="30">
        <v>197</v>
      </c>
      <c r="B199" s="30" t="s">
        <v>254</v>
      </c>
      <c r="C199" s="30" t="s">
        <v>284</v>
      </c>
      <c r="D199" s="30" t="s">
        <v>516</v>
      </c>
      <c r="E199" s="31" t="s">
        <v>38</v>
      </c>
      <c r="F199" s="32">
        <v>12900000</v>
      </c>
      <c r="G199" s="30" t="s">
        <v>517</v>
      </c>
      <c r="H199" s="33">
        <v>1110526900</v>
      </c>
      <c r="I199" s="33"/>
      <c r="J199" s="34">
        <v>2</v>
      </c>
      <c r="K199" s="34">
        <v>1291</v>
      </c>
      <c r="L199" s="35">
        <v>45343</v>
      </c>
      <c r="M199" s="36">
        <f t="shared" si="16"/>
        <v>12900000</v>
      </c>
      <c r="N199" s="35">
        <v>45356</v>
      </c>
      <c r="O199" s="31" t="s">
        <v>40</v>
      </c>
      <c r="P199" s="37">
        <v>45356</v>
      </c>
      <c r="Q199" s="31">
        <v>1296</v>
      </c>
      <c r="R199" s="30">
        <v>220401</v>
      </c>
      <c r="S199" s="38">
        <f t="shared" si="17"/>
        <v>12900000</v>
      </c>
      <c r="T199" s="35">
        <v>45358</v>
      </c>
      <c r="U199" s="33" t="s">
        <v>518</v>
      </c>
      <c r="V199" s="35">
        <v>45358</v>
      </c>
      <c r="W199" s="31" t="s">
        <v>88</v>
      </c>
      <c r="X199" s="35"/>
      <c r="Y199" s="30"/>
      <c r="Z199" s="39">
        <f t="shared" si="19"/>
        <v>4300000</v>
      </c>
      <c r="AA199" s="30"/>
      <c r="AB199" s="40"/>
      <c r="AC199" s="30"/>
      <c r="AD199" s="40"/>
      <c r="AE199" s="30"/>
      <c r="AF199" s="30"/>
      <c r="AG199" s="30"/>
      <c r="AH199" s="30"/>
      <c r="AI199" s="30"/>
      <c r="AJ199" s="19"/>
      <c r="AK199" s="19"/>
    </row>
    <row r="200" spans="1:37">
      <c r="A200" s="30">
        <v>198</v>
      </c>
      <c r="B200" s="30" t="s">
        <v>254</v>
      </c>
      <c r="C200" s="30" t="s">
        <v>59</v>
      </c>
      <c r="D200" s="30" t="s">
        <v>519</v>
      </c>
      <c r="E200" s="31" t="s">
        <v>38</v>
      </c>
      <c r="F200" s="32">
        <v>8100000</v>
      </c>
      <c r="G200" s="30" t="s">
        <v>520</v>
      </c>
      <c r="H200" s="33">
        <v>28879473</v>
      </c>
      <c r="I200" s="33"/>
      <c r="J200" s="34">
        <v>5</v>
      </c>
      <c r="K200" s="34">
        <v>1314</v>
      </c>
      <c r="L200" s="35">
        <v>45351</v>
      </c>
      <c r="M200" s="36">
        <f t="shared" si="16"/>
        <v>8100000</v>
      </c>
      <c r="N200" s="35">
        <v>45356</v>
      </c>
      <c r="O200" s="31" t="s">
        <v>40</v>
      </c>
      <c r="P200" s="37">
        <v>45356</v>
      </c>
      <c r="Q200" s="31">
        <v>1297</v>
      </c>
      <c r="R200" s="30">
        <v>220401</v>
      </c>
      <c r="S200" s="38">
        <f t="shared" si="17"/>
        <v>8100000</v>
      </c>
      <c r="T200" s="35">
        <v>45356</v>
      </c>
      <c r="U200" s="33" t="s">
        <v>521</v>
      </c>
      <c r="V200" s="35">
        <v>45357</v>
      </c>
      <c r="W200" s="31" t="s">
        <v>88</v>
      </c>
      <c r="X200" s="35"/>
      <c r="Y200" s="30"/>
      <c r="Z200" s="39">
        <f t="shared" si="19"/>
        <v>2700000</v>
      </c>
      <c r="AA200" s="30"/>
      <c r="AB200" s="40"/>
      <c r="AC200" s="30"/>
      <c r="AD200" s="40"/>
      <c r="AE200" s="30"/>
      <c r="AF200" s="30"/>
      <c r="AG200" s="30"/>
      <c r="AH200" s="30"/>
      <c r="AI200" s="30"/>
      <c r="AJ200" s="19"/>
      <c r="AK200" s="19"/>
    </row>
    <row r="201" spans="1:37">
      <c r="A201" s="30">
        <v>199</v>
      </c>
      <c r="B201" s="30" t="s">
        <v>254</v>
      </c>
      <c r="C201" s="30" t="s">
        <v>157</v>
      </c>
      <c r="D201" s="68" t="s">
        <v>494</v>
      </c>
      <c r="E201" s="31" t="s">
        <v>38</v>
      </c>
      <c r="F201" s="32">
        <v>6900000</v>
      </c>
      <c r="G201" s="59" t="s">
        <v>522</v>
      </c>
      <c r="H201" s="33">
        <v>28551456</v>
      </c>
      <c r="I201" s="33"/>
      <c r="J201" s="34">
        <v>0</v>
      </c>
      <c r="K201" s="34">
        <v>1315</v>
      </c>
      <c r="L201" s="35">
        <v>45351</v>
      </c>
      <c r="M201" s="36">
        <f t="shared" si="16"/>
        <v>6900000</v>
      </c>
      <c r="N201" s="35">
        <v>45356</v>
      </c>
      <c r="O201" s="31" t="s">
        <v>40</v>
      </c>
      <c r="P201" s="37">
        <v>45356</v>
      </c>
      <c r="Q201" s="31">
        <v>1298</v>
      </c>
      <c r="R201" s="30">
        <v>220402</v>
      </c>
      <c r="S201" s="38">
        <f t="shared" si="17"/>
        <v>6900000</v>
      </c>
      <c r="T201" s="35">
        <v>45357</v>
      </c>
      <c r="U201" s="33" t="s">
        <v>523</v>
      </c>
      <c r="V201" s="35">
        <v>45357</v>
      </c>
      <c r="W201" s="31" t="s">
        <v>88</v>
      </c>
      <c r="X201" s="35"/>
      <c r="Y201" s="30"/>
      <c r="Z201" s="39">
        <f t="shared" si="19"/>
        <v>2300000</v>
      </c>
      <c r="AA201" s="30"/>
      <c r="AB201" s="40"/>
      <c r="AC201" s="30"/>
      <c r="AD201" s="40"/>
      <c r="AE201" s="30"/>
      <c r="AF201" s="30"/>
      <c r="AG201" s="30"/>
      <c r="AH201" s="30"/>
      <c r="AI201" s="30"/>
      <c r="AJ201" s="19"/>
      <c r="AK201" s="19"/>
    </row>
    <row r="202" spans="1:37">
      <c r="A202" s="30">
        <v>200</v>
      </c>
      <c r="B202" s="30" t="s">
        <v>254</v>
      </c>
      <c r="C202" s="30" t="s">
        <v>262</v>
      </c>
      <c r="D202" s="30" t="s">
        <v>524</v>
      </c>
      <c r="E202" s="31" t="s">
        <v>38</v>
      </c>
      <c r="F202" s="32">
        <v>12000000</v>
      </c>
      <c r="G202" s="30" t="s">
        <v>525</v>
      </c>
      <c r="H202" s="33">
        <v>1053848734</v>
      </c>
      <c r="I202" s="33"/>
      <c r="J202" s="34">
        <v>1</v>
      </c>
      <c r="K202" s="34">
        <v>1318</v>
      </c>
      <c r="L202" s="35">
        <v>45351</v>
      </c>
      <c r="M202" s="36">
        <f t="shared" si="16"/>
        <v>12000000</v>
      </c>
      <c r="N202" s="35">
        <v>45356</v>
      </c>
      <c r="O202" s="31" t="s">
        <v>40</v>
      </c>
      <c r="P202" s="37">
        <v>45357</v>
      </c>
      <c r="Q202" s="31">
        <v>1302</v>
      </c>
      <c r="R202" s="30">
        <v>220401</v>
      </c>
      <c r="S202" s="38">
        <f t="shared" si="17"/>
        <v>12000000</v>
      </c>
      <c r="T202" s="35">
        <v>45356</v>
      </c>
      <c r="U202" s="33" t="s">
        <v>526</v>
      </c>
      <c r="V202" s="35">
        <v>45359</v>
      </c>
      <c r="W202" s="31" t="s">
        <v>88</v>
      </c>
      <c r="X202" s="35"/>
      <c r="Y202" s="30"/>
      <c r="Z202" s="39">
        <f t="shared" si="19"/>
        <v>4000000</v>
      </c>
      <c r="AA202" s="30"/>
      <c r="AB202" s="40"/>
      <c r="AC202" s="30"/>
      <c r="AD202" s="40"/>
      <c r="AE202" s="30"/>
      <c r="AF202" s="30"/>
      <c r="AG202" s="30"/>
      <c r="AH202" s="30"/>
      <c r="AI202" s="30"/>
      <c r="AJ202" s="19"/>
      <c r="AK202" s="19"/>
    </row>
    <row r="203" spans="1:37">
      <c r="A203" s="30">
        <v>201</v>
      </c>
      <c r="B203" s="30" t="s">
        <v>254</v>
      </c>
      <c r="C203" s="30" t="s">
        <v>157</v>
      </c>
      <c r="D203" s="30" t="s">
        <v>389</v>
      </c>
      <c r="E203" s="31" t="s">
        <v>38</v>
      </c>
      <c r="F203" s="32">
        <v>5850000</v>
      </c>
      <c r="G203" s="30" t="s">
        <v>527</v>
      </c>
      <c r="H203" s="33">
        <v>1110536807</v>
      </c>
      <c r="I203" s="33"/>
      <c r="J203" s="34">
        <v>8</v>
      </c>
      <c r="K203" s="34">
        <v>1316</v>
      </c>
      <c r="L203" s="35">
        <v>45351</v>
      </c>
      <c r="M203" s="36">
        <f t="shared" si="16"/>
        <v>5850000</v>
      </c>
      <c r="N203" s="35">
        <v>45357</v>
      </c>
      <c r="O203" s="31" t="s">
        <v>40</v>
      </c>
      <c r="P203" s="37">
        <v>45358</v>
      </c>
      <c r="Q203" s="31">
        <v>1304</v>
      </c>
      <c r="R203" s="30">
        <v>220402</v>
      </c>
      <c r="S203" s="38">
        <f t="shared" si="17"/>
        <v>5850000</v>
      </c>
      <c r="T203" s="35">
        <v>45357</v>
      </c>
      <c r="U203" s="33" t="s">
        <v>528</v>
      </c>
      <c r="V203" s="35">
        <v>45357</v>
      </c>
      <c r="W203" s="31" t="s">
        <v>88</v>
      </c>
      <c r="X203" s="35"/>
      <c r="Y203" s="30"/>
      <c r="Z203" s="39">
        <f t="shared" si="19"/>
        <v>1950000</v>
      </c>
      <c r="AA203" s="30"/>
      <c r="AB203" s="40"/>
      <c r="AC203" s="30"/>
      <c r="AD203" s="40"/>
      <c r="AE203" s="30"/>
      <c r="AF203" s="30"/>
      <c r="AG203" s="30"/>
      <c r="AH203" s="30"/>
      <c r="AI203" s="30"/>
      <c r="AJ203" s="19"/>
      <c r="AK203" s="19"/>
    </row>
    <row r="204" spans="1:37">
      <c r="A204" s="30">
        <v>202</v>
      </c>
      <c r="B204" s="30" t="s">
        <v>254</v>
      </c>
      <c r="C204" s="30" t="s">
        <v>336</v>
      </c>
      <c r="D204" s="30" t="s">
        <v>344</v>
      </c>
      <c r="E204" s="31" t="s">
        <v>38</v>
      </c>
      <c r="F204" s="32">
        <v>6000000</v>
      </c>
      <c r="G204" s="30" t="s">
        <v>529</v>
      </c>
      <c r="H204" s="33">
        <v>1007688062</v>
      </c>
      <c r="I204" s="33"/>
      <c r="J204" s="34">
        <v>6</v>
      </c>
      <c r="K204" s="34">
        <v>1317</v>
      </c>
      <c r="L204" s="35">
        <v>45351</v>
      </c>
      <c r="M204" s="36">
        <f t="shared" si="16"/>
        <v>6000000</v>
      </c>
      <c r="N204" s="35">
        <v>45357</v>
      </c>
      <c r="O204" s="31" t="s">
        <v>40</v>
      </c>
      <c r="P204" s="37" t="s">
        <v>530</v>
      </c>
      <c r="Q204" s="31">
        <v>1305</v>
      </c>
      <c r="R204" s="30">
        <v>220402</v>
      </c>
      <c r="S204" s="38">
        <f t="shared" si="17"/>
        <v>6000000</v>
      </c>
      <c r="T204" s="35">
        <v>45358</v>
      </c>
      <c r="U204" s="33" t="s">
        <v>531</v>
      </c>
      <c r="V204" s="35">
        <v>45359</v>
      </c>
      <c r="W204" s="31" t="s">
        <v>88</v>
      </c>
      <c r="X204" s="35"/>
      <c r="Y204" s="30"/>
      <c r="Z204" s="39">
        <f t="shared" si="19"/>
        <v>2000000</v>
      </c>
      <c r="AA204" s="30"/>
      <c r="AB204" s="40"/>
      <c r="AC204" s="30"/>
      <c r="AD204" s="40"/>
      <c r="AE204" s="30"/>
      <c r="AF204" s="30"/>
      <c r="AG204" s="30"/>
      <c r="AH204" s="30"/>
      <c r="AI204" s="30"/>
      <c r="AJ204" s="19"/>
      <c r="AK204" s="19"/>
    </row>
    <row r="205" spans="1:37">
      <c r="A205" s="30">
        <v>203</v>
      </c>
      <c r="B205" s="30" t="s">
        <v>35</v>
      </c>
      <c r="C205" s="30" t="s">
        <v>70</v>
      </c>
      <c r="D205" s="30" t="s">
        <v>182</v>
      </c>
      <c r="E205" s="31" t="s">
        <v>38</v>
      </c>
      <c r="F205" s="32">
        <v>152545758</v>
      </c>
      <c r="G205" s="30" t="s">
        <v>68</v>
      </c>
      <c r="H205" s="33">
        <v>900504144</v>
      </c>
      <c r="I205" s="33"/>
      <c r="J205" s="34">
        <v>0</v>
      </c>
      <c r="K205" s="34">
        <v>1294</v>
      </c>
      <c r="L205" s="35">
        <v>45345</v>
      </c>
      <c r="M205" s="36">
        <f t="shared" ref="M205:M268" si="20">F205</f>
        <v>152545758</v>
      </c>
      <c r="N205" s="35">
        <v>45357</v>
      </c>
      <c r="O205" s="31" t="s">
        <v>40</v>
      </c>
      <c r="P205" s="37">
        <v>45357</v>
      </c>
      <c r="Q205" s="31">
        <v>1303</v>
      </c>
      <c r="R205" s="30">
        <v>220105</v>
      </c>
      <c r="S205" s="38">
        <f t="shared" ref="S205:S268" si="21">M205</f>
        <v>152545758</v>
      </c>
      <c r="T205" s="35">
        <v>45358</v>
      </c>
      <c r="U205" s="33">
        <v>100031079</v>
      </c>
      <c r="V205" s="35">
        <v>45358</v>
      </c>
      <c r="W205" s="31" t="s">
        <v>52</v>
      </c>
      <c r="X205" s="35">
        <v>45405</v>
      </c>
      <c r="Y205" s="30"/>
      <c r="Z205" s="39"/>
      <c r="AA205" s="469">
        <v>20000000</v>
      </c>
      <c r="AB205" s="40"/>
      <c r="AC205" s="30"/>
      <c r="AD205" s="40"/>
      <c r="AE205" s="30"/>
      <c r="AF205" s="30"/>
      <c r="AG205" s="30"/>
      <c r="AH205" s="30"/>
      <c r="AI205" s="30"/>
      <c r="AJ205" s="19"/>
      <c r="AK205" s="19"/>
    </row>
    <row r="206" spans="1:37">
      <c r="A206" s="30">
        <v>204</v>
      </c>
      <c r="B206" s="30" t="s">
        <v>254</v>
      </c>
      <c r="C206" s="30" t="s">
        <v>157</v>
      </c>
      <c r="D206" s="68" t="s">
        <v>494</v>
      </c>
      <c r="E206" s="31" t="s">
        <v>38</v>
      </c>
      <c r="F206" s="32">
        <v>6900000</v>
      </c>
      <c r="G206" s="30" t="s">
        <v>532</v>
      </c>
      <c r="H206" s="33">
        <v>38364657</v>
      </c>
      <c r="I206" s="33"/>
      <c r="J206" s="34">
        <v>9</v>
      </c>
      <c r="K206" s="34">
        <v>1312</v>
      </c>
      <c r="L206" s="35">
        <v>45351</v>
      </c>
      <c r="M206" s="36">
        <f t="shared" si="20"/>
        <v>6900000</v>
      </c>
      <c r="N206" s="35">
        <v>45358</v>
      </c>
      <c r="O206" s="31" t="s">
        <v>40</v>
      </c>
      <c r="P206" s="37">
        <v>45358</v>
      </c>
      <c r="Q206" s="31">
        <v>1306</v>
      </c>
      <c r="R206" s="30">
        <v>220402</v>
      </c>
      <c r="S206" s="38">
        <f t="shared" si="21"/>
        <v>6900000</v>
      </c>
      <c r="T206" s="35">
        <v>45358</v>
      </c>
      <c r="U206" s="33">
        <v>100031110</v>
      </c>
      <c r="V206" s="35">
        <v>45358</v>
      </c>
      <c r="W206" s="31" t="s">
        <v>88</v>
      </c>
      <c r="X206" s="35"/>
      <c r="Y206" s="30"/>
      <c r="Z206" s="39">
        <f t="shared" si="19"/>
        <v>2300000</v>
      </c>
      <c r="AA206" s="30"/>
      <c r="AB206" s="40"/>
      <c r="AC206" s="30"/>
      <c r="AD206" s="40"/>
      <c r="AE206" s="30"/>
      <c r="AF206" s="30"/>
      <c r="AG206" s="30"/>
      <c r="AH206" s="30"/>
      <c r="AI206" s="30"/>
      <c r="AJ206" s="19"/>
      <c r="AK206" s="19"/>
    </row>
    <row r="207" spans="1:37">
      <c r="A207" s="30">
        <v>205</v>
      </c>
      <c r="B207" s="30" t="s">
        <v>254</v>
      </c>
      <c r="C207" s="30" t="s">
        <v>262</v>
      </c>
      <c r="D207" s="30" t="s">
        <v>533</v>
      </c>
      <c r="E207" s="31" t="s">
        <v>38</v>
      </c>
      <c r="F207" s="32">
        <v>6900000</v>
      </c>
      <c r="G207" s="30" t="s">
        <v>534</v>
      </c>
      <c r="H207" s="33">
        <v>1110538424</v>
      </c>
      <c r="I207" s="33"/>
      <c r="J207" s="34">
        <v>1</v>
      </c>
      <c r="K207" s="34">
        <v>1292</v>
      </c>
      <c r="L207" s="35">
        <v>45345</v>
      </c>
      <c r="M207" s="36">
        <f t="shared" si="20"/>
        <v>6900000</v>
      </c>
      <c r="N207" s="35">
        <v>45358</v>
      </c>
      <c r="O207" s="31" t="s">
        <v>40</v>
      </c>
      <c r="P207" s="37">
        <v>45358</v>
      </c>
      <c r="Q207" s="31">
        <v>1307</v>
      </c>
      <c r="R207" s="30">
        <v>220402</v>
      </c>
      <c r="S207" s="38">
        <f t="shared" si="21"/>
        <v>6900000</v>
      </c>
      <c r="T207" s="35">
        <v>45358</v>
      </c>
      <c r="U207" s="33" t="s">
        <v>535</v>
      </c>
      <c r="V207" s="35">
        <v>45358</v>
      </c>
      <c r="W207" s="31" t="s">
        <v>88</v>
      </c>
      <c r="X207" s="35"/>
      <c r="Y207" s="30"/>
      <c r="Z207" s="39">
        <f t="shared" si="19"/>
        <v>2300000</v>
      </c>
      <c r="AA207" s="30"/>
      <c r="AB207" s="40"/>
      <c r="AC207" s="30"/>
      <c r="AD207" s="40"/>
      <c r="AE207" s="30"/>
      <c r="AF207" s="30"/>
      <c r="AG207" s="30"/>
      <c r="AH207" s="30"/>
      <c r="AI207" s="30"/>
      <c r="AJ207" s="19"/>
      <c r="AK207" s="19"/>
    </row>
    <row r="208" spans="1:37">
      <c r="A208" s="30">
        <v>206</v>
      </c>
      <c r="B208" s="30" t="s">
        <v>254</v>
      </c>
      <c r="C208" s="30" t="s">
        <v>262</v>
      </c>
      <c r="D208" s="30" t="s">
        <v>533</v>
      </c>
      <c r="E208" s="31" t="s">
        <v>38</v>
      </c>
      <c r="F208" s="32">
        <v>6900000</v>
      </c>
      <c r="G208" s="30" t="s">
        <v>536</v>
      </c>
      <c r="H208" s="33">
        <v>1110489832</v>
      </c>
      <c r="I208" s="33"/>
      <c r="J208" s="34">
        <v>0</v>
      </c>
      <c r="K208" s="34">
        <v>1295</v>
      </c>
      <c r="L208" s="35">
        <v>45345</v>
      </c>
      <c r="M208" s="36">
        <f t="shared" si="20"/>
        <v>6900000</v>
      </c>
      <c r="N208" s="35">
        <v>45358</v>
      </c>
      <c r="O208" s="31" t="s">
        <v>40</v>
      </c>
      <c r="P208" s="37">
        <v>45359</v>
      </c>
      <c r="Q208" s="31">
        <v>1308</v>
      </c>
      <c r="R208" s="30">
        <v>220402</v>
      </c>
      <c r="S208" s="38">
        <f t="shared" si="21"/>
        <v>6900000</v>
      </c>
      <c r="T208" s="35">
        <v>45358</v>
      </c>
      <c r="U208" s="33" t="s">
        <v>537</v>
      </c>
      <c r="V208" s="35">
        <v>44992</v>
      </c>
      <c r="W208" s="31" t="s">
        <v>88</v>
      </c>
      <c r="X208" s="35"/>
      <c r="Y208" s="30"/>
      <c r="Z208" s="39">
        <f t="shared" si="19"/>
        <v>2300000</v>
      </c>
      <c r="AA208" s="30"/>
      <c r="AB208" s="40"/>
      <c r="AC208" s="30"/>
      <c r="AD208" s="40"/>
      <c r="AE208" s="30"/>
      <c r="AF208" s="30"/>
      <c r="AG208" s="30"/>
      <c r="AH208" s="30"/>
      <c r="AI208" s="30"/>
      <c r="AJ208" s="19"/>
      <c r="AK208" s="19"/>
    </row>
    <row r="209" spans="1:37">
      <c r="A209" s="30">
        <v>207</v>
      </c>
      <c r="B209" s="30" t="s">
        <v>254</v>
      </c>
      <c r="C209" s="30" t="s">
        <v>157</v>
      </c>
      <c r="D209" s="68" t="s">
        <v>538</v>
      </c>
      <c r="E209" s="31" t="s">
        <v>38</v>
      </c>
      <c r="F209" s="32">
        <v>6900000</v>
      </c>
      <c r="G209" s="30" t="s">
        <v>539</v>
      </c>
      <c r="H209" s="33">
        <v>1109413811</v>
      </c>
      <c r="I209" s="33"/>
      <c r="J209" s="34">
        <v>6</v>
      </c>
      <c r="K209" s="34">
        <v>1330</v>
      </c>
      <c r="L209" s="35">
        <v>45351</v>
      </c>
      <c r="M209" s="36">
        <f t="shared" si="20"/>
        <v>6900000</v>
      </c>
      <c r="N209" s="35">
        <v>45364</v>
      </c>
      <c r="O209" s="31" t="s">
        <v>40</v>
      </c>
      <c r="P209" s="37">
        <v>45363</v>
      </c>
      <c r="Q209" s="31">
        <v>1309</v>
      </c>
      <c r="R209" s="30">
        <v>220401</v>
      </c>
      <c r="S209" s="38">
        <f t="shared" si="21"/>
        <v>6900000</v>
      </c>
      <c r="T209" s="35">
        <v>45364</v>
      </c>
      <c r="U209" s="33">
        <v>100031313</v>
      </c>
      <c r="V209" s="35">
        <v>45366</v>
      </c>
      <c r="W209" s="31" t="s">
        <v>88</v>
      </c>
      <c r="X209" s="35"/>
      <c r="Y209" s="30"/>
      <c r="Z209" s="39">
        <f t="shared" si="19"/>
        <v>2300000</v>
      </c>
      <c r="AA209" s="30"/>
      <c r="AB209" s="40"/>
      <c r="AC209" s="30"/>
      <c r="AD209" s="40"/>
      <c r="AE209" s="30"/>
      <c r="AF209" s="30"/>
      <c r="AG209" s="30"/>
      <c r="AH209" s="30"/>
      <c r="AI209" s="30"/>
      <c r="AJ209" s="19"/>
      <c r="AK209" s="19"/>
    </row>
    <row r="210" spans="1:37">
      <c r="A210" s="30">
        <v>208</v>
      </c>
      <c r="B210" s="30" t="s">
        <v>254</v>
      </c>
      <c r="C210" s="30" t="s">
        <v>262</v>
      </c>
      <c r="D210" s="30" t="s">
        <v>524</v>
      </c>
      <c r="E210" s="31" t="s">
        <v>38</v>
      </c>
      <c r="F210" s="32">
        <v>12000000</v>
      </c>
      <c r="G210" s="30" t="s">
        <v>540</v>
      </c>
      <c r="H210" s="33">
        <v>1102871371</v>
      </c>
      <c r="I210" s="33"/>
      <c r="J210" s="34">
        <v>5</v>
      </c>
      <c r="K210" s="34">
        <v>1332</v>
      </c>
      <c r="L210" s="35">
        <v>45351</v>
      </c>
      <c r="M210" s="36">
        <f t="shared" si="20"/>
        <v>12000000</v>
      </c>
      <c r="N210" s="35">
        <v>45363</v>
      </c>
      <c r="O210" s="31" t="s">
        <v>40</v>
      </c>
      <c r="P210" s="37">
        <v>45363</v>
      </c>
      <c r="Q210" s="31">
        <v>1310</v>
      </c>
      <c r="R210" s="30">
        <v>220401</v>
      </c>
      <c r="S210" s="38">
        <f t="shared" si="21"/>
        <v>12000000</v>
      </c>
      <c r="T210" s="35">
        <v>45363</v>
      </c>
      <c r="U210" s="33" t="s">
        <v>541</v>
      </c>
      <c r="V210" s="35">
        <v>45364</v>
      </c>
      <c r="W210" s="31" t="s">
        <v>88</v>
      </c>
      <c r="X210" s="35"/>
      <c r="Y210" s="30"/>
      <c r="Z210" s="39">
        <f t="shared" si="19"/>
        <v>4000000</v>
      </c>
      <c r="AA210" s="30"/>
      <c r="AB210" s="40"/>
      <c r="AC210" s="30"/>
      <c r="AD210" s="40"/>
      <c r="AE210" s="30"/>
      <c r="AF210" s="30"/>
      <c r="AG210" s="30"/>
      <c r="AH210" s="30"/>
      <c r="AI210" s="30"/>
      <c r="AJ210" s="19"/>
      <c r="AK210" s="19"/>
    </row>
    <row r="211" spans="1:37">
      <c r="A211" s="30">
        <v>209</v>
      </c>
      <c r="B211" s="30" t="s">
        <v>254</v>
      </c>
      <c r="C211" s="30" t="s">
        <v>409</v>
      </c>
      <c r="D211" s="59" t="s">
        <v>420</v>
      </c>
      <c r="E211" s="31" t="s">
        <v>38</v>
      </c>
      <c r="F211" s="32">
        <v>11400000</v>
      </c>
      <c r="G211" s="30" t="s">
        <v>542</v>
      </c>
      <c r="H211" s="33">
        <v>1110529841</v>
      </c>
      <c r="I211" s="33"/>
      <c r="J211" s="34">
        <v>1</v>
      </c>
      <c r="K211" s="34">
        <v>1327</v>
      </c>
      <c r="L211" s="35">
        <v>45351</v>
      </c>
      <c r="M211" s="36">
        <f t="shared" si="20"/>
        <v>11400000</v>
      </c>
      <c r="N211" s="35">
        <v>45363</v>
      </c>
      <c r="O211" s="31" t="s">
        <v>40</v>
      </c>
      <c r="P211" s="37">
        <v>45363</v>
      </c>
      <c r="Q211" s="31">
        <v>1311</v>
      </c>
      <c r="R211" s="30">
        <v>220401</v>
      </c>
      <c r="S211" s="38">
        <f t="shared" si="21"/>
        <v>11400000</v>
      </c>
      <c r="T211" s="35">
        <v>45363</v>
      </c>
      <c r="U211" s="33" t="s">
        <v>543</v>
      </c>
      <c r="V211" s="35">
        <v>45365</v>
      </c>
      <c r="W211" s="31" t="s">
        <v>88</v>
      </c>
      <c r="X211" s="35"/>
      <c r="Y211" s="30"/>
      <c r="Z211" s="39">
        <f t="shared" si="19"/>
        <v>3800000</v>
      </c>
      <c r="AA211" s="30"/>
      <c r="AB211" s="40"/>
      <c r="AC211" s="30"/>
      <c r="AD211" s="40"/>
      <c r="AE211" s="30"/>
      <c r="AF211" s="30"/>
      <c r="AG211" s="30"/>
      <c r="AH211" s="30"/>
      <c r="AI211" s="30"/>
      <c r="AJ211" s="19"/>
      <c r="AK211" s="19"/>
    </row>
    <row r="212" spans="1:37">
      <c r="A212" s="30">
        <v>210</v>
      </c>
      <c r="B212" s="30" t="s">
        <v>254</v>
      </c>
      <c r="C212" s="30" t="s">
        <v>157</v>
      </c>
      <c r="D212" s="30" t="s">
        <v>389</v>
      </c>
      <c r="E212" s="31" t="s">
        <v>38</v>
      </c>
      <c r="F212" s="32">
        <v>5850000</v>
      </c>
      <c r="G212" s="30" t="s">
        <v>544</v>
      </c>
      <c r="H212" s="33">
        <v>1005714085</v>
      </c>
      <c r="I212" s="33"/>
      <c r="J212" s="34">
        <v>1</v>
      </c>
      <c r="K212" s="34">
        <v>1313</v>
      </c>
      <c r="L212" s="35">
        <v>45351</v>
      </c>
      <c r="M212" s="36">
        <f t="shared" si="20"/>
        <v>5850000</v>
      </c>
      <c r="N212" s="35">
        <v>45363</v>
      </c>
      <c r="O212" s="31" t="s">
        <v>40</v>
      </c>
      <c r="P212" s="37">
        <v>45364</v>
      </c>
      <c r="Q212" s="31">
        <v>1312</v>
      </c>
      <c r="R212" s="30">
        <v>220402</v>
      </c>
      <c r="S212" s="38">
        <f t="shared" si="21"/>
        <v>5850000</v>
      </c>
      <c r="T212" s="35">
        <v>45363</v>
      </c>
      <c r="U212" s="33" t="s">
        <v>545</v>
      </c>
      <c r="V212" s="35">
        <v>45364</v>
      </c>
      <c r="W212" s="31" t="s">
        <v>88</v>
      </c>
      <c r="X212" s="35"/>
      <c r="Y212" s="30"/>
      <c r="Z212" s="39">
        <f t="shared" si="19"/>
        <v>1950000</v>
      </c>
      <c r="AA212" s="30"/>
      <c r="AB212" s="40"/>
      <c r="AC212" s="30"/>
      <c r="AD212" s="40"/>
      <c r="AE212" s="30"/>
      <c r="AF212" s="30"/>
      <c r="AG212" s="30"/>
      <c r="AH212" s="30"/>
      <c r="AI212" s="30"/>
      <c r="AJ212" s="19"/>
      <c r="AK212" s="19"/>
    </row>
    <row r="213" spans="1:37">
      <c r="A213" s="30">
        <v>211</v>
      </c>
      <c r="B213" s="30" t="s">
        <v>254</v>
      </c>
      <c r="C213" s="30" t="s">
        <v>157</v>
      </c>
      <c r="D213" s="68" t="s">
        <v>538</v>
      </c>
      <c r="E213" s="31" t="s">
        <v>38</v>
      </c>
      <c r="F213" s="32">
        <v>6900000</v>
      </c>
      <c r="G213" s="30" t="s">
        <v>546</v>
      </c>
      <c r="H213" s="33">
        <v>1005827296</v>
      </c>
      <c r="I213" s="33"/>
      <c r="J213" s="34">
        <v>2</v>
      </c>
      <c r="K213" s="34">
        <v>1324</v>
      </c>
      <c r="L213" s="35">
        <v>45351</v>
      </c>
      <c r="M213" s="36">
        <f t="shared" si="20"/>
        <v>6900000</v>
      </c>
      <c r="N213" s="35">
        <v>45363</v>
      </c>
      <c r="O213" s="31" t="s">
        <v>40</v>
      </c>
      <c r="P213" s="37">
        <v>45364</v>
      </c>
      <c r="Q213" s="31">
        <v>1313</v>
      </c>
      <c r="R213" s="30">
        <v>220402</v>
      </c>
      <c r="S213" s="38">
        <f t="shared" si="21"/>
        <v>6900000</v>
      </c>
      <c r="T213" s="35">
        <v>45363</v>
      </c>
      <c r="U213" s="33" t="s">
        <v>547</v>
      </c>
      <c r="V213" s="35">
        <v>45364</v>
      </c>
      <c r="W213" s="31" t="s">
        <v>88</v>
      </c>
      <c r="X213" s="35"/>
      <c r="Y213" s="30"/>
      <c r="Z213" s="39">
        <f t="shared" si="19"/>
        <v>2300000</v>
      </c>
      <c r="AA213" s="30"/>
      <c r="AB213" s="40"/>
      <c r="AC213" s="30"/>
      <c r="AD213" s="40"/>
      <c r="AE213" s="30"/>
      <c r="AF213" s="30"/>
      <c r="AG213" s="30"/>
      <c r="AH213" s="30"/>
      <c r="AI213" s="30"/>
      <c r="AJ213" s="19"/>
      <c r="AK213" s="19"/>
    </row>
    <row r="214" spans="1:37">
      <c r="A214" s="30">
        <v>212</v>
      </c>
      <c r="B214" s="30" t="s">
        <v>254</v>
      </c>
      <c r="C214" s="30" t="s">
        <v>409</v>
      </c>
      <c r="D214" s="30" t="s">
        <v>548</v>
      </c>
      <c r="E214" s="31" t="s">
        <v>38</v>
      </c>
      <c r="F214" s="32">
        <v>15000000</v>
      </c>
      <c r="G214" s="30" t="s">
        <v>549</v>
      </c>
      <c r="H214" s="33">
        <v>1106772314</v>
      </c>
      <c r="I214" s="33"/>
      <c r="J214" s="34">
        <v>5</v>
      </c>
      <c r="K214" s="34">
        <v>1333</v>
      </c>
      <c r="L214" s="35">
        <v>45351</v>
      </c>
      <c r="M214" s="36">
        <f t="shared" si="20"/>
        <v>15000000</v>
      </c>
      <c r="N214" s="35">
        <v>45364</v>
      </c>
      <c r="O214" s="31" t="s">
        <v>40</v>
      </c>
      <c r="P214" s="37">
        <v>45365</v>
      </c>
      <c r="Q214" s="31">
        <v>1318</v>
      </c>
      <c r="R214" s="30">
        <v>220401</v>
      </c>
      <c r="S214" s="38">
        <f t="shared" si="21"/>
        <v>15000000</v>
      </c>
      <c r="T214" s="35">
        <v>45364</v>
      </c>
      <c r="U214" s="33" t="s">
        <v>550</v>
      </c>
      <c r="V214" s="35">
        <v>45369</v>
      </c>
      <c r="W214" s="31" t="s">
        <v>88</v>
      </c>
      <c r="X214" s="35"/>
      <c r="Y214" s="30"/>
      <c r="Z214" s="39">
        <f t="shared" si="19"/>
        <v>5000000</v>
      </c>
      <c r="AA214" s="30"/>
      <c r="AB214" s="40"/>
      <c r="AC214" s="30"/>
      <c r="AD214" s="40"/>
      <c r="AE214" s="30"/>
      <c r="AF214" s="30"/>
      <c r="AG214" s="30"/>
      <c r="AH214" s="30"/>
      <c r="AI214" s="30"/>
      <c r="AJ214" s="19"/>
      <c r="AK214" s="19"/>
    </row>
    <row r="215" spans="1:37">
      <c r="A215" s="30">
        <v>213</v>
      </c>
      <c r="B215" s="30" t="s">
        <v>254</v>
      </c>
      <c r="C215" s="30" t="s">
        <v>53</v>
      </c>
      <c r="D215" s="55" t="s">
        <v>83</v>
      </c>
      <c r="E215" s="31" t="s">
        <v>38</v>
      </c>
      <c r="F215" s="32">
        <v>10500000</v>
      </c>
      <c r="G215" s="30" t="s">
        <v>551</v>
      </c>
      <c r="H215" s="33">
        <v>1110524817</v>
      </c>
      <c r="I215" s="33"/>
      <c r="J215" s="34">
        <v>1</v>
      </c>
      <c r="K215" s="34">
        <v>1326</v>
      </c>
      <c r="L215" s="35">
        <v>45351</v>
      </c>
      <c r="M215" s="36">
        <f t="shared" si="20"/>
        <v>10500000</v>
      </c>
      <c r="N215" s="35">
        <v>45364</v>
      </c>
      <c r="O215" s="31" t="s">
        <v>40</v>
      </c>
      <c r="P215" s="37">
        <v>45365</v>
      </c>
      <c r="Q215" s="31">
        <v>1314</v>
      </c>
      <c r="R215" s="30">
        <v>220401</v>
      </c>
      <c r="S215" s="38">
        <f t="shared" si="21"/>
        <v>10500000</v>
      </c>
      <c r="T215" s="35">
        <v>45364</v>
      </c>
      <c r="U215" s="33" t="s">
        <v>552</v>
      </c>
      <c r="V215" s="35" t="s">
        <v>553</v>
      </c>
      <c r="W215" s="31" t="s">
        <v>88</v>
      </c>
      <c r="X215" s="35"/>
      <c r="Y215" s="30"/>
      <c r="Z215" s="39">
        <f t="shared" si="19"/>
        <v>3500000</v>
      </c>
      <c r="AA215" s="30"/>
      <c r="AB215" s="40"/>
      <c r="AC215" s="30"/>
      <c r="AD215" s="40"/>
      <c r="AE215" s="30"/>
      <c r="AF215" s="30"/>
      <c r="AG215" s="30"/>
      <c r="AH215" s="30"/>
      <c r="AI215" s="30"/>
      <c r="AJ215" s="19"/>
      <c r="AK215" s="19"/>
    </row>
    <row r="216" spans="1:37">
      <c r="A216" s="30">
        <v>214</v>
      </c>
      <c r="B216" s="30" t="s">
        <v>254</v>
      </c>
      <c r="C216" s="30" t="s">
        <v>157</v>
      </c>
      <c r="D216" s="68" t="s">
        <v>494</v>
      </c>
      <c r="E216" s="31" t="s">
        <v>38</v>
      </c>
      <c r="F216" s="32">
        <v>6900000</v>
      </c>
      <c r="G216" s="30" t="s">
        <v>554</v>
      </c>
      <c r="H216" s="33">
        <v>1110491563</v>
      </c>
      <c r="I216" s="33"/>
      <c r="J216" s="34">
        <v>0</v>
      </c>
      <c r="K216" s="34">
        <v>1328</v>
      </c>
      <c r="L216" s="35">
        <v>45351</v>
      </c>
      <c r="M216" s="36">
        <f t="shared" si="20"/>
        <v>6900000</v>
      </c>
      <c r="N216" s="35">
        <v>45364</v>
      </c>
      <c r="O216" s="31" t="s">
        <v>40</v>
      </c>
      <c r="P216" s="37">
        <v>45365</v>
      </c>
      <c r="Q216" s="31">
        <v>1319</v>
      </c>
      <c r="R216" s="30">
        <v>220402</v>
      </c>
      <c r="S216" s="38">
        <f t="shared" si="21"/>
        <v>6900000</v>
      </c>
      <c r="T216" s="35">
        <v>45365</v>
      </c>
      <c r="U216" s="33">
        <v>100031379</v>
      </c>
      <c r="V216" s="35">
        <v>45365</v>
      </c>
      <c r="W216" s="31" t="s">
        <v>88</v>
      </c>
      <c r="X216" s="35"/>
      <c r="Y216" s="30"/>
      <c r="Z216" s="39">
        <f t="shared" si="19"/>
        <v>2300000</v>
      </c>
      <c r="AA216" s="30"/>
      <c r="AB216" s="40"/>
      <c r="AC216" s="30"/>
      <c r="AD216" s="40"/>
      <c r="AE216" s="30"/>
      <c r="AF216" s="30"/>
      <c r="AG216" s="30"/>
      <c r="AH216" s="30"/>
      <c r="AI216" s="30"/>
      <c r="AJ216" s="19"/>
      <c r="AK216" s="19"/>
    </row>
    <row r="217" spans="1:37">
      <c r="A217" s="30">
        <v>215</v>
      </c>
      <c r="B217" s="30" t="s">
        <v>254</v>
      </c>
      <c r="C217" s="30" t="s">
        <v>282</v>
      </c>
      <c r="D217" s="68" t="s">
        <v>555</v>
      </c>
      <c r="E217" s="31" t="s">
        <v>38</v>
      </c>
      <c r="F217" s="32">
        <v>6900000</v>
      </c>
      <c r="G217" s="30" t="s">
        <v>556</v>
      </c>
      <c r="H217" s="33">
        <v>11105954753</v>
      </c>
      <c r="I217" s="33"/>
      <c r="J217" s="34">
        <v>0</v>
      </c>
      <c r="K217" s="34">
        <v>1325</v>
      </c>
      <c r="L217" s="35">
        <v>45351</v>
      </c>
      <c r="M217" s="36">
        <f t="shared" si="20"/>
        <v>6900000</v>
      </c>
      <c r="N217" s="35">
        <v>45364</v>
      </c>
      <c r="O217" s="31" t="s">
        <v>40</v>
      </c>
      <c r="P217" s="37">
        <v>45365</v>
      </c>
      <c r="Q217" s="31">
        <v>1320</v>
      </c>
      <c r="R217" s="30">
        <v>220402</v>
      </c>
      <c r="S217" s="38">
        <f t="shared" si="21"/>
        <v>6900000</v>
      </c>
      <c r="T217" s="35">
        <v>45364</v>
      </c>
      <c r="U217" s="33">
        <v>100031313</v>
      </c>
      <c r="V217" s="35">
        <v>45363</v>
      </c>
      <c r="W217" s="31" t="s">
        <v>88</v>
      </c>
      <c r="X217" s="35"/>
      <c r="Y217" s="30"/>
      <c r="Z217" s="39">
        <f t="shared" si="19"/>
        <v>2300000</v>
      </c>
      <c r="AA217" s="30"/>
      <c r="AB217" s="40"/>
      <c r="AC217" s="30"/>
      <c r="AD217" s="40"/>
      <c r="AE217" s="30"/>
      <c r="AF217" s="30"/>
      <c r="AG217" s="30"/>
      <c r="AH217" s="30"/>
      <c r="AI217" s="30"/>
      <c r="AJ217" s="19"/>
      <c r="AK217" s="19"/>
    </row>
    <row r="218" spans="1:37">
      <c r="A218" s="30">
        <v>216</v>
      </c>
      <c r="B218" s="30" t="s">
        <v>254</v>
      </c>
      <c r="C218" s="30" t="s">
        <v>157</v>
      </c>
      <c r="D218" s="30" t="s">
        <v>389</v>
      </c>
      <c r="E218" s="31" t="s">
        <v>38</v>
      </c>
      <c r="F218" s="32">
        <v>5850000</v>
      </c>
      <c r="G218" s="30" t="s">
        <v>557</v>
      </c>
      <c r="H218" s="33">
        <v>93410631</v>
      </c>
      <c r="I218" s="33"/>
      <c r="J218" s="34">
        <v>5</v>
      </c>
      <c r="K218" s="34">
        <v>1329</v>
      </c>
      <c r="L218" s="35">
        <v>45351</v>
      </c>
      <c r="M218" s="36">
        <f t="shared" si="20"/>
        <v>5850000</v>
      </c>
      <c r="N218" s="35">
        <v>45364</v>
      </c>
      <c r="O218" s="31" t="s">
        <v>40</v>
      </c>
      <c r="P218" s="37">
        <v>45364</v>
      </c>
      <c r="Q218" s="31">
        <v>1317</v>
      </c>
      <c r="R218" s="30">
        <v>220402</v>
      </c>
      <c r="S218" s="38">
        <f t="shared" si="21"/>
        <v>5850000</v>
      </c>
      <c r="T218" s="35">
        <v>45364</v>
      </c>
      <c r="U218" s="33" t="s">
        <v>558</v>
      </c>
      <c r="V218" s="35">
        <v>45365</v>
      </c>
      <c r="W218" s="31" t="s">
        <v>88</v>
      </c>
      <c r="X218" s="35"/>
      <c r="Y218" s="30"/>
      <c r="Z218" s="39">
        <f t="shared" si="19"/>
        <v>1950000</v>
      </c>
      <c r="AA218" s="30"/>
      <c r="AB218" s="40"/>
      <c r="AC218" s="30"/>
      <c r="AD218" s="40"/>
      <c r="AE218" s="30"/>
      <c r="AF218" s="30"/>
      <c r="AG218" s="30"/>
      <c r="AH218" s="30"/>
      <c r="AI218" s="30"/>
      <c r="AJ218" s="19"/>
      <c r="AK218" s="19"/>
    </row>
    <row r="219" spans="1:37">
      <c r="A219" s="30">
        <v>217</v>
      </c>
      <c r="B219" s="30" t="s">
        <v>254</v>
      </c>
      <c r="C219" s="30" t="s">
        <v>262</v>
      </c>
      <c r="D219" s="30" t="s">
        <v>524</v>
      </c>
      <c r="E219" s="31" t="s">
        <v>38</v>
      </c>
      <c r="F219" s="32">
        <v>11400000</v>
      </c>
      <c r="G219" s="30" t="s">
        <v>559</v>
      </c>
      <c r="H219" s="33">
        <v>65717924</v>
      </c>
      <c r="I219" s="33"/>
      <c r="J219" s="34">
        <v>5</v>
      </c>
      <c r="K219" s="34">
        <v>1339</v>
      </c>
      <c r="L219" s="35">
        <v>45359</v>
      </c>
      <c r="M219" s="36">
        <f t="shared" si="20"/>
        <v>11400000</v>
      </c>
      <c r="N219" s="35">
        <v>45366</v>
      </c>
      <c r="O219" s="31" t="s">
        <v>40</v>
      </c>
      <c r="P219" s="37">
        <v>45366</v>
      </c>
      <c r="Q219" s="31">
        <v>1327</v>
      </c>
      <c r="R219" s="30">
        <v>220401</v>
      </c>
      <c r="S219" s="38">
        <f t="shared" si="21"/>
        <v>11400000</v>
      </c>
      <c r="T219" s="35">
        <v>45366</v>
      </c>
      <c r="U219" s="33" t="s">
        <v>560</v>
      </c>
      <c r="V219" s="35">
        <v>45366</v>
      </c>
      <c r="W219" s="31" t="s">
        <v>88</v>
      </c>
      <c r="X219" s="35"/>
      <c r="Y219" s="30"/>
      <c r="Z219" s="39">
        <f t="shared" si="19"/>
        <v>3800000</v>
      </c>
      <c r="AA219" s="30"/>
      <c r="AB219" s="40"/>
      <c r="AC219" s="30"/>
      <c r="AD219" s="40"/>
      <c r="AE219" s="30"/>
      <c r="AF219" s="30"/>
      <c r="AG219" s="30"/>
      <c r="AH219" s="30"/>
      <c r="AI219" s="30"/>
      <c r="AJ219" s="19"/>
      <c r="AK219" s="19"/>
    </row>
    <row r="220" spans="1:37">
      <c r="A220" s="30">
        <v>218</v>
      </c>
      <c r="B220" s="30" t="s">
        <v>254</v>
      </c>
      <c r="C220" s="30" t="s">
        <v>92</v>
      </c>
      <c r="D220" s="30" t="s">
        <v>561</v>
      </c>
      <c r="E220" s="31" t="s">
        <v>38</v>
      </c>
      <c r="F220" s="32">
        <v>12900000</v>
      </c>
      <c r="G220" s="30" t="s">
        <v>562</v>
      </c>
      <c r="H220" s="33">
        <v>1234641760</v>
      </c>
      <c r="I220" s="33"/>
      <c r="J220" s="34">
        <v>1</v>
      </c>
      <c r="K220" s="34">
        <v>1331</v>
      </c>
      <c r="L220" s="35">
        <v>45351</v>
      </c>
      <c r="M220" s="36">
        <f t="shared" si="20"/>
        <v>12900000</v>
      </c>
      <c r="N220" s="35">
        <v>45366</v>
      </c>
      <c r="O220" s="31" t="s">
        <v>40</v>
      </c>
      <c r="P220" s="37">
        <v>45366</v>
      </c>
      <c r="Q220" s="31">
        <v>1328</v>
      </c>
      <c r="R220" s="30">
        <v>21030204</v>
      </c>
      <c r="S220" s="38">
        <f t="shared" si="21"/>
        <v>12900000</v>
      </c>
      <c r="T220" s="35">
        <v>45366</v>
      </c>
      <c r="U220" s="33" t="s">
        <v>563</v>
      </c>
      <c r="V220" s="35">
        <v>45370</v>
      </c>
      <c r="W220" s="31" t="s">
        <v>88</v>
      </c>
      <c r="X220" s="35"/>
      <c r="Y220" s="30"/>
      <c r="Z220" s="39">
        <f t="shared" si="19"/>
        <v>4300000</v>
      </c>
      <c r="AA220" s="30"/>
      <c r="AB220" s="40"/>
      <c r="AC220" s="30"/>
      <c r="AD220" s="40"/>
      <c r="AE220" s="30"/>
      <c r="AF220" s="30"/>
      <c r="AG220" s="30"/>
      <c r="AH220" s="30"/>
      <c r="AI220" s="30"/>
      <c r="AJ220" s="19"/>
      <c r="AK220" s="19"/>
    </row>
    <row r="221" spans="1:37">
      <c r="A221" s="30">
        <v>219</v>
      </c>
      <c r="B221" s="30" t="s">
        <v>254</v>
      </c>
      <c r="C221" s="30" t="s">
        <v>409</v>
      </c>
      <c r="D221" s="55" t="s">
        <v>564</v>
      </c>
      <c r="E221" s="31" t="s">
        <v>38</v>
      </c>
      <c r="F221" s="32">
        <v>12900000</v>
      </c>
      <c r="G221" s="30" t="s">
        <v>565</v>
      </c>
      <c r="H221" s="33">
        <v>1110511940</v>
      </c>
      <c r="I221" s="33"/>
      <c r="J221" s="34"/>
      <c r="K221" s="34">
        <v>1340</v>
      </c>
      <c r="L221" s="35">
        <v>45359</v>
      </c>
      <c r="M221" s="36">
        <f t="shared" si="20"/>
        <v>12900000</v>
      </c>
      <c r="N221" s="35">
        <v>45366</v>
      </c>
      <c r="O221" s="31" t="s">
        <v>40</v>
      </c>
      <c r="P221" s="37">
        <v>45369</v>
      </c>
      <c r="Q221" s="31">
        <v>1329</v>
      </c>
      <c r="R221" s="30">
        <v>220401</v>
      </c>
      <c r="S221" s="38">
        <f t="shared" si="21"/>
        <v>12900000</v>
      </c>
      <c r="T221" s="35">
        <v>45369</v>
      </c>
      <c r="U221" s="33" t="s">
        <v>566</v>
      </c>
      <c r="V221" s="35">
        <v>45369</v>
      </c>
      <c r="W221" s="31" t="s">
        <v>88</v>
      </c>
      <c r="X221" s="35"/>
      <c r="Y221" s="30"/>
      <c r="Z221" s="39">
        <f t="shared" si="19"/>
        <v>4300000</v>
      </c>
      <c r="AA221" s="30"/>
      <c r="AB221" s="40"/>
      <c r="AC221" s="30"/>
      <c r="AD221" s="40"/>
      <c r="AE221" s="30"/>
      <c r="AF221" s="30"/>
      <c r="AG221" s="30"/>
      <c r="AH221" s="30"/>
      <c r="AI221" s="30"/>
      <c r="AJ221" s="19"/>
      <c r="AK221" s="19"/>
    </row>
    <row r="222" spans="1:37">
      <c r="A222" s="30">
        <v>220</v>
      </c>
      <c r="B222" s="30" t="s">
        <v>254</v>
      </c>
      <c r="C222" s="30" t="s">
        <v>42</v>
      </c>
      <c r="D222" s="30" t="s">
        <v>567</v>
      </c>
      <c r="E222" s="31" t="s">
        <v>38</v>
      </c>
      <c r="F222" s="32">
        <v>8400000</v>
      </c>
      <c r="G222" s="30" t="s">
        <v>568</v>
      </c>
      <c r="H222" s="33">
        <v>1110533403</v>
      </c>
      <c r="I222" s="33"/>
      <c r="J222" s="34">
        <v>2</v>
      </c>
      <c r="K222" s="34">
        <v>1341</v>
      </c>
      <c r="L222" s="35">
        <v>45363</v>
      </c>
      <c r="M222" s="36">
        <f t="shared" si="20"/>
        <v>8400000</v>
      </c>
      <c r="N222" s="35">
        <v>45369</v>
      </c>
      <c r="O222" s="31" t="s">
        <v>40</v>
      </c>
      <c r="P222" s="37">
        <v>45369</v>
      </c>
      <c r="Q222" s="31">
        <v>1330</v>
      </c>
      <c r="R222" s="30">
        <v>220401</v>
      </c>
      <c r="S222" s="38">
        <f t="shared" si="21"/>
        <v>8400000</v>
      </c>
      <c r="T222" s="35">
        <v>45369</v>
      </c>
      <c r="U222" s="33" t="s">
        <v>569</v>
      </c>
      <c r="V222" s="35">
        <v>45370</v>
      </c>
      <c r="W222" s="31" t="s">
        <v>88</v>
      </c>
      <c r="X222" s="35"/>
      <c r="Y222" s="30"/>
      <c r="Z222" s="39">
        <f t="shared" si="19"/>
        <v>2800000</v>
      </c>
      <c r="AA222" s="30"/>
      <c r="AB222" s="40"/>
      <c r="AC222" s="30"/>
      <c r="AD222" s="40"/>
      <c r="AE222" s="30"/>
      <c r="AF222" s="30"/>
      <c r="AG222" s="30"/>
      <c r="AH222" s="30"/>
      <c r="AI222" s="30"/>
      <c r="AJ222" s="19"/>
      <c r="AK222" s="19"/>
    </row>
    <row r="223" spans="1:37">
      <c r="A223" s="30">
        <v>221</v>
      </c>
      <c r="B223" s="30" t="s">
        <v>35</v>
      </c>
      <c r="C223" s="30" t="s">
        <v>59</v>
      </c>
      <c r="D223" s="55" t="s">
        <v>221</v>
      </c>
      <c r="E223" s="31" t="s">
        <v>38</v>
      </c>
      <c r="F223" s="32">
        <v>64999998</v>
      </c>
      <c r="G223" s="30" t="s">
        <v>222</v>
      </c>
      <c r="H223" s="33">
        <v>17339066</v>
      </c>
      <c r="I223" s="33"/>
      <c r="J223" s="34">
        <v>4</v>
      </c>
      <c r="K223" s="34">
        <v>1348</v>
      </c>
      <c r="L223" s="35">
        <v>45366</v>
      </c>
      <c r="M223" s="36">
        <f t="shared" si="20"/>
        <v>64999998</v>
      </c>
      <c r="N223" s="35">
        <v>45370</v>
      </c>
      <c r="O223" s="31" t="s">
        <v>40</v>
      </c>
      <c r="P223" s="37">
        <v>45372</v>
      </c>
      <c r="Q223" s="31">
        <v>1343</v>
      </c>
      <c r="R223" s="30">
        <v>21030202</v>
      </c>
      <c r="S223" s="38">
        <f t="shared" si="21"/>
        <v>64999998</v>
      </c>
      <c r="T223" s="35">
        <v>45370</v>
      </c>
      <c r="U223" s="33">
        <v>100031563</v>
      </c>
      <c r="V223" s="35">
        <v>45373</v>
      </c>
      <c r="W223" s="31" t="s">
        <v>195</v>
      </c>
      <c r="X223" s="35"/>
      <c r="Y223" s="30"/>
      <c r="Z223" s="39">
        <f>+F223/6</f>
        <v>10833333</v>
      </c>
      <c r="AA223" s="30"/>
      <c r="AB223" s="40"/>
      <c r="AC223" s="30"/>
      <c r="AD223" s="40"/>
      <c r="AE223" s="30"/>
      <c r="AF223" s="30"/>
      <c r="AG223" s="30"/>
      <c r="AH223" s="30"/>
      <c r="AI223" s="30"/>
      <c r="AJ223" s="19"/>
      <c r="AK223" s="19"/>
    </row>
    <row r="224" spans="1:37">
      <c r="A224" s="30">
        <v>222</v>
      </c>
      <c r="B224" s="30" t="s">
        <v>570</v>
      </c>
      <c r="C224" s="30" t="s">
        <v>36</v>
      </c>
      <c r="D224" s="30" t="s">
        <v>571</v>
      </c>
      <c r="E224" s="31" t="s">
        <v>38</v>
      </c>
      <c r="F224" s="32">
        <v>378248673</v>
      </c>
      <c r="G224" s="30" t="s">
        <v>572</v>
      </c>
      <c r="H224" s="33">
        <v>800149562</v>
      </c>
      <c r="I224" s="33"/>
      <c r="J224" s="34">
        <v>0</v>
      </c>
      <c r="K224" s="34">
        <v>1345</v>
      </c>
      <c r="L224" s="35">
        <v>45364</v>
      </c>
      <c r="M224" s="36">
        <f t="shared" si="20"/>
        <v>378248673</v>
      </c>
      <c r="N224" s="35">
        <v>45370</v>
      </c>
      <c r="O224" s="31" t="s">
        <v>40</v>
      </c>
      <c r="P224" s="37">
        <v>45371</v>
      </c>
      <c r="Q224" s="31">
        <v>1337</v>
      </c>
      <c r="R224" s="30" t="s">
        <v>573</v>
      </c>
      <c r="S224" s="38">
        <f t="shared" si="21"/>
        <v>378248673</v>
      </c>
      <c r="T224" s="35">
        <v>45371</v>
      </c>
      <c r="U224" s="33" t="s">
        <v>574</v>
      </c>
      <c r="V224" s="35">
        <v>45373</v>
      </c>
      <c r="W224" s="41">
        <v>45657</v>
      </c>
      <c r="X224" s="35"/>
      <c r="Y224" s="30"/>
      <c r="Z224" s="39">
        <f t="shared" si="19"/>
        <v>126082891</v>
      </c>
      <c r="AA224" s="30"/>
      <c r="AB224" s="40"/>
      <c r="AC224" s="30"/>
      <c r="AD224" s="40"/>
      <c r="AE224" s="30"/>
      <c r="AF224" s="30"/>
      <c r="AG224" s="30"/>
      <c r="AH224" s="30"/>
      <c r="AI224" s="30"/>
      <c r="AJ224" s="19"/>
      <c r="AK224" s="19"/>
    </row>
    <row r="225" spans="1:37">
      <c r="A225" s="30">
        <v>223</v>
      </c>
      <c r="B225" s="30" t="s">
        <v>35</v>
      </c>
      <c r="C225" s="30" t="s">
        <v>97</v>
      </c>
      <c r="D225" s="30" t="s">
        <v>180</v>
      </c>
      <c r="E225" s="31" t="s">
        <v>38</v>
      </c>
      <c r="F225" s="32">
        <v>200000000</v>
      </c>
      <c r="G225" s="30" t="s">
        <v>68</v>
      </c>
      <c r="H225" s="33">
        <v>900504144</v>
      </c>
      <c r="I225" s="33"/>
      <c r="J225" s="34">
        <v>0</v>
      </c>
      <c r="K225" s="34">
        <v>1323</v>
      </c>
      <c r="L225" s="35">
        <v>45351</v>
      </c>
      <c r="M225" s="36">
        <f t="shared" si="20"/>
        <v>200000000</v>
      </c>
      <c r="N225" s="35">
        <v>45370</v>
      </c>
      <c r="O225" s="31" t="s">
        <v>40</v>
      </c>
      <c r="P225" s="37">
        <v>45371</v>
      </c>
      <c r="Q225" s="31">
        <v>1338</v>
      </c>
      <c r="R225" s="30">
        <v>220101</v>
      </c>
      <c r="S225" s="38">
        <f t="shared" si="21"/>
        <v>200000000</v>
      </c>
      <c r="T225" s="35">
        <v>45371</v>
      </c>
      <c r="U225" s="33" t="s">
        <v>575</v>
      </c>
      <c r="V225" s="35">
        <v>45371</v>
      </c>
      <c r="W225" s="31" t="s">
        <v>52</v>
      </c>
      <c r="X225" s="35"/>
      <c r="Y225" s="30"/>
      <c r="Z225" s="39">
        <f t="shared" si="19"/>
        <v>66666666.666666664</v>
      </c>
      <c r="AA225" s="30"/>
      <c r="AB225" s="40"/>
      <c r="AC225" s="30"/>
      <c r="AD225" s="40"/>
      <c r="AE225" s="30"/>
      <c r="AF225" s="30"/>
      <c r="AG225" s="30"/>
      <c r="AH225" s="30"/>
      <c r="AI225" s="30"/>
      <c r="AJ225" s="19"/>
      <c r="AK225" s="19"/>
    </row>
    <row r="226" spans="1:37">
      <c r="A226" s="30">
        <v>224</v>
      </c>
      <c r="B226" s="30" t="s">
        <v>35</v>
      </c>
      <c r="C226" s="30" t="s">
        <v>59</v>
      </c>
      <c r="D226" s="30" t="s">
        <v>576</v>
      </c>
      <c r="E226" s="31" t="s">
        <v>38</v>
      </c>
      <c r="F226" s="32">
        <v>116107920</v>
      </c>
      <c r="G226" s="30" t="s">
        <v>577</v>
      </c>
      <c r="H226" s="33">
        <v>901367080</v>
      </c>
      <c r="I226" s="33"/>
      <c r="J226" s="34">
        <v>3</v>
      </c>
      <c r="K226" s="34">
        <v>1311</v>
      </c>
      <c r="L226" s="35">
        <v>45351</v>
      </c>
      <c r="M226" s="36">
        <f t="shared" si="20"/>
        <v>116107920</v>
      </c>
      <c r="N226" s="35">
        <v>45373</v>
      </c>
      <c r="O226" s="31" t="s">
        <v>40</v>
      </c>
      <c r="P226" s="37">
        <v>45384</v>
      </c>
      <c r="Q226" s="31">
        <v>1366</v>
      </c>
      <c r="R226" s="30">
        <v>21030201</v>
      </c>
      <c r="S226" s="38">
        <f t="shared" si="21"/>
        <v>116107920</v>
      </c>
      <c r="T226" s="35">
        <v>45383</v>
      </c>
      <c r="U226" s="33" t="s">
        <v>578</v>
      </c>
      <c r="V226" s="35">
        <v>45384</v>
      </c>
      <c r="W226" s="31" t="s">
        <v>41</v>
      </c>
      <c r="X226" s="35">
        <v>45381</v>
      </c>
      <c r="Y226" s="30" t="s">
        <v>579</v>
      </c>
      <c r="Z226" s="39">
        <f t="shared" si="19"/>
        <v>38702640</v>
      </c>
      <c r="AA226" s="30">
        <v>0</v>
      </c>
      <c r="AB226" s="40"/>
      <c r="AC226" s="30"/>
      <c r="AD226" s="40"/>
      <c r="AE226" s="30"/>
      <c r="AF226" s="30"/>
      <c r="AG226" s="30"/>
      <c r="AH226" s="30"/>
      <c r="AI226" s="30"/>
      <c r="AJ226" s="19"/>
      <c r="AK226" s="19"/>
    </row>
    <row r="227" spans="1:37">
      <c r="A227" s="30">
        <v>225</v>
      </c>
      <c r="B227" s="30" t="s">
        <v>254</v>
      </c>
      <c r="C227" s="30" t="s">
        <v>262</v>
      </c>
      <c r="D227" s="30" t="s">
        <v>580</v>
      </c>
      <c r="E227" s="31" t="s">
        <v>38</v>
      </c>
      <c r="F227" s="32">
        <v>6000000</v>
      </c>
      <c r="G227" s="30" t="s">
        <v>581</v>
      </c>
      <c r="H227" s="33">
        <v>65556129</v>
      </c>
      <c r="I227" s="33"/>
      <c r="J227" s="34">
        <v>4</v>
      </c>
      <c r="K227" s="34">
        <v>1351</v>
      </c>
      <c r="L227" s="35">
        <v>45366</v>
      </c>
      <c r="M227" s="36">
        <f t="shared" si="20"/>
        <v>6000000</v>
      </c>
      <c r="N227" s="35">
        <v>45373</v>
      </c>
      <c r="O227" s="31" t="s">
        <v>40</v>
      </c>
      <c r="P227" s="37">
        <v>45373</v>
      </c>
      <c r="Q227" s="31">
        <v>1357</v>
      </c>
      <c r="R227" s="30">
        <v>220402</v>
      </c>
      <c r="S227" s="38">
        <f t="shared" si="21"/>
        <v>6000000</v>
      </c>
      <c r="T227" s="35">
        <v>45373</v>
      </c>
      <c r="U227" s="33" t="s">
        <v>582</v>
      </c>
      <c r="V227" s="35">
        <v>45373</v>
      </c>
      <c r="W227" s="31" t="s">
        <v>88</v>
      </c>
      <c r="X227" s="35"/>
      <c r="Y227" s="30"/>
      <c r="Z227" s="39">
        <f t="shared" si="19"/>
        <v>2000000</v>
      </c>
      <c r="AA227" s="30"/>
      <c r="AB227" s="40"/>
      <c r="AC227" s="30"/>
      <c r="AD227" s="40"/>
      <c r="AE227" s="30"/>
      <c r="AF227" s="30"/>
      <c r="AG227" s="30"/>
      <c r="AH227" s="30"/>
      <c r="AI227" s="30"/>
      <c r="AJ227" s="19"/>
      <c r="AK227" s="19"/>
    </row>
    <row r="228" spans="1:37">
      <c r="A228" s="30">
        <v>226</v>
      </c>
      <c r="B228" s="30" t="s">
        <v>35</v>
      </c>
      <c r="C228" s="30" t="s">
        <v>251</v>
      </c>
      <c r="D228" s="30" t="s">
        <v>583</v>
      </c>
      <c r="E228" s="31" t="s">
        <v>38</v>
      </c>
      <c r="F228" s="32">
        <v>30000000</v>
      </c>
      <c r="G228" s="30" t="s">
        <v>208</v>
      </c>
      <c r="H228" s="33">
        <v>809006780</v>
      </c>
      <c r="I228" s="33"/>
      <c r="J228" s="34">
        <v>9</v>
      </c>
      <c r="K228" s="34">
        <v>1343</v>
      </c>
      <c r="L228" s="35">
        <v>45363</v>
      </c>
      <c r="M228" s="36">
        <f t="shared" si="20"/>
        <v>30000000</v>
      </c>
      <c r="N228" s="35">
        <v>45373</v>
      </c>
      <c r="O228" s="31" t="s">
        <v>40</v>
      </c>
      <c r="P228" s="37">
        <v>45373</v>
      </c>
      <c r="Q228" s="31">
        <v>1358</v>
      </c>
      <c r="R228" s="30">
        <v>21030202</v>
      </c>
      <c r="S228" s="38">
        <f t="shared" si="21"/>
        <v>30000000</v>
      </c>
      <c r="T228" s="35">
        <v>45373</v>
      </c>
      <c r="U228" s="33" t="s">
        <v>584</v>
      </c>
      <c r="V228" s="35">
        <v>45383</v>
      </c>
      <c r="W228" s="31" t="s">
        <v>195</v>
      </c>
      <c r="X228" s="35"/>
      <c r="Y228" s="30"/>
      <c r="Z228" s="39">
        <f t="shared" si="19"/>
        <v>10000000</v>
      </c>
      <c r="AA228" s="30"/>
      <c r="AB228" s="40"/>
      <c r="AC228" s="30"/>
      <c r="AD228" s="40"/>
      <c r="AE228" s="30"/>
      <c r="AF228" s="30"/>
      <c r="AG228" s="30"/>
      <c r="AH228" s="30"/>
      <c r="AI228" s="30"/>
      <c r="AJ228" s="19"/>
      <c r="AK228" s="19"/>
    </row>
    <row r="229" spans="1:37">
      <c r="A229" s="30">
        <v>227</v>
      </c>
      <c r="B229" s="30" t="s">
        <v>35</v>
      </c>
      <c r="C229" s="30" t="s">
        <v>59</v>
      </c>
      <c r="D229" s="55" t="s">
        <v>585</v>
      </c>
      <c r="E229" s="31" t="s">
        <v>38</v>
      </c>
      <c r="F229" s="32">
        <v>176857900</v>
      </c>
      <c r="G229" s="30" t="s">
        <v>586</v>
      </c>
      <c r="H229" s="33">
        <v>14398744</v>
      </c>
      <c r="I229" s="33"/>
      <c r="J229" s="34">
        <v>0</v>
      </c>
      <c r="K229" s="34">
        <v>1362</v>
      </c>
      <c r="L229" s="35">
        <v>45370</v>
      </c>
      <c r="M229" s="36">
        <f t="shared" si="20"/>
        <v>176857900</v>
      </c>
      <c r="N229" s="35">
        <v>45373</v>
      </c>
      <c r="O229" s="31" t="s">
        <v>40</v>
      </c>
      <c r="P229" s="37">
        <v>45373</v>
      </c>
      <c r="Q229" s="31">
        <v>1359</v>
      </c>
      <c r="R229" s="30">
        <v>220102</v>
      </c>
      <c r="S229" s="38">
        <f t="shared" si="21"/>
        <v>176857900</v>
      </c>
      <c r="T229" s="35">
        <v>45373</v>
      </c>
      <c r="U229" s="33" t="s">
        <v>587</v>
      </c>
      <c r="V229" s="35">
        <v>45373</v>
      </c>
      <c r="W229" s="31" t="s">
        <v>88</v>
      </c>
      <c r="X229" s="35" t="s">
        <v>588</v>
      </c>
      <c r="Y229" s="30" t="s">
        <v>185</v>
      </c>
      <c r="Z229" s="39">
        <f t="shared" si="19"/>
        <v>58952633.333333336</v>
      </c>
      <c r="AA229" s="469" t="s">
        <v>589</v>
      </c>
      <c r="AB229" s="40"/>
      <c r="AC229" s="30"/>
      <c r="AD229" s="40"/>
      <c r="AE229" s="30"/>
      <c r="AF229" s="30"/>
      <c r="AG229" s="30"/>
      <c r="AH229" s="30"/>
      <c r="AI229" s="30"/>
      <c r="AJ229" s="19"/>
      <c r="AK229" s="19"/>
    </row>
    <row r="230" spans="1:37">
      <c r="A230" s="30">
        <v>228</v>
      </c>
      <c r="B230" s="30" t="s">
        <v>35</v>
      </c>
      <c r="C230" s="30" t="s">
        <v>485</v>
      </c>
      <c r="D230" s="30" t="s">
        <v>590</v>
      </c>
      <c r="E230" s="31" t="s">
        <v>38</v>
      </c>
      <c r="F230" s="32">
        <v>398685000</v>
      </c>
      <c r="G230" s="30" t="s">
        <v>591</v>
      </c>
      <c r="H230" s="33">
        <v>900427788</v>
      </c>
      <c r="I230" s="33"/>
      <c r="J230" s="34">
        <v>3</v>
      </c>
      <c r="K230" s="34">
        <v>1342</v>
      </c>
      <c r="L230" s="35">
        <v>45363</v>
      </c>
      <c r="M230" s="36">
        <f t="shared" si="20"/>
        <v>398685000</v>
      </c>
      <c r="N230" s="35">
        <v>45373</v>
      </c>
      <c r="O230" s="31" t="s">
        <v>592</v>
      </c>
      <c r="P230" s="37">
        <v>45373</v>
      </c>
      <c r="Q230" s="31">
        <v>1360</v>
      </c>
      <c r="R230" s="30">
        <v>2102020211</v>
      </c>
      <c r="S230" s="38">
        <f t="shared" si="21"/>
        <v>398685000</v>
      </c>
      <c r="T230" s="35">
        <v>45373</v>
      </c>
      <c r="U230" s="33">
        <v>100042718</v>
      </c>
      <c r="V230" s="35">
        <v>45373</v>
      </c>
      <c r="W230" s="31" t="s">
        <v>88</v>
      </c>
      <c r="X230" s="35">
        <v>45471</v>
      </c>
      <c r="Y230" s="30" t="s">
        <v>593</v>
      </c>
      <c r="Z230" s="39">
        <f t="shared" si="19"/>
        <v>132895000</v>
      </c>
      <c r="AA230" s="469">
        <v>185850000</v>
      </c>
      <c r="AB230" s="40"/>
      <c r="AC230" s="30"/>
      <c r="AD230" s="40"/>
      <c r="AE230" s="30"/>
      <c r="AF230" s="30"/>
      <c r="AG230" s="30"/>
      <c r="AH230" s="30"/>
      <c r="AI230" s="30"/>
      <c r="AJ230" s="19"/>
      <c r="AK230" s="19"/>
    </row>
    <row r="231" spans="1:37">
      <c r="A231" s="30">
        <v>229</v>
      </c>
      <c r="B231" s="30" t="s">
        <v>35</v>
      </c>
      <c r="C231" s="30" t="s">
        <v>262</v>
      </c>
      <c r="D231" s="30" t="s">
        <v>594</v>
      </c>
      <c r="E231" s="31" t="s">
        <v>38</v>
      </c>
      <c r="F231" s="32">
        <v>121458285</v>
      </c>
      <c r="G231" s="30" t="s">
        <v>68</v>
      </c>
      <c r="H231" s="33">
        <v>900504144</v>
      </c>
      <c r="I231" s="33"/>
      <c r="J231" s="34">
        <v>0</v>
      </c>
      <c r="K231" s="34">
        <v>1347</v>
      </c>
      <c r="L231" s="35">
        <v>45365</v>
      </c>
      <c r="M231" s="36">
        <f t="shared" si="20"/>
        <v>121458285</v>
      </c>
      <c r="N231" s="35">
        <v>45373</v>
      </c>
      <c r="O231" s="31" t="s">
        <v>40</v>
      </c>
      <c r="P231" s="37">
        <v>45373</v>
      </c>
      <c r="Q231" s="31">
        <v>1361</v>
      </c>
      <c r="R231" s="30">
        <v>220104</v>
      </c>
      <c r="S231" s="38">
        <f t="shared" si="21"/>
        <v>121458285</v>
      </c>
      <c r="T231" s="238">
        <v>45377</v>
      </c>
      <c r="U231" s="33" t="s">
        <v>595</v>
      </c>
      <c r="V231" s="35">
        <v>45373</v>
      </c>
      <c r="W231" s="31" t="s">
        <v>46</v>
      </c>
      <c r="X231" s="35"/>
      <c r="Y231" s="30"/>
      <c r="Z231" s="39">
        <f>+F231/4</f>
        <v>30364571.25</v>
      </c>
      <c r="AA231" s="30"/>
      <c r="AB231" s="40"/>
      <c r="AC231" s="30"/>
      <c r="AD231" s="40"/>
      <c r="AE231" s="30"/>
      <c r="AF231" s="30"/>
      <c r="AG231" s="30"/>
      <c r="AH231" s="30"/>
      <c r="AI231" s="55" t="s">
        <v>596</v>
      </c>
      <c r="AJ231" s="19"/>
      <c r="AK231" s="19"/>
    </row>
    <row r="232" spans="1:37">
      <c r="A232" s="30">
        <v>230</v>
      </c>
      <c r="B232" s="30" t="s">
        <v>35</v>
      </c>
      <c r="C232" s="30" t="s">
        <v>59</v>
      </c>
      <c r="D232" s="68" t="s">
        <v>597</v>
      </c>
      <c r="E232" s="31" t="s">
        <v>38</v>
      </c>
      <c r="F232" s="32">
        <v>9270000</v>
      </c>
      <c r="G232" s="30" t="s">
        <v>61</v>
      </c>
      <c r="H232" s="33">
        <v>14223766</v>
      </c>
      <c r="I232" s="33"/>
      <c r="J232" s="34">
        <v>1</v>
      </c>
      <c r="K232" s="34">
        <v>1386</v>
      </c>
      <c r="L232" s="35">
        <v>45373</v>
      </c>
      <c r="M232" s="36">
        <f t="shared" si="20"/>
        <v>9270000</v>
      </c>
      <c r="N232" s="35">
        <v>45385</v>
      </c>
      <c r="O232" s="31" t="s">
        <v>40</v>
      </c>
      <c r="P232" s="37">
        <v>45386</v>
      </c>
      <c r="Q232" s="31">
        <v>1367</v>
      </c>
      <c r="R232" s="30">
        <v>220106</v>
      </c>
      <c r="S232" s="38">
        <f t="shared" si="21"/>
        <v>9270000</v>
      </c>
      <c r="T232" s="35">
        <v>45386</v>
      </c>
      <c r="U232" s="33" t="s">
        <v>598</v>
      </c>
      <c r="V232" s="35">
        <v>45386</v>
      </c>
      <c r="W232" s="31" t="s">
        <v>88</v>
      </c>
      <c r="X232" s="35"/>
      <c r="Y232" s="30"/>
      <c r="Z232" s="39">
        <f t="shared" si="19"/>
        <v>3090000</v>
      </c>
      <c r="AA232" s="30"/>
      <c r="AB232" s="40"/>
      <c r="AC232" s="30"/>
      <c r="AD232" s="40"/>
      <c r="AE232" s="30"/>
      <c r="AF232" s="30"/>
      <c r="AG232" s="30"/>
      <c r="AH232" s="30"/>
      <c r="AI232" s="468" t="s">
        <v>599</v>
      </c>
      <c r="AJ232" s="19"/>
      <c r="AK232" s="19"/>
    </row>
    <row r="233" spans="1:37">
      <c r="A233" s="30">
        <v>231</v>
      </c>
      <c r="B233" s="30" t="s">
        <v>254</v>
      </c>
      <c r="C233" s="30" t="s">
        <v>42</v>
      </c>
      <c r="D233" s="30" t="s">
        <v>600</v>
      </c>
      <c r="E233" s="31" t="s">
        <v>38</v>
      </c>
      <c r="F233" s="32">
        <v>15450000</v>
      </c>
      <c r="G233" s="30" t="s">
        <v>601</v>
      </c>
      <c r="H233" s="33">
        <v>93396753</v>
      </c>
      <c r="I233" s="33"/>
      <c r="J233" s="34">
        <v>5</v>
      </c>
      <c r="K233" s="34">
        <v>1385</v>
      </c>
      <c r="L233" s="35">
        <v>45373</v>
      </c>
      <c r="M233" s="36">
        <f t="shared" si="20"/>
        <v>15450000</v>
      </c>
      <c r="N233" s="35">
        <v>45385</v>
      </c>
      <c r="O233" s="31" t="s">
        <v>40</v>
      </c>
      <c r="P233" s="37">
        <v>45386</v>
      </c>
      <c r="Q233" s="31">
        <v>1368</v>
      </c>
      <c r="R233" s="30">
        <v>220401</v>
      </c>
      <c r="S233" s="38">
        <f t="shared" si="21"/>
        <v>15450000</v>
      </c>
      <c r="T233" s="35">
        <v>45385</v>
      </c>
      <c r="U233" s="33">
        <v>100031807</v>
      </c>
      <c r="V233" s="35">
        <v>45386</v>
      </c>
      <c r="W233" s="31" t="s">
        <v>88</v>
      </c>
      <c r="X233" s="35"/>
      <c r="Y233" s="30"/>
      <c r="Z233" s="39">
        <f t="shared" si="19"/>
        <v>5150000</v>
      </c>
      <c r="AA233" s="30"/>
      <c r="AB233" s="40"/>
      <c r="AC233" s="30"/>
      <c r="AD233" s="40"/>
      <c r="AE233" s="30"/>
      <c r="AF233" s="30"/>
      <c r="AG233" s="30"/>
      <c r="AH233" s="30"/>
      <c r="AI233" s="30"/>
      <c r="AJ233" s="19"/>
      <c r="AK233" s="19"/>
    </row>
    <row r="234" spans="1:37">
      <c r="A234" s="30">
        <v>232</v>
      </c>
      <c r="B234" s="30" t="s">
        <v>35</v>
      </c>
      <c r="C234" s="30" t="s">
        <v>602</v>
      </c>
      <c r="D234" s="59" t="s">
        <v>603</v>
      </c>
      <c r="E234" s="31" t="s">
        <v>38</v>
      </c>
      <c r="F234" s="32">
        <v>3900000</v>
      </c>
      <c r="G234" s="30" t="s">
        <v>604</v>
      </c>
      <c r="H234" s="33">
        <v>12122694</v>
      </c>
      <c r="I234" s="33"/>
      <c r="J234" s="34">
        <v>9</v>
      </c>
      <c r="K234" s="34">
        <v>1310</v>
      </c>
      <c r="L234" s="35">
        <v>45380</v>
      </c>
      <c r="M234" s="36">
        <f t="shared" si="20"/>
        <v>3900000</v>
      </c>
      <c r="N234" s="35">
        <v>45385</v>
      </c>
      <c r="O234" s="31" t="s">
        <v>40</v>
      </c>
      <c r="P234" s="37">
        <v>45386</v>
      </c>
      <c r="Q234" s="31">
        <v>1369</v>
      </c>
      <c r="R234" s="30">
        <v>2101020301</v>
      </c>
      <c r="S234" s="38">
        <f t="shared" si="21"/>
        <v>3900000</v>
      </c>
      <c r="T234" s="35">
        <v>45387</v>
      </c>
      <c r="U234" s="33">
        <v>100031852</v>
      </c>
      <c r="V234" s="35">
        <v>45390</v>
      </c>
      <c r="W234" s="31" t="s">
        <v>605</v>
      </c>
      <c r="X234" s="35"/>
      <c r="Y234" s="30"/>
      <c r="Z234" s="39">
        <v>3900000</v>
      </c>
      <c r="AA234" s="30"/>
      <c r="AB234" s="40"/>
      <c r="AC234" s="30"/>
      <c r="AD234" s="40"/>
      <c r="AE234" s="30"/>
      <c r="AF234" s="30"/>
      <c r="AG234" s="30"/>
      <c r="AH234" s="30"/>
      <c r="AI234" s="30"/>
      <c r="AJ234" s="19"/>
      <c r="AK234" s="19"/>
    </row>
    <row r="235" spans="1:37">
      <c r="A235" s="30">
        <v>233</v>
      </c>
      <c r="B235" s="30" t="s">
        <v>254</v>
      </c>
      <c r="C235" s="30" t="s">
        <v>409</v>
      </c>
      <c r="D235" s="59" t="s">
        <v>428</v>
      </c>
      <c r="E235" s="31" t="s">
        <v>38</v>
      </c>
      <c r="F235" s="32">
        <v>16500000</v>
      </c>
      <c r="G235" s="30" t="s">
        <v>606</v>
      </c>
      <c r="H235" s="33">
        <v>16785917</v>
      </c>
      <c r="I235" s="33"/>
      <c r="J235" s="34">
        <v>5</v>
      </c>
      <c r="K235" s="34">
        <v>1350</v>
      </c>
      <c r="L235" s="35">
        <v>45366</v>
      </c>
      <c r="M235" s="36">
        <f t="shared" si="20"/>
        <v>16500000</v>
      </c>
      <c r="N235" s="35">
        <v>45385</v>
      </c>
      <c r="O235" s="31" t="s">
        <v>40</v>
      </c>
      <c r="P235" s="37">
        <v>45390</v>
      </c>
      <c r="Q235" s="31">
        <v>1372</v>
      </c>
      <c r="R235" s="30">
        <v>220401</v>
      </c>
      <c r="S235" s="38">
        <f t="shared" si="21"/>
        <v>16500000</v>
      </c>
      <c r="T235" s="35">
        <v>45387</v>
      </c>
      <c r="U235" s="33" t="s">
        <v>607</v>
      </c>
      <c r="V235" s="35">
        <v>45401</v>
      </c>
      <c r="W235" s="31" t="s">
        <v>88</v>
      </c>
      <c r="X235" s="35"/>
      <c r="Y235" s="30"/>
      <c r="Z235" s="39">
        <f t="shared" si="19"/>
        <v>5500000</v>
      </c>
      <c r="AA235" s="30"/>
      <c r="AB235" s="40"/>
      <c r="AC235" s="30"/>
      <c r="AD235" s="40"/>
      <c r="AE235" s="30"/>
      <c r="AF235" s="30"/>
      <c r="AG235" s="30"/>
      <c r="AH235" s="30"/>
      <c r="AI235" s="30"/>
      <c r="AJ235" s="19"/>
      <c r="AK235" s="19"/>
    </row>
    <row r="236" spans="1:37">
      <c r="A236" s="30">
        <v>234</v>
      </c>
      <c r="B236" s="30" t="s">
        <v>35</v>
      </c>
      <c r="C236" s="30" t="s">
        <v>59</v>
      </c>
      <c r="D236" s="59" t="s">
        <v>608</v>
      </c>
      <c r="E236" s="31" t="s">
        <v>38</v>
      </c>
      <c r="F236" s="32">
        <v>35500000</v>
      </c>
      <c r="G236" s="30" t="s">
        <v>577</v>
      </c>
      <c r="H236" s="33">
        <v>901367080</v>
      </c>
      <c r="I236" s="33"/>
      <c r="J236" s="34">
        <v>3</v>
      </c>
      <c r="K236" s="34">
        <v>1371</v>
      </c>
      <c r="L236" s="35">
        <v>45370</v>
      </c>
      <c r="M236" s="36">
        <f t="shared" si="20"/>
        <v>35500000</v>
      </c>
      <c r="N236" s="35">
        <v>45385</v>
      </c>
      <c r="O236" s="31" t="s">
        <v>40</v>
      </c>
      <c r="P236" s="37">
        <v>45387</v>
      </c>
      <c r="Q236" s="31">
        <v>1371</v>
      </c>
      <c r="R236" s="30" t="s">
        <v>188</v>
      </c>
      <c r="S236" s="38">
        <f t="shared" si="21"/>
        <v>35500000</v>
      </c>
      <c r="T236" s="35">
        <v>45387</v>
      </c>
      <c r="U236" s="33" t="s">
        <v>609</v>
      </c>
      <c r="V236" s="35">
        <v>45387</v>
      </c>
      <c r="W236" s="31" t="s">
        <v>46</v>
      </c>
      <c r="X236" s="35"/>
      <c r="Y236" s="30"/>
      <c r="Z236" s="39">
        <f>+F236/4</f>
        <v>8875000</v>
      </c>
      <c r="AA236" s="30"/>
      <c r="AB236" s="40"/>
      <c r="AC236" s="30"/>
      <c r="AD236" s="40"/>
      <c r="AE236" s="30"/>
      <c r="AF236" s="30"/>
      <c r="AG236" s="30"/>
      <c r="AH236" s="30"/>
      <c r="AI236" s="30"/>
      <c r="AJ236" s="19"/>
      <c r="AK236" s="19"/>
    </row>
    <row r="237" spans="1:37">
      <c r="A237" s="30">
        <v>235</v>
      </c>
      <c r="B237" s="30" t="s">
        <v>35</v>
      </c>
      <c r="C237" s="30" t="s">
        <v>36</v>
      </c>
      <c r="D237" s="30" t="s">
        <v>610</v>
      </c>
      <c r="E237" s="31" t="s">
        <v>38</v>
      </c>
      <c r="F237" s="32">
        <v>56763000</v>
      </c>
      <c r="G237" s="30" t="s">
        <v>611</v>
      </c>
      <c r="H237" s="33">
        <v>901515391</v>
      </c>
      <c r="I237" s="33"/>
      <c r="J237" s="34">
        <v>4</v>
      </c>
      <c r="K237" s="34">
        <v>1383</v>
      </c>
      <c r="L237" s="35">
        <v>45373</v>
      </c>
      <c r="M237" s="36">
        <f t="shared" si="20"/>
        <v>56763000</v>
      </c>
      <c r="N237" s="35">
        <v>45387</v>
      </c>
      <c r="O237" s="31" t="s">
        <v>40</v>
      </c>
      <c r="P237" s="37">
        <v>45387</v>
      </c>
      <c r="Q237" s="31">
        <v>1370</v>
      </c>
      <c r="R237" s="30">
        <v>21030202</v>
      </c>
      <c r="S237" s="38">
        <f t="shared" si="21"/>
        <v>56763000</v>
      </c>
      <c r="T237" s="35">
        <v>45387</v>
      </c>
      <c r="U237" s="33">
        <v>100031875</v>
      </c>
      <c r="V237" s="35">
        <v>45387</v>
      </c>
      <c r="W237" s="41">
        <v>45657</v>
      </c>
      <c r="X237" s="35"/>
      <c r="Y237" s="30"/>
      <c r="Z237" s="39">
        <f>+F237/6</f>
        <v>9460500</v>
      </c>
      <c r="AA237" s="30"/>
      <c r="AB237" s="40"/>
      <c r="AC237" s="30"/>
      <c r="AD237" s="40"/>
      <c r="AE237" s="30"/>
      <c r="AF237" s="30"/>
      <c r="AG237" s="30"/>
      <c r="AH237" s="30"/>
      <c r="AI237" s="30"/>
      <c r="AJ237" s="19"/>
      <c r="AK237" s="19"/>
    </row>
    <row r="238" spans="1:37">
      <c r="A238" s="30">
        <v>236</v>
      </c>
      <c r="B238" s="30" t="s">
        <v>254</v>
      </c>
      <c r="C238" s="30" t="s">
        <v>97</v>
      </c>
      <c r="D238" s="30" t="s">
        <v>612</v>
      </c>
      <c r="E238" s="31" t="s">
        <v>38</v>
      </c>
      <c r="F238" s="32">
        <v>10500000</v>
      </c>
      <c r="G238" s="30" t="s">
        <v>228</v>
      </c>
      <c r="H238" s="33">
        <v>28816294</v>
      </c>
      <c r="I238" s="33"/>
      <c r="J238" s="34">
        <v>3</v>
      </c>
      <c r="K238" s="34">
        <v>1389</v>
      </c>
      <c r="L238" s="35">
        <v>45383</v>
      </c>
      <c r="M238" s="36">
        <f t="shared" si="20"/>
        <v>10500000</v>
      </c>
      <c r="N238" s="35">
        <v>45391</v>
      </c>
      <c r="O238" s="31" t="s">
        <v>40</v>
      </c>
      <c r="P238" s="37">
        <v>45391</v>
      </c>
      <c r="Q238" s="31">
        <v>1376</v>
      </c>
      <c r="R238" s="30">
        <v>220401</v>
      </c>
      <c r="S238" s="38">
        <f t="shared" si="21"/>
        <v>10500000</v>
      </c>
      <c r="T238" s="35">
        <v>45391</v>
      </c>
      <c r="U238" s="33" t="s">
        <v>613</v>
      </c>
      <c r="V238" s="35">
        <v>45391</v>
      </c>
      <c r="W238" s="31" t="s">
        <v>88</v>
      </c>
      <c r="X238" s="35"/>
      <c r="Y238" s="30"/>
      <c r="Z238" s="39">
        <f>+F238/3</f>
        <v>3500000</v>
      </c>
      <c r="AA238" s="30"/>
      <c r="AB238" s="40"/>
      <c r="AC238" s="30"/>
      <c r="AD238" s="40"/>
      <c r="AE238" s="30"/>
      <c r="AF238" s="30"/>
      <c r="AG238" s="30"/>
      <c r="AH238" s="30"/>
      <c r="AI238" s="30"/>
      <c r="AJ238" s="19"/>
      <c r="AK238" s="19"/>
    </row>
    <row r="239" spans="1:37">
      <c r="A239" s="30">
        <v>237</v>
      </c>
      <c r="B239" s="30" t="s">
        <v>35</v>
      </c>
      <c r="C239" s="30" t="s">
        <v>36</v>
      </c>
      <c r="D239" s="59" t="s">
        <v>89</v>
      </c>
      <c r="E239" s="31" t="s">
        <v>38</v>
      </c>
      <c r="F239" s="32">
        <v>5871000</v>
      </c>
      <c r="G239" s="59" t="s">
        <v>614</v>
      </c>
      <c r="H239" s="33">
        <v>1005714392</v>
      </c>
      <c r="I239" s="33"/>
      <c r="J239" s="34">
        <v>6</v>
      </c>
      <c r="K239" s="34">
        <v>1391</v>
      </c>
      <c r="L239" s="35">
        <v>45383</v>
      </c>
      <c r="M239" s="36">
        <f t="shared" si="20"/>
        <v>5871000</v>
      </c>
      <c r="N239" s="35">
        <v>45391</v>
      </c>
      <c r="O239" s="31" t="s">
        <v>40</v>
      </c>
      <c r="P239" s="37">
        <v>45391</v>
      </c>
      <c r="Q239" s="31">
        <v>1377</v>
      </c>
      <c r="R239" s="30">
        <v>21030202</v>
      </c>
      <c r="S239" s="38">
        <f t="shared" si="21"/>
        <v>5871000</v>
      </c>
      <c r="T239" s="35">
        <v>45392</v>
      </c>
      <c r="U239" s="33">
        <v>100032030</v>
      </c>
      <c r="V239" s="35">
        <v>45392</v>
      </c>
      <c r="W239" s="31" t="s">
        <v>88</v>
      </c>
      <c r="X239" s="35"/>
      <c r="Y239" s="30"/>
      <c r="Z239" s="39">
        <f>+F239/3</f>
        <v>1957000</v>
      </c>
      <c r="AA239" s="30"/>
      <c r="AB239" s="40"/>
      <c r="AC239" s="30"/>
      <c r="AD239" s="40"/>
      <c r="AE239" s="30"/>
      <c r="AF239" s="30"/>
      <c r="AG239" s="30"/>
      <c r="AH239" s="30"/>
      <c r="AI239" s="30"/>
      <c r="AJ239" s="19"/>
      <c r="AK239" s="19"/>
    </row>
    <row r="240" spans="1:37">
      <c r="A240" s="30">
        <v>238</v>
      </c>
      <c r="B240" s="30" t="s">
        <v>35</v>
      </c>
      <c r="C240" s="30" t="s">
        <v>36</v>
      </c>
      <c r="D240" s="59" t="s">
        <v>89</v>
      </c>
      <c r="E240" s="31" t="s">
        <v>38</v>
      </c>
      <c r="F240" s="32">
        <v>5871000</v>
      </c>
      <c r="G240" s="59" t="s">
        <v>615</v>
      </c>
      <c r="H240" s="33">
        <v>1193563069</v>
      </c>
      <c r="I240" s="33"/>
      <c r="J240" s="34">
        <v>5</v>
      </c>
      <c r="K240" s="34">
        <v>1390</v>
      </c>
      <c r="L240" s="35">
        <v>45383</v>
      </c>
      <c r="M240" s="36">
        <f t="shared" si="20"/>
        <v>5871000</v>
      </c>
      <c r="N240" s="35">
        <v>45391</v>
      </c>
      <c r="O240" s="31" t="s">
        <v>40</v>
      </c>
      <c r="P240" s="37">
        <v>45391</v>
      </c>
      <c r="Q240" s="31">
        <v>1378</v>
      </c>
      <c r="R240" s="30">
        <v>21030202</v>
      </c>
      <c r="S240" s="38">
        <f t="shared" si="21"/>
        <v>5871000</v>
      </c>
      <c r="T240" s="35">
        <v>45391</v>
      </c>
      <c r="U240" s="33">
        <v>100031985</v>
      </c>
      <c r="V240" s="35">
        <v>45391</v>
      </c>
      <c r="W240" s="31" t="s">
        <v>88</v>
      </c>
      <c r="X240" s="35"/>
      <c r="Y240" s="30"/>
      <c r="Z240" s="39">
        <f>+F240/3</f>
        <v>1957000</v>
      </c>
      <c r="AA240" s="30"/>
      <c r="AB240" s="40"/>
      <c r="AC240" s="30"/>
      <c r="AD240" s="40"/>
      <c r="AE240" s="30"/>
      <c r="AF240" s="30"/>
      <c r="AG240" s="30"/>
      <c r="AH240" s="30"/>
      <c r="AI240" s="30"/>
      <c r="AJ240" s="19"/>
      <c r="AK240" s="19"/>
    </row>
    <row r="241" spans="1:37">
      <c r="A241" s="30">
        <v>239</v>
      </c>
      <c r="B241" s="30" t="s">
        <v>35</v>
      </c>
      <c r="C241" s="30" t="s">
        <v>251</v>
      </c>
      <c r="D241" s="30" t="s">
        <v>616</v>
      </c>
      <c r="E241" s="31" t="s">
        <v>38</v>
      </c>
      <c r="F241" s="32">
        <v>2692000</v>
      </c>
      <c r="G241" s="30" t="s">
        <v>617</v>
      </c>
      <c r="H241" s="33">
        <v>901062371</v>
      </c>
      <c r="I241" s="33"/>
      <c r="J241" s="34">
        <v>2</v>
      </c>
      <c r="K241" s="34">
        <v>1157</v>
      </c>
      <c r="L241" s="35">
        <v>45322</v>
      </c>
      <c r="M241" s="36">
        <f t="shared" si="20"/>
        <v>2692000</v>
      </c>
      <c r="N241" s="35">
        <v>45392</v>
      </c>
      <c r="O241" s="31" t="s">
        <v>40</v>
      </c>
      <c r="P241" s="37">
        <v>45393</v>
      </c>
      <c r="Q241" s="31">
        <v>1388</v>
      </c>
      <c r="R241" s="30">
        <v>21030202</v>
      </c>
      <c r="S241" s="38">
        <f t="shared" si="21"/>
        <v>2692000</v>
      </c>
      <c r="T241" s="35"/>
      <c r="U241" s="33"/>
      <c r="V241" s="35">
        <v>45548</v>
      </c>
      <c r="W241" s="41">
        <v>45657</v>
      </c>
      <c r="X241" s="35"/>
      <c r="Y241" s="30"/>
      <c r="Z241" s="39">
        <f>+F241/7</f>
        <v>384571.42857142858</v>
      </c>
      <c r="AA241" s="30"/>
      <c r="AB241" s="40"/>
      <c r="AC241" s="30"/>
      <c r="AD241" s="40"/>
      <c r="AE241" s="30"/>
      <c r="AF241" s="30"/>
      <c r="AG241" s="30"/>
      <c r="AH241" s="30"/>
      <c r="AI241" s="30"/>
      <c r="AJ241" s="19"/>
      <c r="AK241" s="19"/>
    </row>
    <row r="242" spans="1:37">
      <c r="A242" s="30">
        <v>240</v>
      </c>
      <c r="B242" s="30" t="s">
        <v>35</v>
      </c>
      <c r="C242" s="30" t="s">
        <v>251</v>
      </c>
      <c r="D242" s="59" t="s">
        <v>618</v>
      </c>
      <c r="E242" s="31" t="s">
        <v>38</v>
      </c>
      <c r="F242" s="32">
        <v>10000000</v>
      </c>
      <c r="G242" s="30" t="s">
        <v>619</v>
      </c>
      <c r="H242" s="33">
        <v>52332938</v>
      </c>
      <c r="I242" s="33"/>
      <c r="J242" s="34">
        <v>7</v>
      </c>
      <c r="K242" s="34">
        <v>1384</v>
      </c>
      <c r="L242" s="35">
        <v>45373</v>
      </c>
      <c r="M242" s="36">
        <f t="shared" si="20"/>
        <v>10000000</v>
      </c>
      <c r="N242" s="35">
        <v>45393</v>
      </c>
      <c r="O242" s="31" t="s">
        <v>40</v>
      </c>
      <c r="P242" s="37">
        <v>45393</v>
      </c>
      <c r="Q242" s="31">
        <v>1389</v>
      </c>
      <c r="R242" s="30">
        <v>2102020211</v>
      </c>
      <c r="S242" s="38">
        <f t="shared" si="21"/>
        <v>10000000</v>
      </c>
      <c r="T242" s="35">
        <v>45393</v>
      </c>
      <c r="U242" s="33">
        <v>100032069</v>
      </c>
      <c r="V242" s="35">
        <v>45398</v>
      </c>
      <c r="W242" s="31" t="s">
        <v>52</v>
      </c>
      <c r="X242" s="35"/>
      <c r="Y242" s="30"/>
      <c r="Z242" s="39">
        <f>+F242/2</f>
        <v>5000000</v>
      </c>
      <c r="AA242" s="30"/>
      <c r="AB242" s="40"/>
      <c r="AC242" s="30"/>
      <c r="AD242" s="40"/>
      <c r="AE242" s="30"/>
      <c r="AF242" s="30"/>
      <c r="AG242" s="30"/>
      <c r="AH242" s="30"/>
      <c r="AI242" s="30"/>
      <c r="AJ242" s="19"/>
      <c r="AK242" s="19"/>
    </row>
    <row r="243" spans="1:37">
      <c r="A243" s="30">
        <v>241</v>
      </c>
      <c r="B243" s="30" t="s">
        <v>35</v>
      </c>
      <c r="C243" s="30" t="s">
        <v>70</v>
      </c>
      <c r="D243" s="30" t="s">
        <v>620</v>
      </c>
      <c r="E243" s="31" t="s">
        <v>38</v>
      </c>
      <c r="F243" s="32">
        <v>15393396</v>
      </c>
      <c r="G243" s="30" t="s">
        <v>621</v>
      </c>
      <c r="H243" s="33">
        <v>901174133</v>
      </c>
      <c r="I243" s="33"/>
      <c r="J243" s="34">
        <v>6</v>
      </c>
      <c r="K243" s="34">
        <v>1370</v>
      </c>
      <c r="L243" s="35">
        <v>45370</v>
      </c>
      <c r="M243" s="36">
        <f t="shared" si="20"/>
        <v>15393396</v>
      </c>
      <c r="N243" s="35">
        <v>45399</v>
      </c>
      <c r="O243" s="31" t="s">
        <v>40</v>
      </c>
      <c r="P243" s="37">
        <v>45399</v>
      </c>
      <c r="Q243" s="31">
        <v>1392</v>
      </c>
      <c r="R243" s="30">
        <v>220204</v>
      </c>
      <c r="S243" s="38">
        <f t="shared" si="21"/>
        <v>15393396</v>
      </c>
      <c r="T243" s="35">
        <v>45399</v>
      </c>
      <c r="U243" s="33" t="s">
        <v>622</v>
      </c>
      <c r="V243" s="35">
        <v>45399</v>
      </c>
      <c r="W243" s="41">
        <v>45657</v>
      </c>
      <c r="X243" s="35">
        <v>45611</v>
      </c>
      <c r="Y243" s="30"/>
      <c r="Z243" s="39">
        <f>+F243/7</f>
        <v>2199056.5714285714</v>
      </c>
      <c r="AA243" s="469">
        <v>1307776</v>
      </c>
      <c r="AB243" s="40"/>
      <c r="AC243" s="30"/>
      <c r="AD243" s="40"/>
      <c r="AE243" s="30"/>
      <c r="AF243" s="30"/>
      <c r="AG243" s="30"/>
      <c r="AH243" s="30"/>
      <c r="AI243" s="30"/>
      <c r="AJ243" s="19"/>
      <c r="AK243" s="19"/>
    </row>
    <row r="244" spans="1:37">
      <c r="A244" s="30">
        <v>242</v>
      </c>
      <c r="B244" s="30" t="s">
        <v>35</v>
      </c>
      <c r="C244" s="30" t="s">
        <v>70</v>
      </c>
      <c r="D244" s="30" t="s">
        <v>623</v>
      </c>
      <c r="E244" s="31" t="s">
        <v>38</v>
      </c>
      <c r="F244" s="32">
        <v>80000000</v>
      </c>
      <c r="G244" s="30" t="s">
        <v>624</v>
      </c>
      <c r="H244" s="33">
        <v>900298567</v>
      </c>
      <c r="I244" s="33"/>
      <c r="J244" s="34">
        <v>8</v>
      </c>
      <c r="K244" s="34">
        <v>1409</v>
      </c>
      <c r="L244" s="35">
        <v>45394</v>
      </c>
      <c r="M244" s="36">
        <f t="shared" si="20"/>
        <v>80000000</v>
      </c>
      <c r="N244" s="35">
        <v>45400</v>
      </c>
      <c r="O244" s="31" t="s">
        <v>40</v>
      </c>
      <c r="P244" s="37">
        <v>45400</v>
      </c>
      <c r="Q244" s="31">
        <v>1395</v>
      </c>
      <c r="R244" s="30">
        <v>220105</v>
      </c>
      <c r="S244" s="38">
        <f t="shared" si="21"/>
        <v>80000000</v>
      </c>
      <c r="T244" s="35">
        <v>45400</v>
      </c>
      <c r="U244" s="33">
        <v>100032275</v>
      </c>
      <c r="V244" s="35" t="s">
        <v>625</v>
      </c>
      <c r="W244" s="31" t="s">
        <v>52</v>
      </c>
      <c r="X244" s="35"/>
      <c r="Y244" s="30"/>
      <c r="Z244" s="39">
        <f>+F244/2</f>
        <v>40000000</v>
      </c>
      <c r="AA244" s="30"/>
      <c r="AB244" s="40"/>
      <c r="AC244" s="30"/>
      <c r="AD244" s="40"/>
      <c r="AE244" s="30"/>
      <c r="AF244" s="30"/>
      <c r="AG244" s="30"/>
      <c r="AH244" s="30"/>
      <c r="AI244" s="30"/>
      <c r="AJ244" s="19"/>
      <c r="AK244" s="19"/>
    </row>
    <row r="245" spans="1:37">
      <c r="A245" s="30">
        <v>243</v>
      </c>
      <c r="B245" s="30" t="s">
        <v>35</v>
      </c>
      <c r="C245" s="30" t="s">
        <v>36</v>
      </c>
      <c r="D245" s="59" t="s">
        <v>626</v>
      </c>
      <c r="E245" s="31" t="s">
        <v>38</v>
      </c>
      <c r="F245" s="32">
        <v>12000000</v>
      </c>
      <c r="G245" s="30" t="s">
        <v>627</v>
      </c>
      <c r="H245" s="33">
        <v>901623625</v>
      </c>
      <c r="I245" s="33"/>
      <c r="J245" s="34">
        <v>5</v>
      </c>
      <c r="K245" s="34">
        <v>1396</v>
      </c>
      <c r="L245" s="35">
        <v>45390</v>
      </c>
      <c r="M245" s="36">
        <f t="shared" si="20"/>
        <v>12000000</v>
      </c>
      <c r="N245" s="35">
        <v>45400</v>
      </c>
      <c r="O245" s="31" t="s">
        <v>40</v>
      </c>
      <c r="P245" s="37">
        <v>45400</v>
      </c>
      <c r="Q245" s="31">
        <v>1396</v>
      </c>
      <c r="R245" s="30">
        <v>2102020101</v>
      </c>
      <c r="S245" s="38">
        <f t="shared" si="21"/>
        <v>12000000</v>
      </c>
      <c r="T245" s="35">
        <v>45400</v>
      </c>
      <c r="U245" s="33" t="s">
        <v>628</v>
      </c>
      <c r="V245" s="35">
        <v>45401</v>
      </c>
      <c r="W245" s="31" t="s">
        <v>46</v>
      </c>
      <c r="X245" s="35"/>
      <c r="Y245" s="30"/>
      <c r="Z245" s="39">
        <f>+F245/4</f>
        <v>3000000</v>
      </c>
      <c r="AA245" s="30"/>
      <c r="AB245" s="40"/>
      <c r="AC245" s="30"/>
      <c r="AD245" s="40"/>
      <c r="AE245" s="30"/>
      <c r="AF245" s="30"/>
      <c r="AG245" s="30"/>
      <c r="AH245" s="30"/>
      <c r="AI245" s="30"/>
      <c r="AJ245" s="19"/>
      <c r="AK245" s="19"/>
    </row>
    <row r="246" spans="1:37">
      <c r="A246" s="30">
        <v>244</v>
      </c>
      <c r="B246" s="30" t="s">
        <v>35</v>
      </c>
      <c r="C246" s="30" t="s">
        <v>251</v>
      </c>
      <c r="D246" s="30" t="s">
        <v>629</v>
      </c>
      <c r="E246" s="31" t="s">
        <v>38</v>
      </c>
      <c r="F246" s="32">
        <v>29801333</v>
      </c>
      <c r="G246" s="30" t="s">
        <v>224</v>
      </c>
      <c r="H246" s="33">
        <v>5824170</v>
      </c>
      <c r="I246" s="33"/>
      <c r="J246" s="34">
        <v>9</v>
      </c>
      <c r="K246" s="34">
        <v>1412</v>
      </c>
      <c r="L246" s="35">
        <v>45399</v>
      </c>
      <c r="M246" s="36">
        <f t="shared" si="20"/>
        <v>29801333</v>
      </c>
      <c r="N246" s="35">
        <v>45405</v>
      </c>
      <c r="O246" s="31" t="s">
        <v>40</v>
      </c>
      <c r="P246" s="37">
        <v>45405</v>
      </c>
      <c r="Q246" s="31">
        <v>1397</v>
      </c>
      <c r="R246" s="30">
        <v>21030202</v>
      </c>
      <c r="S246" s="38">
        <f t="shared" si="21"/>
        <v>29801333</v>
      </c>
      <c r="T246" s="35">
        <v>45405</v>
      </c>
      <c r="U246" s="33">
        <v>100032425</v>
      </c>
      <c r="V246" s="35">
        <v>45406</v>
      </c>
      <c r="W246" s="41">
        <v>45656</v>
      </c>
      <c r="X246" s="35"/>
      <c r="Y246" s="30"/>
      <c r="Z246" s="39">
        <f>+F246/8</f>
        <v>3725166.625</v>
      </c>
      <c r="AA246" s="30"/>
      <c r="AB246" s="40"/>
      <c r="AC246" s="30"/>
      <c r="AD246" s="40"/>
      <c r="AE246" s="30"/>
      <c r="AF246" s="30"/>
      <c r="AG246" s="30"/>
      <c r="AH246" s="30"/>
      <c r="AI246" s="30"/>
      <c r="AJ246" s="19"/>
      <c r="AK246" s="19"/>
    </row>
    <row r="247" spans="1:37">
      <c r="A247" s="30">
        <v>245</v>
      </c>
      <c r="B247" s="30" t="s">
        <v>35</v>
      </c>
      <c r="C247" s="30" t="s">
        <v>251</v>
      </c>
      <c r="D247" s="30" t="s">
        <v>240</v>
      </c>
      <c r="E247" s="31" t="s">
        <v>38</v>
      </c>
      <c r="F247" s="32">
        <v>28840000</v>
      </c>
      <c r="G247" s="30" t="s">
        <v>241</v>
      </c>
      <c r="H247" s="33">
        <v>1110563718</v>
      </c>
      <c r="I247" s="33"/>
      <c r="J247" s="34">
        <v>5</v>
      </c>
      <c r="K247" s="34">
        <v>1420</v>
      </c>
      <c r="L247" s="35">
        <v>45405</v>
      </c>
      <c r="M247" s="36">
        <f t="shared" si="20"/>
        <v>28840000</v>
      </c>
      <c r="N247" s="35">
        <v>45411</v>
      </c>
      <c r="O247" s="31" t="s">
        <v>40</v>
      </c>
      <c r="P247" s="37">
        <v>45411</v>
      </c>
      <c r="Q247" s="31">
        <v>1404</v>
      </c>
      <c r="R247" s="30">
        <v>21030202</v>
      </c>
      <c r="S247" s="38">
        <f t="shared" si="21"/>
        <v>28840000</v>
      </c>
      <c r="T247" s="35">
        <v>45411</v>
      </c>
      <c r="U247" s="33">
        <v>100032594</v>
      </c>
      <c r="V247" s="35">
        <v>45414</v>
      </c>
      <c r="W247" s="41">
        <v>45656</v>
      </c>
      <c r="X247" s="35"/>
      <c r="Y247" s="30"/>
      <c r="Z247" s="39">
        <f t="shared" ref="Z247:Z249" si="22">+F247/8</f>
        <v>3605000</v>
      </c>
      <c r="AA247" s="30"/>
      <c r="AB247" s="40"/>
      <c r="AC247" s="30"/>
      <c r="AD247" s="40"/>
      <c r="AE247" s="30"/>
      <c r="AF247" s="30"/>
      <c r="AG247" s="30"/>
      <c r="AH247" s="30"/>
      <c r="AI247" s="30"/>
      <c r="AJ247" s="19"/>
      <c r="AK247" s="19"/>
    </row>
    <row r="248" spans="1:37">
      <c r="A248" s="30">
        <v>246</v>
      </c>
      <c r="B248" s="30" t="s">
        <v>35</v>
      </c>
      <c r="C248" s="30" t="s">
        <v>251</v>
      </c>
      <c r="D248" s="30" t="s">
        <v>240</v>
      </c>
      <c r="E248" s="31" t="s">
        <v>38</v>
      </c>
      <c r="F248" s="32">
        <v>28840000</v>
      </c>
      <c r="G248" s="30" t="s">
        <v>630</v>
      </c>
      <c r="H248" s="33">
        <v>1017208625</v>
      </c>
      <c r="I248" s="33"/>
      <c r="J248" s="34">
        <v>0</v>
      </c>
      <c r="K248" s="34">
        <v>1418</v>
      </c>
      <c r="L248" s="35">
        <v>45405</v>
      </c>
      <c r="M248" s="36">
        <f t="shared" si="20"/>
        <v>28840000</v>
      </c>
      <c r="N248" s="35">
        <v>45411</v>
      </c>
      <c r="O248" s="31" t="s">
        <v>40</v>
      </c>
      <c r="P248" s="37">
        <v>45411</v>
      </c>
      <c r="Q248" s="31">
        <v>1405</v>
      </c>
      <c r="R248" s="30">
        <v>21030202</v>
      </c>
      <c r="S248" s="38">
        <f t="shared" si="21"/>
        <v>28840000</v>
      </c>
      <c r="T248" s="35">
        <v>45411</v>
      </c>
      <c r="U248" s="33" t="s">
        <v>631</v>
      </c>
      <c r="V248" s="35">
        <v>45414</v>
      </c>
      <c r="W248" s="41">
        <v>45656</v>
      </c>
      <c r="X248" s="35"/>
      <c r="Y248" s="30"/>
      <c r="Z248" s="39">
        <f t="shared" si="22"/>
        <v>3605000</v>
      </c>
      <c r="AA248" s="30"/>
      <c r="AB248" s="40"/>
      <c r="AC248" s="30"/>
      <c r="AD248" s="40"/>
      <c r="AE248" s="30"/>
      <c r="AF248" s="30"/>
      <c r="AG248" s="30"/>
      <c r="AH248" s="30"/>
      <c r="AI248" s="30"/>
      <c r="AJ248" s="19"/>
      <c r="AK248" s="19"/>
    </row>
    <row r="249" spans="1:37">
      <c r="A249" s="30">
        <v>247</v>
      </c>
      <c r="B249" s="30" t="s">
        <v>35</v>
      </c>
      <c r="C249" s="30" t="s">
        <v>251</v>
      </c>
      <c r="D249" s="30" t="s">
        <v>240</v>
      </c>
      <c r="E249" s="31" t="s">
        <v>38</v>
      </c>
      <c r="F249" s="32">
        <v>28840000</v>
      </c>
      <c r="G249" s="30" t="s">
        <v>242</v>
      </c>
      <c r="H249" s="33">
        <v>1110579160</v>
      </c>
      <c r="I249" s="33"/>
      <c r="J249" s="34">
        <v>6</v>
      </c>
      <c r="K249" s="34">
        <v>1419</v>
      </c>
      <c r="L249" s="35">
        <v>45405</v>
      </c>
      <c r="M249" s="36">
        <f t="shared" si="20"/>
        <v>28840000</v>
      </c>
      <c r="N249" s="35">
        <v>45316</v>
      </c>
      <c r="O249" s="31" t="s">
        <v>40</v>
      </c>
      <c r="P249" s="37">
        <v>45411</v>
      </c>
      <c r="Q249" s="31">
        <v>1406</v>
      </c>
      <c r="R249" s="30">
        <v>21030202</v>
      </c>
      <c r="S249" s="38">
        <f t="shared" si="21"/>
        <v>28840000</v>
      </c>
      <c r="T249" s="35">
        <v>45411</v>
      </c>
      <c r="U249" s="33">
        <v>100032591</v>
      </c>
      <c r="V249" s="35">
        <v>45414</v>
      </c>
      <c r="W249" s="41">
        <v>45657</v>
      </c>
      <c r="X249" s="35"/>
      <c r="Y249" s="30"/>
      <c r="Z249" s="39">
        <f t="shared" si="22"/>
        <v>3605000</v>
      </c>
      <c r="AA249" s="30"/>
      <c r="AB249" s="40"/>
      <c r="AC249" s="30"/>
      <c r="AD249" s="40"/>
      <c r="AE249" s="30"/>
      <c r="AF249" s="30"/>
      <c r="AG249" s="30"/>
      <c r="AH249" s="30"/>
      <c r="AI249" s="30"/>
      <c r="AJ249" s="19"/>
      <c r="AK249" s="19"/>
    </row>
    <row r="250" spans="1:37">
      <c r="A250" s="30">
        <v>248</v>
      </c>
      <c r="B250" s="30" t="s">
        <v>254</v>
      </c>
      <c r="C250" s="30" t="s">
        <v>409</v>
      </c>
      <c r="D250" s="55" t="s">
        <v>632</v>
      </c>
      <c r="E250" s="31" t="s">
        <v>38</v>
      </c>
      <c r="F250" s="32">
        <v>8100000</v>
      </c>
      <c r="G250" s="30" t="s">
        <v>633</v>
      </c>
      <c r="H250" s="33">
        <v>1110501425</v>
      </c>
      <c r="I250" s="33"/>
      <c r="J250" s="34">
        <v>7</v>
      </c>
      <c r="K250" s="34">
        <v>1439</v>
      </c>
      <c r="L250" s="35">
        <v>45411</v>
      </c>
      <c r="M250" s="36">
        <f t="shared" si="20"/>
        <v>8100000</v>
      </c>
      <c r="N250" s="35">
        <v>45412</v>
      </c>
      <c r="O250" s="31" t="s">
        <v>40</v>
      </c>
      <c r="P250" s="37">
        <v>45412</v>
      </c>
      <c r="Q250" s="31">
        <v>1410</v>
      </c>
      <c r="R250" s="30">
        <v>220401</v>
      </c>
      <c r="S250" s="38">
        <f t="shared" si="21"/>
        <v>8100000</v>
      </c>
      <c r="T250" s="35">
        <v>45412</v>
      </c>
      <c r="U250" s="33">
        <v>100032646</v>
      </c>
      <c r="V250" s="35">
        <v>45412</v>
      </c>
      <c r="W250" s="31" t="s">
        <v>41</v>
      </c>
      <c r="X250" s="35"/>
      <c r="Y250" s="30"/>
      <c r="Z250" s="39">
        <f>+F250/1</f>
        <v>8100000</v>
      </c>
      <c r="AA250" s="30"/>
      <c r="AB250" s="40"/>
      <c r="AC250" s="30"/>
      <c r="AD250" s="40"/>
      <c r="AE250" s="30"/>
      <c r="AF250" s="30"/>
      <c r="AG250" s="30"/>
      <c r="AH250" s="30"/>
      <c r="AI250" s="30"/>
      <c r="AJ250" s="19"/>
      <c r="AK250" s="19"/>
    </row>
    <row r="251" spans="1:37">
      <c r="A251" s="30">
        <v>249</v>
      </c>
      <c r="B251" s="30" t="s">
        <v>35</v>
      </c>
      <c r="C251" s="30" t="s">
        <v>42</v>
      </c>
      <c r="D251" s="55" t="s">
        <v>43</v>
      </c>
      <c r="E251" s="31" t="s">
        <v>38</v>
      </c>
      <c r="F251" s="32">
        <v>5150000</v>
      </c>
      <c r="G251" s="30" t="s">
        <v>634</v>
      </c>
      <c r="H251" s="33">
        <v>93414691</v>
      </c>
      <c r="I251" s="33"/>
      <c r="J251" s="34">
        <v>5</v>
      </c>
      <c r="K251" s="34">
        <v>1443</v>
      </c>
      <c r="L251" s="35">
        <v>45411</v>
      </c>
      <c r="M251" s="36">
        <f t="shared" si="20"/>
        <v>5150000</v>
      </c>
      <c r="N251" s="35">
        <v>45414</v>
      </c>
      <c r="O251" s="31" t="s">
        <v>40</v>
      </c>
      <c r="P251" s="37">
        <v>45414</v>
      </c>
      <c r="Q251" s="31">
        <v>1426</v>
      </c>
      <c r="R251" s="30">
        <v>2101010301</v>
      </c>
      <c r="S251" s="38">
        <f t="shared" si="21"/>
        <v>5150000</v>
      </c>
      <c r="T251" s="35">
        <v>45414</v>
      </c>
      <c r="U251" s="33">
        <v>100032720</v>
      </c>
      <c r="V251" s="35">
        <v>45415</v>
      </c>
      <c r="W251" s="31" t="s">
        <v>41</v>
      </c>
      <c r="X251" s="35"/>
      <c r="Y251" s="30"/>
      <c r="Z251" s="39">
        <f>+F251/1</f>
        <v>5150000</v>
      </c>
      <c r="AA251" s="30"/>
      <c r="AB251" s="40"/>
      <c r="AC251" s="30"/>
      <c r="AD251" s="40"/>
      <c r="AE251" s="30"/>
      <c r="AF251" s="30"/>
      <c r="AG251" s="30"/>
      <c r="AH251" s="30"/>
      <c r="AI251" s="30"/>
      <c r="AJ251" s="19"/>
      <c r="AK251" s="19"/>
    </row>
    <row r="252" spans="1:37">
      <c r="A252" s="30">
        <v>250</v>
      </c>
      <c r="B252" s="30" t="s">
        <v>254</v>
      </c>
      <c r="C252" s="30" t="s">
        <v>70</v>
      </c>
      <c r="D252" s="280" t="s">
        <v>635</v>
      </c>
      <c r="E252" s="31" t="s">
        <v>38</v>
      </c>
      <c r="F252" s="32">
        <v>4200000</v>
      </c>
      <c r="G252" s="30" t="s">
        <v>636</v>
      </c>
      <c r="H252" s="33">
        <v>1113791998</v>
      </c>
      <c r="I252" s="33"/>
      <c r="J252" s="34">
        <v>9</v>
      </c>
      <c r="K252" s="34">
        <v>1442</v>
      </c>
      <c r="L252" s="35">
        <v>45411</v>
      </c>
      <c r="M252" s="36">
        <f t="shared" si="20"/>
        <v>4200000</v>
      </c>
      <c r="N252" s="35">
        <v>45414</v>
      </c>
      <c r="O252" s="31" t="s">
        <v>40</v>
      </c>
      <c r="P252" s="37">
        <v>45414</v>
      </c>
      <c r="Q252" s="31">
        <v>1427</v>
      </c>
      <c r="R252" s="30">
        <v>220401</v>
      </c>
      <c r="S252" s="38">
        <f t="shared" si="21"/>
        <v>4200000</v>
      </c>
      <c r="T252" s="35">
        <v>45415</v>
      </c>
      <c r="U252" s="33" t="s">
        <v>637</v>
      </c>
      <c r="V252" s="35">
        <v>45415</v>
      </c>
      <c r="W252" s="31" t="s">
        <v>41</v>
      </c>
      <c r="X252" s="35"/>
      <c r="Y252" s="30"/>
      <c r="Z252" s="39">
        <f t="shared" ref="Z252:Z263" si="23">+F252/1</f>
        <v>4200000</v>
      </c>
      <c r="AA252" s="30"/>
      <c r="AB252" s="40"/>
      <c r="AC252" s="30"/>
      <c r="AD252" s="40"/>
      <c r="AE252" s="30"/>
      <c r="AF252" s="30"/>
      <c r="AG252" s="30"/>
      <c r="AH252" s="30"/>
      <c r="AI252" s="30"/>
      <c r="AJ252" s="19"/>
      <c r="AK252" s="19"/>
    </row>
    <row r="253" spans="1:37">
      <c r="A253" s="30">
        <v>251</v>
      </c>
      <c r="B253" s="30" t="s">
        <v>254</v>
      </c>
      <c r="C253" s="30" t="s">
        <v>53</v>
      </c>
      <c r="D253" s="55" t="s">
        <v>63</v>
      </c>
      <c r="E253" s="31" t="s">
        <v>64</v>
      </c>
      <c r="F253" s="32">
        <v>8910000</v>
      </c>
      <c r="G253" s="30" t="s">
        <v>259</v>
      </c>
      <c r="H253" s="33">
        <v>1232391592</v>
      </c>
      <c r="I253" s="33"/>
      <c r="J253" s="34">
        <v>8</v>
      </c>
      <c r="K253" s="34">
        <v>1437</v>
      </c>
      <c r="L253" s="35">
        <v>45411</v>
      </c>
      <c r="M253" s="36">
        <f t="shared" si="20"/>
        <v>8910000</v>
      </c>
      <c r="N253" s="35">
        <v>45414</v>
      </c>
      <c r="O253" s="31" t="s">
        <v>40</v>
      </c>
      <c r="P253" s="37">
        <v>45414</v>
      </c>
      <c r="Q253" s="31">
        <v>1428</v>
      </c>
      <c r="R253" s="30">
        <v>220401</v>
      </c>
      <c r="S253" s="38">
        <f t="shared" si="21"/>
        <v>8910000</v>
      </c>
      <c r="T253" s="35">
        <v>45414</v>
      </c>
      <c r="U253" s="33" t="s">
        <v>638</v>
      </c>
      <c r="V253" s="35">
        <v>45414</v>
      </c>
      <c r="W253" s="31" t="s">
        <v>41</v>
      </c>
      <c r="X253" s="35"/>
      <c r="Y253" s="30"/>
      <c r="Z253" s="39">
        <f t="shared" si="23"/>
        <v>8910000</v>
      </c>
      <c r="AA253" s="30"/>
      <c r="AB253" s="40"/>
      <c r="AC253" s="30"/>
      <c r="AD253" s="40"/>
      <c r="AE253" s="30"/>
      <c r="AF253" s="30"/>
      <c r="AG253" s="30"/>
      <c r="AH253" s="30"/>
      <c r="AI253" s="30"/>
      <c r="AJ253" s="19"/>
      <c r="AK253" s="19"/>
    </row>
    <row r="254" spans="1:37">
      <c r="A254" s="30">
        <v>252</v>
      </c>
      <c r="B254" s="30" t="s">
        <v>254</v>
      </c>
      <c r="C254" s="30" t="s">
        <v>53</v>
      </c>
      <c r="D254" s="55" t="s">
        <v>145</v>
      </c>
      <c r="E254" s="31" t="s">
        <v>38</v>
      </c>
      <c r="F254" s="32">
        <v>12960000</v>
      </c>
      <c r="G254" s="30" t="s">
        <v>146</v>
      </c>
      <c r="H254" s="33">
        <v>14138035</v>
      </c>
      <c r="I254" s="33"/>
      <c r="J254" s="34">
        <v>2</v>
      </c>
      <c r="K254" s="34">
        <v>1438</v>
      </c>
      <c r="L254" s="35">
        <v>45411</v>
      </c>
      <c r="M254" s="36">
        <f t="shared" si="20"/>
        <v>12960000</v>
      </c>
      <c r="N254" s="35">
        <v>45414</v>
      </c>
      <c r="O254" s="31" t="s">
        <v>40</v>
      </c>
      <c r="P254" s="37">
        <v>45414</v>
      </c>
      <c r="Q254" s="31">
        <v>1429</v>
      </c>
      <c r="R254" s="30">
        <v>220401</v>
      </c>
      <c r="S254" s="38">
        <f t="shared" si="21"/>
        <v>12960000</v>
      </c>
      <c r="T254" s="35">
        <v>45414</v>
      </c>
      <c r="U254" s="33" t="s">
        <v>639</v>
      </c>
      <c r="V254" s="35">
        <v>45414</v>
      </c>
      <c r="W254" s="31" t="s">
        <v>41</v>
      </c>
      <c r="X254" s="35"/>
      <c r="Y254" s="30"/>
      <c r="Z254" s="39">
        <f t="shared" si="23"/>
        <v>12960000</v>
      </c>
      <c r="AA254" s="30"/>
      <c r="AB254" s="40"/>
      <c r="AC254" s="30"/>
      <c r="AD254" s="40"/>
      <c r="AE254" s="30"/>
      <c r="AF254" s="30"/>
      <c r="AG254" s="30"/>
      <c r="AH254" s="30"/>
      <c r="AI254" s="30"/>
      <c r="AJ254" s="19"/>
      <c r="AK254" s="19"/>
    </row>
    <row r="255" spans="1:37">
      <c r="A255" s="30">
        <v>253</v>
      </c>
      <c r="B255" s="30" t="s">
        <v>254</v>
      </c>
      <c r="C255" s="30" t="s">
        <v>53</v>
      </c>
      <c r="D255" s="55" t="s">
        <v>148</v>
      </c>
      <c r="E255" s="31" t="s">
        <v>38</v>
      </c>
      <c r="F255" s="32">
        <v>9720000</v>
      </c>
      <c r="G255" s="30" t="s">
        <v>149</v>
      </c>
      <c r="H255" s="33">
        <v>14878116</v>
      </c>
      <c r="I255" s="33"/>
      <c r="J255" s="34">
        <v>5</v>
      </c>
      <c r="K255" s="34">
        <v>1435</v>
      </c>
      <c r="L255" s="35">
        <v>45411</v>
      </c>
      <c r="M255" s="36">
        <f t="shared" si="20"/>
        <v>9720000</v>
      </c>
      <c r="N255" s="35">
        <v>45414</v>
      </c>
      <c r="O255" s="31" t="s">
        <v>40</v>
      </c>
      <c r="P255" s="37">
        <v>45414</v>
      </c>
      <c r="Q255" s="31">
        <v>1430</v>
      </c>
      <c r="R255" s="30">
        <v>220401</v>
      </c>
      <c r="S255" s="38">
        <f t="shared" si="21"/>
        <v>9720000</v>
      </c>
      <c r="T255" s="35">
        <v>45414</v>
      </c>
      <c r="U255" s="33" t="s">
        <v>640</v>
      </c>
      <c r="V255" s="35">
        <v>45414</v>
      </c>
      <c r="W255" s="31" t="s">
        <v>41</v>
      </c>
      <c r="X255" s="35"/>
      <c r="Y255" s="30"/>
      <c r="Z255" s="39">
        <f t="shared" si="23"/>
        <v>9720000</v>
      </c>
      <c r="AA255" s="30"/>
      <c r="AB255" s="40"/>
      <c r="AC255" s="30"/>
      <c r="AD255" s="40"/>
      <c r="AE255" s="30"/>
      <c r="AF255" s="30"/>
      <c r="AG255" s="30"/>
      <c r="AH255" s="30"/>
      <c r="AI255" s="30"/>
      <c r="AJ255" s="19"/>
      <c r="AK255" s="19"/>
    </row>
    <row r="256" spans="1:37">
      <c r="A256" s="30">
        <v>254</v>
      </c>
      <c r="B256" s="30" t="s">
        <v>254</v>
      </c>
      <c r="C256" s="30" t="s">
        <v>53</v>
      </c>
      <c r="D256" s="30" t="s">
        <v>126</v>
      </c>
      <c r="E256" s="31" t="s">
        <v>38</v>
      </c>
      <c r="F256" s="32">
        <v>9720000</v>
      </c>
      <c r="G256" s="30" t="s">
        <v>127</v>
      </c>
      <c r="H256" s="33">
        <v>14325425</v>
      </c>
      <c r="I256" s="33"/>
      <c r="J256" s="34">
        <v>3</v>
      </c>
      <c r="K256" s="34">
        <v>1436</v>
      </c>
      <c r="L256" s="35">
        <v>45411</v>
      </c>
      <c r="M256" s="36">
        <f t="shared" si="20"/>
        <v>9720000</v>
      </c>
      <c r="N256" s="35">
        <v>45414</v>
      </c>
      <c r="O256" s="31" t="s">
        <v>40</v>
      </c>
      <c r="P256" s="37">
        <v>45414</v>
      </c>
      <c r="Q256" s="31">
        <v>1431</v>
      </c>
      <c r="R256" s="30">
        <v>220401</v>
      </c>
      <c r="S256" s="38">
        <f t="shared" si="21"/>
        <v>9720000</v>
      </c>
      <c r="T256" s="35">
        <v>45414</v>
      </c>
      <c r="U256" s="33" t="s">
        <v>641</v>
      </c>
      <c r="V256" s="35">
        <v>45414</v>
      </c>
      <c r="W256" s="31" t="s">
        <v>41</v>
      </c>
      <c r="X256" s="35"/>
      <c r="Y256" s="30"/>
      <c r="Z256" s="39">
        <f t="shared" si="23"/>
        <v>9720000</v>
      </c>
      <c r="AA256" s="30"/>
      <c r="AB256" s="40"/>
      <c r="AC256" s="30"/>
      <c r="AD256" s="40"/>
      <c r="AE256" s="30"/>
      <c r="AF256" s="30"/>
      <c r="AG256" s="30"/>
      <c r="AH256" s="30"/>
      <c r="AI256" s="30"/>
      <c r="AJ256" s="19"/>
      <c r="AK256" s="19"/>
    </row>
    <row r="257" spans="1:37">
      <c r="A257" s="30">
        <v>255</v>
      </c>
      <c r="B257" s="30" t="s">
        <v>35</v>
      </c>
      <c r="C257" s="30" t="s">
        <v>251</v>
      </c>
      <c r="D257" s="30" t="s">
        <v>642</v>
      </c>
      <c r="E257" s="31" t="s">
        <v>38</v>
      </c>
      <c r="F257" s="32">
        <v>7012969</v>
      </c>
      <c r="G257" s="30" t="s">
        <v>643</v>
      </c>
      <c r="H257" s="33">
        <v>5849749</v>
      </c>
      <c r="I257" s="33"/>
      <c r="J257" s="34">
        <v>0</v>
      </c>
      <c r="K257" s="34">
        <v>1408</v>
      </c>
      <c r="L257" s="35">
        <v>45394</v>
      </c>
      <c r="M257" s="36">
        <f t="shared" si="20"/>
        <v>7012969</v>
      </c>
      <c r="N257" s="35">
        <v>45414</v>
      </c>
      <c r="O257" s="31" t="s">
        <v>40</v>
      </c>
      <c r="P257" s="37">
        <v>45414</v>
      </c>
      <c r="Q257" s="31">
        <v>1432</v>
      </c>
      <c r="R257" s="30">
        <v>21030202</v>
      </c>
      <c r="S257" s="38">
        <f t="shared" si="21"/>
        <v>7012969</v>
      </c>
      <c r="T257" s="35">
        <v>45415</v>
      </c>
      <c r="U257" s="33" t="s">
        <v>644</v>
      </c>
      <c r="V257" s="35">
        <v>45422</v>
      </c>
      <c r="W257" s="31" t="s">
        <v>645</v>
      </c>
      <c r="X257" s="35"/>
      <c r="Y257" s="30"/>
      <c r="Z257" s="39">
        <f>+F257/1.5</f>
        <v>4675312.666666667</v>
      </c>
      <c r="AA257" s="30"/>
      <c r="AB257" s="40"/>
      <c r="AC257" s="30"/>
      <c r="AD257" s="40"/>
      <c r="AE257" s="30"/>
      <c r="AF257" s="30"/>
      <c r="AG257" s="30"/>
      <c r="AH257" s="30"/>
      <c r="AI257" s="30" t="s">
        <v>646</v>
      </c>
      <c r="AJ257" s="19"/>
      <c r="AK257" s="19"/>
    </row>
    <row r="258" spans="1:37">
      <c r="A258" s="30">
        <v>256</v>
      </c>
      <c r="B258" s="30" t="s">
        <v>254</v>
      </c>
      <c r="C258" s="30" t="s">
        <v>647</v>
      </c>
      <c r="D258" s="59" t="s">
        <v>648</v>
      </c>
      <c r="E258" s="31" t="s">
        <v>38</v>
      </c>
      <c r="F258" s="32">
        <v>14214000</v>
      </c>
      <c r="G258" s="30" t="s">
        <v>166</v>
      </c>
      <c r="H258" s="33">
        <v>36559111</v>
      </c>
      <c r="I258" s="33"/>
      <c r="J258" s="34"/>
      <c r="K258" s="34">
        <v>1460</v>
      </c>
      <c r="L258" s="35">
        <v>45420</v>
      </c>
      <c r="M258" s="36">
        <f t="shared" si="20"/>
        <v>14214000</v>
      </c>
      <c r="N258" s="35">
        <v>45420</v>
      </c>
      <c r="O258" s="31" t="s">
        <v>40</v>
      </c>
      <c r="P258" s="37">
        <v>45420</v>
      </c>
      <c r="Q258" s="31">
        <v>1435</v>
      </c>
      <c r="R258" s="30">
        <v>220401</v>
      </c>
      <c r="S258" s="38">
        <f t="shared" si="21"/>
        <v>14214000</v>
      </c>
      <c r="T258" s="35">
        <v>45420</v>
      </c>
      <c r="U258" s="33">
        <v>100032907</v>
      </c>
      <c r="V258" s="35">
        <v>45420</v>
      </c>
      <c r="W258" s="31" t="s">
        <v>88</v>
      </c>
      <c r="X258" s="35"/>
      <c r="Y258" s="30"/>
      <c r="Z258" s="39">
        <f>+F258/3</f>
        <v>4738000</v>
      </c>
      <c r="AA258" s="30"/>
      <c r="AB258" s="40"/>
      <c r="AC258" s="30"/>
      <c r="AD258" s="40"/>
      <c r="AE258" s="30"/>
      <c r="AF258" s="30"/>
      <c r="AG258" s="30"/>
      <c r="AH258" s="30"/>
      <c r="AI258" s="468" t="s">
        <v>649</v>
      </c>
      <c r="AJ258" s="19"/>
      <c r="AK258" s="19"/>
    </row>
    <row r="259" spans="1:37">
      <c r="A259" s="30">
        <v>257</v>
      </c>
      <c r="B259" s="30" t="s">
        <v>35</v>
      </c>
      <c r="C259" s="30" t="s">
        <v>488</v>
      </c>
      <c r="D259" s="68" t="s">
        <v>650</v>
      </c>
      <c r="E259" s="31" t="s">
        <v>38</v>
      </c>
      <c r="F259" s="32">
        <v>5000000</v>
      </c>
      <c r="G259" s="30" t="s">
        <v>490</v>
      </c>
      <c r="H259" s="33">
        <v>900062917</v>
      </c>
      <c r="I259" s="33"/>
      <c r="J259" s="34">
        <v>9</v>
      </c>
      <c r="K259" s="34">
        <v>1423</v>
      </c>
      <c r="L259" s="35">
        <v>45405</v>
      </c>
      <c r="M259" s="36">
        <f t="shared" si="20"/>
        <v>5000000</v>
      </c>
      <c r="N259" s="35">
        <v>45421</v>
      </c>
      <c r="O259" s="31" t="s">
        <v>40</v>
      </c>
      <c r="P259" s="37">
        <v>45433</v>
      </c>
      <c r="Q259" s="31">
        <v>1471</v>
      </c>
      <c r="R259" s="30">
        <v>2102010206</v>
      </c>
      <c r="S259" s="38">
        <f t="shared" si="21"/>
        <v>5000000</v>
      </c>
      <c r="T259" s="35" t="s">
        <v>651</v>
      </c>
      <c r="U259" s="71" t="s">
        <v>651</v>
      </c>
      <c r="V259" s="35"/>
      <c r="W259" s="41">
        <v>45657</v>
      </c>
      <c r="X259" s="35"/>
      <c r="Y259" s="30"/>
      <c r="Z259" s="39">
        <f t="shared" si="23"/>
        <v>5000000</v>
      </c>
      <c r="AA259" s="30"/>
      <c r="AB259" s="40"/>
      <c r="AC259" s="30"/>
      <c r="AD259" s="40"/>
      <c r="AE259" s="30"/>
      <c r="AF259" s="30"/>
      <c r="AG259" s="30"/>
      <c r="AH259" s="30"/>
      <c r="AI259" s="30"/>
      <c r="AJ259" s="19"/>
      <c r="AK259" s="19"/>
    </row>
    <row r="260" spans="1:37">
      <c r="A260" s="30">
        <v>258</v>
      </c>
      <c r="B260" s="30" t="s">
        <v>35</v>
      </c>
      <c r="C260" s="30" t="s">
        <v>53</v>
      </c>
      <c r="D260" s="30" t="s">
        <v>115</v>
      </c>
      <c r="E260" s="31" t="s">
        <v>38</v>
      </c>
      <c r="F260" s="32">
        <v>3888000</v>
      </c>
      <c r="G260" s="30" t="s">
        <v>116</v>
      </c>
      <c r="H260" s="33">
        <v>38290379</v>
      </c>
      <c r="I260" s="33"/>
      <c r="J260" s="34">
        <v>7</v>
      </c>
      <c r="K260" s="34">
        <v>1440</v>
      </c>
      <c r="L260" s="35">
        <v>45411</v>
      </c>
      <c r="M260" s="36">
        <f t="shared" si="20"/>
        <v>3888000</v>
      </c>
      <c r="N260" s="35">
        <v>45426</v>
      </c>
      <c r="O260" s="31" t="s">
        <v>40</v>
      </c>
      <c r="P260" s="37">
        <v>45427</v>
      </c>
      <c r="Q260" s="31">
        <v>1451</v>
      </c>
      <c r="R260" s="30">
        <v>220401</v>
      </c>
      <c r="S260" s="38">
        <f t="shared" si="21"/>
        <v>3888000</v>
      </c>
      <c r="T260" s="35"/>
      <c r="U260" s="33"/>
      <c r="V260" s="35"/>
      <c r="W260" s="31" t="s">
        <v>652</v>
      </c>
      <c r="X260" s="35"/>
      <c r="Y260" s="30"/>
      <c r="Z260" s="39">
        <f t="shared" si="23"/>
        <v>3888000</v>
      </c>
      <c r="AA260" s="30"/>
      <c r="AB260" s="40"/>
      <c r="AC260" s="30"/>
      <c r="AD260" s="40"/>
      <c r="AE260" s="30"/>
      <c r="AF260" s="30"/>
      <c r="AG260" s="30"/>
      <c r="AH260" s="30"/>
      <c r="AI260" s="30"/>
      <c r="AJ260" s="19"/>
      <c r="AK260" s="19"/>
    </row>
    <row r="261" spans="1:37">
      <c r="A261" s="30">
        <v>259</v>
      </c>
      <c r="B261" s="30" t="s">
        <v>35</v>
      </c>
      <c r="C261" s="30" t="s">
        <v>42</v>
      </c>
      <c r="D261" s="30" t="s">
        <v>299</v>
      </c>
      <c r="E261" s="31" t="s">
        <v>38</v>
      </c>
      <c r="F261" s="32">
        <v>5000000</v>
      </c>
      <c r="G261" s="30" t="s">
        <v>300</v>
      </c>
      <c r="H261" s="33">
        <v>1110507270</v>
      </c>
      <c r="I261" s="33"/>
      <c r="J261" s="34">
        <v>1</v>
      </c>
      <c r="K261" s="34">
        <v>1446</v>
      </c>
      <c r="L261" s="35">
        <v>45411</v>
      </c>
      <c r="M261" s="36">
        <f t="shared" si="20"/>
        <v>5000000</v>
      </c>
      <c r="N261" s="35">
        <v>45426</v>
      </c>
      <c r="O261" s="31" t="s">
        <v>296</v>
      </c>
      <c r="P261" s="37">
        <v>45427</v>
      </c>
      <c r="Q261" s="31">
        <v>1450</v>
      </c>
      <c r="R261" s="30">
        <v>2101010301</v>
      </c>
      <c r="S261" s="38">
        <f t="shared" si="21"/>
        <v>5000000</v>
      </c>
      <c r="T261" s="35">
        <v>45427</v>
      </c>
      <c r="U261" s="33" t="s">
        <v>653</v>
      </c>
      <c r="V261" s="35">
        <v>45427</v>
      </c>
      <c r="W261" s="31" t="s">
        <v>41</v>
      </c>
      <c r="X261" s="35"/>
      <c r="Y261" s="30"/>
      <c r="Z261" s="39">
        <f t="shared" si="23"/>
        <v>5000000</v>
      </c>
      <c r="AA261" s="30"/>
      <c r="AB261" s="40"/>
      <c r="AC261" s="30"/>
      <c r="AD261" s="40"/>
      <c r="AE261" s="30"/>
      <c r="AF261" s="30"/>
      <c r="AG261" s="30"/>
      <c r="AH261" s="30"/>
      <c r="AI261" s="30"/>
      <c r="AJ261" s="19"/>
      <c r="AK261" s="19"/>
    </row>
    <row r="262" spans="1:37">
      <c r="A262" s="30">
        <v>260</v>
      </c>
      <c r="B262" s="30" t="s">
        <v>654</v>
      </c>
      <c r="C262" s="30" t="s">
        <v>59</v>
      </c>
      <c r="D262" s="59" t="s">
        <v>655</v>
      </c>
      <c r="E262" s="31" t="s">
        <v>38</v>
      </c>
      <c r="F262" s="32">
        <v>209642729</v>
      </c>
      <c r="G262" s="30" t="s">
        <v>656</v>
      </c>
      <c r="H262" s="33">
        <v>900265071</v>
      </c>
      <c r="I262" s="33"/>
      <c r="J262" s="34">
        <v>5</v>
      </c>
      <c r="K262" s="34">
        <v>1455</v>
      </c>
      <c r="L262" s="35">
        <v>45412</v>
      </c>
      <c r="M262" s="36">
        <f t="shared" si="20"/>
        <v>209642729</v>
      </c>
      <c r="N262" s="35">
        <v>45428</v>
      </c>
      <c r="O262" s="31" t="s">
        <v>296</v>
      </c>
      <c r="P262" s="37">
        <v>45428</v>
      </c>
      <c r="Q262" s="31">
        <v>1452</v>
      </c>
      <c r="R262" s="30">
        <v>220304</v>
      </c>
      <c r="S262" s="38">
        <f t="shared" si="21"/>
        <v>209642729</v>
      </c>
      <c r="T262" s="35">
        <v>45428</v>
      </c>
      <c r="U262" s="33" t="s">
        <v>657</v>
      </c>
      <c r="V262" s="35">
        <v>45435</v>
      </c>
      <c r="W262" s="31" t="s">
        <v>195</v>
      </c>
      <c r="X262" s="35"/>
      <c r="Y262" s="30"/>
      <c r="Z262" s="39">
        <f>+F262/6</f>
        <v>34940454.833333336</v>
      </c>
      <c r="AA262" s="30"/>
      <c r="AB262" s="40"/>
      <c r="AC262" s="30"/>
      <c r="AD262" s="40"/>
      <c r="AE262" s="30"/>
      <c r="AF262" s="30"/>
      <c r="AG262" s="30"/>
      <c r="AH262" s="30"/>
      <c r="AI262" s="30"/>
      <c r="AJ262" s="19"/>
      <c r="AK262" s="19"/>
    </row>
    <row r="263" spans="1:37">
      <c r="A263" s="30">
        <v>261</v>
      </c>
      <c r="B263" s="30" t="s">
        <v>254</v>
      </c>
      <c r="C263" s="30" t="s">
        <v>53</v>
      </c>
      <c r="D263" s="59" t="s">
        <v>302</v>
      </c>
      <c r="E263" s="31" t="s">
        <v>38</v>
      </c>
      <c r="F263" s="32">
        <v>3500000</v>
      </c>
      <c r="G263" s="30" t="s">
        <v>303</v>
      </c>
      <c r="H263" s="33">
        <v>1104706658</v>
      </c>
      <c r="I263" s="33"/>
      <c r="J263" s="34">
        <v>5</v>
      </c>
      <c r="K263" s="34">
        <v>1467</v>
      </c>
      <c r="L263" s="35">
        <v>45422</v>
      </c>
      <c r="M263" s="36">
        <f t="shared" si="20"/>
        <v>3500000</v>
      </c>
      <c r="N263" s="35">
        <v>45428</v>
      </c>
      <c r="O263" s="31" t="s">
        <v>40</v>
      </c>
      <c r="P263" s="37">
        <v>45428</v>
      </c>
      <c r="Q263" s="31">
        <v>1455</v>
      </c>
      <c r="R263" s="30">
        <v>220401</v>
      </c>
      <c r="S263" s="38">
        <f t="shared" si="21"/>
        <v>3500000</v>
      </c>
      <c r="T263" s="35">
        <v>45428</v>
      </c>
      <c r="U263" s="33" t="s">
        <v>658</v>
      </c>
      <c r="V263" s="35">
        <v>45428</v>
      </c>
      <c r="W263" s="31" t="s">
        <v>106</v>
      </c>
      <c r="X263" s="35"/>
      <c r="Y263" s="30"/>
      <c r="Z263" s="39">
        <f t="shared" si="23"/>
        <v>3500000</v>
      </c>
      <c r="AA263" s="30"/>
      <c r="AB263" s="40"/>
      <c r="AC263" s="30"/>
      <c r="AD263" s="40"/>
      <c r="AE263" s="30"/>
      <c r="AF263" s="30"/>
      <c r="AG263" s="30"/>
      <c r="AH263" s="30"/>
      <c r="AI263" s="30"/>
      <c r="AJ263" s="19"/>
      <c r="AK263" s="19"/>
    </row>
    <row r="264" spans="1:37">
      <c r="A264" s="30">
        <v>262</v>
      </c>
      <c r="B264" s="30" t="s">
        <v>654</v>
      </c>
      <c r="C264" s="30" t="s">
        <v>251</v>
      </c>
      <c r="D264" s="68" t="s">
        <v>659</v>
      </c>
      <c r="E264" s="31" t="s">
        <v>38</v>
      </c>
      <c r="F264" s="32">
        <v>65275200</v>
      </c>
      <c r="G264" s="30" t="s">
        <v>660</v>
      </c>
      <c r="H264" s="33">
        <v>901518333</v>
      </c>
      <c r="I264" s="33"/>
      <c r="J264" s="34">
        <v>0</v>
      </c>
      <c r="K264" s="34">
        <v>1422</v>
      </c>
      <c r="L264" s="35">
        <v>45405</v>
      </c>
      <c r="M264" s="36">
        <f t="shared" si="20"/>
        <v>65275200</v>
      </c>
      <c r="N264" s="35">
        <v>45428</v>
      </c>
      <c r="O264" s="31" t="s">
        <v>40</v>
      </c>
      <c r="P264" s="37">
        <v>45429</v>
      </c>
      <c r="Q264" s="31">
        <v>1458</v>
      </c>
      <c r="R264" s="30">
        <v>21030202</v>
      </c>
      <c r="S264" s="38">
        <f t="shared" si="21"/>
        <v>65275200</v>
      </c>
      <c r="T264" s="35">
        <v>45429</v>
      </c>
      <c r="U264" s="33">
        <v>100022245</v>
      </c>
      <c r="V264" s="35">
        <v>45434</v>
      </c>
      <c r="W264" s="41">
        <v>45657</v>
      </c>
      <c r="X264" s="35">
        <v>45639</v>
      </c>
      <c r="Y264" s="293">
        <v>45657</v>
      </c>
      <c r="Z264" s="39">
        <f>+F264/5.5</f>
        <v>11868218.181818182</v>
      </c>
      <c r="AA264" s="469">
        <v>20000000</v>
      </c>
      <c r="AB264" s="40"/>
      <c r="AC264" s="30"/>
      <c r="AD264" s="40"/>
      <c r="AE264" s="30"/>
      <c r="AF264" s="30"/>
      <c r="AG264" s="30"/>
      <c r="AH264" s="30"/>
      <c r="AI264" s="30"/>
      <c r="AJ264" s="19"/>
      <c r="AK264" s="19"/>
    </row>
    <row r="265" spans="1:37">
      <c r="A265" s="30">
        <v>263</v>
      </c>
      <c r="B265" s="30" t="s">
        <v>35</v>
      </c>
      <c r="C265" s="30" t="s">
        <v>70</v>
      </c>
      <c r="D265" s="30" t="s">
        <v>182</v>
      </c>
      <c r="E265" s="31" t="s">
        <v>38</v>
      </c>
      <c r="F265" s="32">
        <v>110000000</v>
      </c>
      <c r="G265" s="30" t="s">
        <v>68</v>
      </c>
      <c r="H265" s="33">
        <v>900504144</v>
      </c>
      <c r="I265" s="33"/>
      <c r="J265" s="34">
        <v>0</v>
      </c>
      <c r="K265" s="34">
        <v>1480</v>
      </c>
      <c r="L265" s="35">
        <v>45426</v>
      </c>
      <c r="M265" s="36">
        <f t="shared" si="20"/>
        <v>110000000</v>
      </c>
      <c r="N265" s="35">
        <v>45429</v>
      </c>
      <c r="O265" s="31" t="s">
        <v>40</v>
      </c>
      <c r="P265" s="37">
        <v>45429</v>
      </c>
      <c r="Q265" s="31">
        <v>1465</v>
      </c>
      <c r="R265" s="30">
        <v>220105</v>
      </c>
      <c r="S265" s="38">
        <f t="shared" si="21"/>
        <v>110000000</v>
      </c>
      <c r="T265" s="35">
        <v>45429</v>
      </c>
      <c r="U265" s="33">
        <v>100033170</v>
      </c>
      <c r="V265" s="35">
        <v>45429</v>
      </c>
      <c r="W265" s="31" t="s">
        <v>41</v>
      </c>
      <c r="X265" s="35"/>
      <c r="Y265" s="30"/>
      <c r="Z265" s="39">
        <f>+F265/1</f>
        <v>110000000</v>
      </c>
      <c r="AA265" s="30"/>
      <c r="AB265" s="40"/>
      <c r="AC265" s="30"/>
      <c r="AD265" s="40"/>
      <c r="AE265" s="30"/>
      <c r="AF265" s="30"/>
      <c r="AG265" s="30"/>
      <c r="AH265" s="30"/>
      <c r="AI265" s="30"/>
      <c r="AJ265" s="19"/>
      <c r="AK265" s="19"/>
    </row>
    <row r="266" spans="1:37">
      <c r="A266" s="30">
        <v>264</v>
      </c>
      <c r="B266" s="30" t="s">
        <v>35</v>
      </c>
      <c r="C266" s="30" t="s">
        <v>251</v>
      </c>
      <c r="D266" s="30" t="s">
        <v>225</v>
      </c>
      <c r="E266" s="31" t="s">
        <v>38</v>
      </c>
      <c r="F266" s="32">
        <v>57356250</v>
      </c>
      <c r="G266" s="30" t="s">
        <v>226</v>
      </c>
      <c r="H266" s="33">
        <v>901370428</v>
      </c>
      <c r="I266" s="33"/>
      <c r="J266" s="34">
        <v>3</v>
      </c>
      <c r="K266" s="34">
        <v>1479</v>
      </c>
      <c r="L266" s="35">
        <v>45426</v>
      </c>
      <c r="M266" s="36">
        <f t="shared" si="20"/>
        <v>57356250</v>
      </c>
      <c r="N266" s="35">
        <v>45429</v>
      </c>
      <c r="O266" s="31" t="s">
        <v>40</v>
      </c>
      <c r="P266" s="37">
        <v>45432</v>
      </c>
      <c r="Q266" s="31">
        <v>1468</v>
      </c>
      <c r="R266" s="30">
        <v>220106</v>
      </c>
      <c r="S266" s="38">
        <f t="shared" si="21"/>
        <v>57356250</v>
      </c>
      <c r="T266" s="35" t="s">
        <v>661</v>
      </c>
      <c r="U266" s="33">
        <v>100033265</v>
      </c>
      <c r="V266" s="35">
        <v>45435</v>
      </c>
      <c r="W266" s="31" t="s">
        <v>79</v>
      </c>
      <c r="X266" s="35">
        <v>45587</v>
      </c>
      <c r="Y266" s="30" t="s">
        <v>662</v>
      </c>
      <c r="Z266" s="39">
        <f>+F266/5</f>
        <v>11471250</v>
      </c>
      <c r="AA266" s="469">
        <v>25000000</v>
      </c>
      <c r="AB266" s="40"/>
      <c r="AC266" s="30"/>
      <c r="AD266" s="40"/>
      <c r="AE266" s="30"/>
      <c r="AF266" s="30"/>
      <c r="AG266" s="30"/>
      <c r="AH266" s="30"/>
      <c r="AI266" s="30"/>
      <c r="AJ266" s="19"/>
      <c r="AK266" s="19"/>
    </row>
    <row r="267" spans="1:37">
      <c r="A267" s="30">
        <v>265</v>
      </c>
      <c r="B267" s="30" t="s">
        <v>654</v>
      </c>
      <c r="C267" s="30" t="s">
        <v>157</v>
      </c>
      <c r="D267" s="59" t="s">
        <v>663</v>
      </c>
      <c r="E267" s="31" t="s">
        <v>38</v>
      </c>
      <c r="F267" s="32">
        <v>23800000</v>
      </c>
      <c r="G267" s="30" t="s">
        <v>664</v>
      </c>
      <c r="H267" s="33">
        <v>1110553043</v>
      </c>
      <c r="I267" s="33"/>
      <c r="J267" s="34">
        <v>1</v>
      </c>
      <c r="K267" s="34">
        <v>1475</v>
      </c>
      <c r="L267" s="35">
        <v>45426</v>
      </c>
      <c r="M267" s="36">
        <f t="shared" si="20"/>
        <v>23800000</v>
      </c>
      <c r="N267" s="35">
        <v>45432</v>
      </c>
      <c r="O267" s="31" t="s">
        <v>40</v>
      </c>
      <c r="P267" s="37">
        <v>45432</v>
      </c>
      <c r="Q267" s="31">
        <v>1469</v>
      </c>
      <c r="R267" s="30">
        <v>220301</v>
      </c>
      <c r="S267" s="38">
        <f t="shared" si="21"/>
        <v>23800000</v>
      </c>
      <c r="T267" s="35">
        <v>45432</v>
      </c>
      <c r="U267" s="33">
        <v>100033195</v>
      </c>
      <c r="V267" s="35">
        <v>45434</v>
      </c>
      <c r="W267" s="41">
        <v>45656</v>
      </c>
      <c r="X267" s="35"/>
      <c r="Y267" s="30"/>
      <c r="Z267" s="39">
        <f>+F267/5.2</f>
        <v>4576923.076923077</v>
      </c>
      <c r="AA267" s="30"/>
      <c r="AB267" s="40"/>
      <c r="AC267" s="30"/>
      <c r="AD267" s="40"/>
      <c r="AE267" s="30"/>
      <c r="AF267" s="30"/>
      <c r="AG267" s="30"/>
      <c r="AH267" s="30"/>
      <c r="AI267" s="30"/>
      <c r="AJ267" s="19"/>
      <c r="AK267" s="19"/>
    </row>
    <row r="268" spans="1:37">
      <c r="A268" s="30">
        <v>266</v>
      </c>
      <c r="B268" s="30" t="s">
        <v>654</v>
      </c>
      <c r="C268" s="30" t="s">
        <v>157</v>
      </c>
      <c r="D268" s="68" t="s">
        <v>665</v>
      </c>
      <c r="E268" s="31" t="s">
        <v>38</v>
      </c>
      <c r="F268" s="32">
        <v>23800000</v>
      </c>
      <c r="G268" s="30" t="s">
        <v>666</v>
      </c>
      <c r="H268" s="33">
        <v>7919127</v>
      </c>
      <c r="I268" s="33"/>
      <c r="J268" s="34">
        <v>8</v>
      </c>
      <c r="K268" s="34">
        <v>1476</v>
      </c>
      <c r="L268" s="35">
        <v>45426</v>
      </c>
      <c r="M268" s="36">
        <f t="shared" si="20"/>
        <v>23800000</v>
      </c>
      <c r="N268" s="35">
        <v>45432</v>
      </c>
      <c r="O268" s="31" t="s">
        <v>40</v>
      </c>
      <c r="P268" s="37">
        <v>45432</v>
      </c>
      <c r="Q268" s="31">
        <v>1470</v>
      </c>
      <c r="R268" s="30">
        <v>220301</v>
      </c>
      <c r="S268" s="38">
        <f t="shared" si="21"/>
        <v>23800000</v>
      </c>
      <c r="T268" s="35">
        <v>45432</v>
      </c>
      <c r="U268" s="33">
        <v>100033193</v>
      </c>
      <c r="V268" s="35">
        <v>45432</v>
      </c>
      <c r="W268" s="41">
        <v>45656</v>
      </c>
      <c r="X268" s="35"/>
      <c r="Y268" s="30"/>
      <c r="Z268" s="39">
        <f>+F268/5.2</f>
        <v>4576923.076923077</v>
      </c>
      <c r="AA268" s="30"/>
      <c r="AB268" s="40"/>
      <c r="AC268" s="30"/>
      <c r="AD268" s="40"/>
      <c r="AE268" s="30"/>
      <c r="AF268" s="30"/>
      <c r="AG268" s="30"/>
      <c r="AH268" s="30"/>
      <c r="AI268" s="30"/>
      <c r="AJ268" s="19"/>
      <c r="AK268" s="19"/>
    </row>
    <row r="269" spans="1:37">
      <c r="A269" s="30">
        <v>267</v>
      </c>
      <c r="B269" s="30" t="s">
        <v>35</v>
      </c>
      <c r="C269" s="30" t="s">
        <v>48</v>
      </c>
      <c r="D269" s="30" t="s">
        <v>667</v>
      </c>
      <c r="E269" s="31" t="s">
        <v>38</v>
      </c>
      <c r="F269" s="32">
        <v>4000000</v>
      </c>
      <c r="G269" s="30" t="s">
        <v>668</v>
      </c>
      <c r="H269" s="33">
        <v>11430443</v>
      </c>
      <c r="I269" s="33"/>
      <c r="J269" s="34">
        <v>4</v>
      </c>
      <c r="K269" s="34">
        <v>1458</v>
      </c>
      <c r="L269" s="35">
        <v>45419</v>
      </c>
      <c r="M269" s="36">
        <f t="shared" ref="M269:M318" si="24">F269</f>
        <v>4000000</v>
      </c>
      <c r="N269" s="35">
        <v>45433</v>
      </c>
      <c r="O269" s="31" t="s">
        <v>40</v>
      </c>
      <c r="P269" s="37">
        <v>45434</v>
      </c>
      <c r="Q269" s="31">
        <v>1474</v>
      </c>
      <c r="R269" s="30">
        <v>2101020301</v>
      </c>
      <c r="S269" s="38">
        <f t="shared" ref="S269:S318" si="25">M269</f>
        <v>4000000</v>
      </c>
      <c r="T269" s="35">
        <v>45434</v>
      </c>
      <c r="U269" s="33">
        <v>100033314</v>
      </c>
      <c r="V269" s="35"/>
      <c r="W269" s="31" t="s">
        <v>121</v>
      </c>
      <c r="X269" s="35"/>
      <c r="Y269" s="30"/>
      <c r="Z269" s="39">
        <f t="shared" ref="Z269:Z276" si="26">+F269/1</f>
        <v>4000000</v>
      </c>
      <c r="AA269" s="30"/>
      <c r="AB269" s="40"/>
      <c r="AC269" s="30"/>
      <c r="AD269" s="40"/>
      <c r="AE269" s="30"/>
      <c r="AF269" s="30"/>
      <c r="AG269" s="30"/>
      <c r="AH269" s="30"/>
      <c r="AI269" s="30"/>
      <c r="AJ269" s="19"/>
      <c r="AK269" s="19"/>
    </row>
    <row r="270" spans="1:37">
      <c r="A270" s="30">
        <v>268</v>
      </c>
      <c r="B270" s="30" t="s">
        <v>654</v>
      </c>
      <c r="C270" s="30" t="s">
        <v>669</v>
      </c>
      <c r="D270" s="68" t="s">
        <v>670</v>
      </c>
      <c r="E270" s="31" t="s">
        <v>38</v>
      </c>
      <c r="F270" s="32">
        <v>31500000</v>
      </c>
      <c r="G270" s="30" t="s">
        <v>671</v>
      </c>
      <c r="H270" s="33">
        <v>1110512112</v>
      </c>
      <c r="I270" s="33"/>
      <c r="J270" s="34">
        <v>4</v>
      </c>
      <c r="K270" s="34">
        <v>1483</v>
      </c>
      <c r="L270" s="35">
        <v>45428</v>
      </c>
      <c r="M270" s="36">
        <f t="shared" si="24"/>
        <v>31500000</v>
      </c>
      <c r="N270" s="35">
        <v>45434</v>
      </c>
      <c r="O270" s="31" t="s">
        <v>40</v>
      </c>
      <c r="P270" s="37">
        <v>45434</v>
      </c>
      <c r="Q270" s="31">
        <v>1475</v>
      </c>
      <c r="R270" s="30">
        <v>220301</v>
      </c>
      <c r="S270" s="38">
        <f t="shared" si="25"/>
        <v>31500000</v>
      </c>
      <c r="T270" s="35">
        <v>45434</v>
      </c>
      <c r="U270" s="33" t="s">
        <v>672</v>
      </c>
      <c r="V270" s="35">
        <v>45436</v>
      </c>
      <c r="W270" s="41">
        <v>45641</v>
      </c>
      <c r="X270" s="35"/>
      <c r="Y270" s="30"/>
      <c r="Z270" s="39">
        <f>+F270/5.1</f>
        <v>6176470.5882352944</v>
      </c>
      <c r="AA270" s="30"/>
      <c r="AB270" s="40"/>
      <c r="AC270" s="30"/>
      <c r="AD270" s="40"/>
      <c r="AE270" s="30"/>
      <c r="AF270" s="30"/>
      <c r="AG270" s="30"/>
      <c r="AH270" s="30"/>
      <c r="AI270" s="30"/>
      <c r="AJ270" s="19"/>
      <c r="AK270" s="19"/>
    </row>
    <row r="271" spans="1:37">
      <c r="A271" s="30">
        <v>269</v>
      </c>
      <c r="B271" s="30" t="s">
        <v>654</v>
      </c>
      <c r="C271" s="30" t="s">
        <v>669</v>
      </c>
      <c r="D271" s="68" t="s">
        <v>670</v>
      </c>
      <c r="E271" s="31" t="s">
        <v>38</v>
      </c>
      <c r="F271" s="32">
        <v>31500000</v>
      </c>
      <c r="G271" s="30" t="s">
        <v>673</v>
      </c>
      <c r="H271" s="33">
        <v>65768855</v>
      </c>
      <c r="I271" s="33"/>
      <c r="J271" s="34">
        <v>3</v>
      </c>
      <c r="K271" s="34">
        <v>1486</v>
      </c>
      <c r="L271" s="35">
        <v>45428</v>
      </c>
      <c r="M271" s="36">
        <f t="shared" si="24"/>
        <v>31500000</v>
      </c>
      <c r="N271" s="35">
        <v>45434</v>
      </c>
      <c r="O271" s="31" t="s">
        <v>40</v>
      </c>
      <c r="P271" s="37">
        <v>45434</v>
      </c>
      <c r="Q271" s="31">
        <v>1476</v>
      </c>
      <c r="R271" s="30">
        <v>220301</v>
      </c>
      <c r="S271" s="38">
        <f t="shared" si="25"/>
        <v>31500000</v>
      </c>
      <c r="T271" s="35">
        <v>45434</v>
      </c>
      <c r="U271" s="33" t="s">
        <v>674</v>
      </c>
      <c r="V271" s="35" t="s">
        <v>675</v>
      </c>
      <c r="W271" s="41">
        <v>45641</v>
      </c>
      <c r="X271" s="35"/>
      <c r="Y271" s="30"/>
      <c r="Z271" s="39">
        <f t="shared" ref="Z271:Z275" si="27">+F271/5.1</f>
        <v>6176470.5882352944</v>
      </c>
      <c r="AA271" s="30"/>
      <c r="AB271" s="40"/>
      <c r="AC271" s="30"/>
      <c r="AD271" s="40"/>
      <c r="AE271" s="30"/>
      <c r="AF271" s="30"/>
      <c r="AG271" s="30"/>
      <c r="AH271" s="30"/>
      <c r="AI271" s="30"/>
      <c r="AJ271" s="19"/>
      <c r="AK271" s="19"/>
    </row>
    <row r="272" spans="1:37">
      <c r="A272" s="30">
        <v>270</v>
      </c>
      <c r="B272" s="30" t="s">
        <v>654</v>
      </c>
      <c r="C272" s="30" t="s">
        <v>669</v>
      </c>
      <c r="D272" s="68" t="s">
        <v>670</v>
      </c>
      <c r="E272" s="31" t="s">
        <v>38</v>
      </c>
      <c r="F272" s="32">
        <v>31500000</v>
      </c>
      <c r="G272" s="30" t="s">
        <v>676</v>
      </c>
      <c r="H272" s="33">
        <v>1110473885</v>
      </c>
      <c r="I272" s="33"/>
      <c r="J272" s="34">
        <v>0</v>
      </c>
      <c r="K272" s="34">
        <v>1484</v>
      </c>
      <c r="L272" s="35">
        <v>45428</v>
      </c>
      <c r="M272" s="36">
        <f t="shared" si="24"/>
        <v>31500000</v>
      </c>
      <c r="N272" s="35">
        <v>45434</v>
      </c>
      <c r="O272" s="31" t="s">
        <v>40</v>
      </c>
      <c r="P272" s="37">
        <v>45435</v>
      </c>
      <c r="Q272" s="31">
        <v>1480</v>
      </c>
      <c r="R272" s="30">
        <v>220301</v>
      </c>
      <c r="S272" s="38">
        <f t="shared" si="25"/>
        <v>31500000</v>
      </c>
      <c r="T272" s="35">
        <v>45434</v>
      </c>
      <c r="U272" s="33" t="s">
        <v>677</v>
      </c>
      <c r="V272" s="35">
        <v>45436</v>
      </c>
      <c r="W272" s="41">
        <v>45641</v>
      </c>
      <c r="X272" s="35"/>
      <c r="Y272" s="30"/>
      <c r="Z272" s="39">
        <f t="shared" si="27"/>
        <v>6176470.5882352944</v>
      </c>
      <c r="AA272" s="30"/>
      <c r="AB272" s="40"/>
      <c r="AC272" s="30"/>
      <c r="AD272" s="40"/>
      <c r="AE272" s="30"/>
      <c r="AF272" s="30"/>
      <c r="AG272" s="30"/>
      <c r="AH272" s="30"/>
      <c r="AI272" s="30"/>
      <c r="AJ272" s="19"/>
      <c r="AK272" s="19"/>
    </row>
    <row r="273" spans="1:37">
      <c r="A273" s="30">
        <v>271</v>
      </c>
      <c r="B273" s="30" t="s">
        <v>654</v>
      </c>
      <c r="C273" s="30" t="s">
        <v>669</v>
      </c>
      <c r="D273" s="68" t="s">
        <v>678</v>
      </c>
      <c r="E273" s="31" t="s">
        <v>38</v>
      </c>
      <c r="F273" s="32">
        <v>15400000</v>
      </c>
      <c r="G273" s="30" t="s">
        <v>679</v>
      </c>
      <c r="H273" s="33">
        <v>65807654</v>
      </c>
      <c r="I273" s="33"/>
      <c r="J273" s="34">
        <v>8</v>
      </c>
      <c r="K273" s="34">
        <v>1491</v>
      </c>
      <c r="L273" s="35">
        <v>45428</v>
      </c>
      <c r="M273" s="36">
        <f t="shared" si="24"/>
        <v>15400000</v>
      </c>
      <c r="N273" s="35">
        <v>45434</v>
      </c>
      <c r="O273" s="31" t="s">
        <v>40</v>
      </c>
      <c r="P273" s="37">
        <v>45434</v>
      </c>
      <c r="Q273" s="31">
        <v>1477</v>
      </c>
      <c r="R273" s="30">
        <v>220302</v>
      </c>
      <c r="S273" s="38">
        <f t="shared" si="25"/>
        <v>15400000</v>
      </c>
      <c r="T273" s="35">
        <v>45434</v>
      </c>
      <c r="U273" s="33" t="s">
        <v>680</v>
      </c>
      <c r="V273" s="35">
        <v>45435</v>
      </c>
      <c r="W273" s="41">
        <v>45641</v>
      </c>
      <c r="X273" s="35"/>
      <c r="Y273" s="30"/>
      <c r="Z273" s="39">
        <f t="shared" si="27"/>
        <v>3019607.8431372549</v>
      </c>
      <c r="AA273" s="30"/>
      <c r="AB273" s="40"/>
      <c r="AC273" s="30"/>
      <c r="AD273" s="40"/>
      <c r="AE273" s="30"/>
      <c r="AF273" s="30"/>
      <c r="AG273" s="30"/>
      <c r="AH273" s="30"/>
      <c r="AI273" s="30"/>
      <c r="AJ273" s="19"/>
      <c r="AK273" s="19"/>
    </row>
    <row r="274" spans="1:37">
      <c r="A274" s="30">
        <v>272</v>
      </c>
      <c r="B274" s="30" t="s">
        <v>654</v>
      </c>
      <c r="C274" s="30" t="s">
        <v>669</v>
      </c>
      <c r="D274" s="68" t="s">
        <v>670</v>
      </c>
      <c r="E274" s="31" t="s">
        <v>38</v>
      </c>
      <c r="F274" s="32">
        <v>31500000</v>
      </c>
      <c r="G274" s="30" t="s">
        <v>681</v>
      </c>
      <c r="H274" s="33">
        <v>14397840</v>
      </c>
      <c r="I274" s="33"/>
      <c r="J274" s="34">
        <v>5</v>
      </c>
      <c r="K274" s="34">
        <v>1482</v>
      </c>
      <c r="L274" s="35">
        <v>45428</v>
      </c>
      <c r="M274" s="36">
        <f t="shared" si="24"/>
        <v>31500000</v>
      </c>
      <c r="N274" s="35">
        <v>45434</v>
      </c>
      <c r="O274" s="31" t="s">
        <v>40</v>
      </c>
      <c r="P274" s="37">
        <v>45434</v>
      </c>
      <c r="Q274" s="31">
        <v>1478</v>
      </c>
      <c r="R274" s="30">
        <v>220301</v>
      </c>
      <c r="S274" s="38">
        <f t="shared" si="25"/>
        <v>31500000</v>
      </c>
      <c r="T274" s="35">
        <v>45434</v>
      </c>
      <c r="U274" s="33" t="s">
        <v>682</v>
      </c>
      <c r="V274" s="35">
        <v>45436</v>
      </c>
      <c r="W274" s="41">
        <v>45641</v>
      </c>
      <c r="X274" s="35"/>
      <c r="Y274" s="30"/>
      <c r="Z274" s="39">
        <f t="shared" si="27"/>
        <v>6176470.5882352944</v>
      </c>
      <c r="AA274" s="30"/>
      <c r="AB274" s="40"/>
      <c r="AC274" s="30"/>
      <c r="AD274" s="40"/>
      <c r="AE274" s="30"/>
      <c r="AF274" s="30"/>
      <c r="AG274" s="30"/>
      <c r="AH274" s="30"/>
      <c r="AI274" s="30"/>
      <c r="AJ274" s="19"/>
      <c r="AK274" s="19"/>
    </row>
    <row r="275" spans="1:37">
      <c r="A275" s="30">
        <v>273</v>
      </c>
      <c r="B275" s="30" t="s">
        <v>654</v>
      </c>
      <c r="C275" s="30" t="s">
        <v>669</v>
      </c>
      <c r="D275" s="68" t="s">
        <v>678</v>
      </c>
      <c r="E275" s="31" t="s">
        <v>38</v>
      </c>
      <c r="F275" s="32">
        <v>15400000</v>
      </c>
      <c r="G275" s="30" t="s">
        <v>683</v>
      </c>
      <c r="H275" s="33">
        <v>28567169</v>
      </c>
      <c r="I275" s="33"/>
      <c r="J275" s="34">
        <v>1</v>
      </c>
      <c r="K275" s="34">
        <v>1488</v>
      </c>
      <c r="L275" s="35">
        <v>45428</v>
      </c>
      <c r="M275" s="36">
        <f t="shared" si="24"/>
        <v>15400000</v>
      </c>
      <c r="N275" s="35">
        <v>45434</v>
      </c>
      <c r="O275" s="31" t="s">
        <v>40</v>
      </c>
      <c r="P275" s="37">
        <v>45434</v>
      </c>
      <c r="Q275" s="31">
        <v>1479</v>
      </c>
      <c r="R275" s="30">
        <v>220302</v>
      </c>
      <c r="S275" s="38">
        <f t="shared" si="25"/>
        <v>15400000</v>
      </c>
      <c r="T275" s="35">
        <v>45434</v>
      </c>
      <c r="U275" s="33" t="s">
        <v>684</v>
      </c>
      <c r="V275" s="35">
        <v>45436</v>
      </c>
      <c r="W275" s="41">
        <v>45641</v>
      </c>
      <c r="X275" s="35"/>
      <c r="Y275" s="30"/>
      <c r="Z275" s="39">
        <f t="shared" si="27"/>
        <v>3019607.8431372549</v>
      </c>
      <c r="AA275" s="30"/>
      <c r="AB275" s="40"/>
      <c r="AC275" s="30"/>
      <c r="AD275" s="40"/>
      <c r="AE275" s="30"/>
      <c r="AF275" s="30"/>
      <c r="AG275" s="30"/>
      <c r="AH275" s="30"/>
      <c r="AI275" s="30"/>
      <c r="AJ275" s="19"/>
      <c r="AK275" s="19"/>
    </row>
    <row r="276" spans="1:37">
      <c r="A276" s="30">
        <v>274</v>
      </c>
      <c r="B276" s="30" t="s">
        <v>254</v>
      </c>
      <c r="C276" s="30" t="s">
        <v>488</v>
      </c>
      <c r="D276" s="55" t="s">
        <v>100</v>
      </c>
      <c r="E276" s="31" t="s">
        <v>38</v>
      </c>
      <c r="F276" s="32">
        <v>2200000</v>
      </c>
      <c r="G276" s="30" t="s">
        <v>102</v>
      </c>
      <c r="H276" s="33">
        <v>65767290</v>
      </c>
      <c r="I276" s="33"/>
      <c r="J276" s="34">
        <v>8</v>
      </c>
      <c r="K276" s="34">
        <v>1478</v>
      </c>
      <c r="L276" s="35">
        <v>45428</v>
      </c>
      <c r="M276" s="36">
        <f t="shared" si="24"/>
        <v>2200000</v>
      </c>
      <c r="N276" s="35">
        <v>45435</v>
      </c>
      <c r="O276" s="31" t="s">
        <v>40</v>
      </c>
      <c r="P276" s="37">
        <v>45435</v>
      </c>
      <c r="Q276" s="31">
        <v>1481</v>
      </c>
      <c r="R276" s="30">
        <v>220402</v>
      </c>
      <c r="S276" s="38">
        <f t="shared" si="25"/>
        <v>2200000</v>
      </c>
      <c r="T276" s="35">
        <v>45435</v>
      </c>
      <c r="U276" s="33">
        <v>100033330</v>
      </c>
      <c r="V276" s="35">
        <v>45435</v>
      </c>
      <c r="W276" s="31" t="s">
        <v>41</v>
      </c>
      <c r="X276" s="35"/>
      <c r="Y276" s="30"/>
      <c r="Z276" s="39">
        <f t="shared" si="26"/>
        <v>2200000</v>
      </c>
      <c r="AA276" s="30"/>
      <c r="AB276" s="40"/>
      <c r="AC276" s="30"/>
      <c r="AD276" s="40"/>
      <c r="AE276" s="30"/>
      <c r="AF276" s="30"/>
      <c r="AG276" s="30"/>
      <c r="AH276" s="30"/>
      <c r="AI276" s="30"/>
      <c r="AJ276" s="19"/>
      <c r="AK276" s="19"/>
    </row>
    <row r="277" spans="1:37">
      <c r="A277" s="30">
        <v>275</v>
      </c>
      <c r="B277" s="30" t="s">
        <v>254</v>
      </c>
      <c r="C277" s="30" t="s">
        <v>488</v>
      </c>
      <c r="D277" s="55" t="s">
        <v>100</v>
      </c>
      <c r="E277" s="31" t="s">
        <v>38</v>
      </c>
      <c r="F277" s="32">
        <v>2200000</v>
      </c>
      <c r="G277" s="30" t="s">
        <v>101</v>
      </c>
      <c r="H277" s="33">
        <v>1110518316</v>
      </c>
      <c r="I277" s="33"/>
      <c r="J277" s="34">
        <v>7</v>
      </c>
      <c r="K277" s="34">
        <v>1477</v>
      </c>
      <c r="L277" s="35">
        <v>45428</v>
      </c>
      <c r="M277" s="36">
        <f t="shared" si="24"/>
        <v>2200000</v>
      </c>
      <c r="N277" s="35">
        <v>45435</v>
      </c>
      <c r="O277" s="31" t="s">
        <v>40</v>
      </c>
      <c r="P277" s="37">
        <v>45435</v>
      </c>
      <c r="Q277" s="31">
        <v>1482</v>
      </c>
      <c r="R277" s="30">
        <v>220402</v>
      </c>
      <c r="S277" s="38">
        <f t="shared" si="25"/>
        <v>2200000</v>
      </c>
      <c r="T277" s="35">
        <v>45435</v>
      </c>
      <c r="U277" s="33">
        <v>100033334</v>
      </c>
      <c r="V277" s="35">
        <v>45435</v>
      </c>
      <c r="W277" s="31" t="s">
        <v>41</v>
      </c>
      <c r="X277" s="35"/>
      <c r="Y277" s="30"/>
      <c r="Z277" s="39">
        <v>2200000</v>
      </c>
      <c r="AA277" s="30"/>
      <c r="AB277" s="40"/>
      <c r="AC277" s="30"/>
      <c r="AD277" s="40"/>
      <c r="AE277" s="30"/>
      <c r="AF277" s="30"/>
      <c r="AG277" s="30"/>
      <c r="AH277" s="30"/>
      <c r="AI277" s="30"/>
      <c r="AJ277" s="19"/>
      <c r="AK277" s="19"/>
    </row>
    <row r="278" spans="1:37">
      <c r="A278" s="30">
        <v>276</v>
      </c>
      <c r="B278" s="30" t="s">
        <v>35</v>
      </c>
      <c r="C278" s="30" t="s">
        <v>36</v>
      </c>
      <c r="D278" s="59" t="s">
        <v>334</v>
      </c>
      <c r="E278" s="31" t="s">
        <v>38</v>
      </c>
      <c r="F278" s="32">
        <v>14677500</v>
      </c>
      <c r="G278" s="30" t="s">
        <v>335</v>
      </c>
      <c r="H278" s="33">
        <v>1110486573</v>
      </c>
      <c r="I278" s="33"/>
      <c r="J278" s="34">
        <v>4</v>
      </c>
      <c r="K278" s="34">
        <v>1497</v>
      </c>
      <c r="L278" s="35">
        <v>45428</v>
      </c>
      <c r="M278" s="36">
        <f t="shared" si="24"/>
        <v>14677500</v>
      </c>
      <c r="N278" s="35">
        <v>45435</v>
      </c>
      <c r="O278" s="31" t="s">
        <v>40</v>
      </c>
      <c r="P278" s="37">
        <v>45435</v>
      </c>
      <c r="Q278" s="31">
        <v>1483</v>
      </c>
      <c r="R278" s="30">
        <v>21030202</v>
      </c>
      <c r="S278" s="38">
        <f t="shared" si="25"/>
        <v>14677500</v>
      </c>
      <c r="T278" s="35">
        <v>45435</v>
      </c>
      <c r="U278" s="33">
        <v>100033342</v>
      </c>
      <c r="V278" s="35">
        <v>45435</v>
      </c>
      <c r="W278" s="41">
        <v>45657</v>
      </c>
      <c r="X278" s="35"/>
      <c r="Y278" s="30"/>
      <c r="Z278" s="39">
        <f>+F278/5.1</f>
        <v>2877941.1764705884</v>
      </c>
      <c r="AA278" s="30"/>
      <c r="AB278" s="40"/>
      <c r="AC278" s="30"/>
      <c r="AD278" s="40"/>
      <c r="AE278" s="30"/>
      <c r="AF278" s="30"/>
      <c r="AG278" s="30"/>
      <c r="AH278" s="30"/>
      <c r="AI278" s="30"/>
      <c r="AJ278" s="19"/>
      <c r="AK278" s="19"/>
    </row>
    <row r="279" spans="1:37">
      <c r="A279" s="30">
        <v>277</v>
      </c>
      <c r="B279" s="30" t="s">
        <v>654</v>
      </c>
      <c r="C279" s="30" t="s">
        <v>669</v>
      </c>
      <c r="D279" s="68" t="s">
        <v>678</v>
      </c>
      <c r="E279" s="31" t="s">
        <v>38</v>
      </c>
      <c r="F279" s="32">
        <v>15400000</v>
      </c>
      <c r="G279" s="30" t="s">
        <v>685</v>
      </c>
      <c r="H279" s="33">
        <v>28554658</v>
      </c>
      <c r="I279" s="33"/>
      <c r="J279" s="34">
        <v>5</v>
      </c>
      <c r="K279" s="34">
        <v>1490</v>
      </c>
      <c r="L279" s="35">
        <v>45428</v>
      </c>
      <c r="M279" s="36">
        <f t="shared" si="24"/>
        <v>15400000</v>
      </c>
      <c r="N279" s="35">
        <v>45436</v>
      </c>
      <c r="O279" s="31" t="s">
        <v>40</v>
      </c>
      <c r="P279" s="37">
        <v>45436</v>
      </c>
      <c r="Q279" s="31">
        <v>1484</v>
      </c>
      <c r="R279" s="30">
        <v>220302</v>
      </c>
      <c r="S279" s="38">
        <f t="shared" si="25"/>
        <v>15400000</v>
      </c>
      <c r="T279" s="35">
        <v>45436</v>
      </c>
      <c r="U279" s="33" t="s">
        <v>686</v>
      </c>
      <c r="V279" s="35">
        <v>45439</v>
      </c>
      <c r="W279" s="41">
        <v>45641</v>
      </c>
      <c r="X279" s="35"/>
      <c r="Y279" s="30"/>
      <c r="Z279" s="39">
        <f t="shared" ref="Z279:Z293" si="28">+F279/5.1</f>
        <v>3019607.8431372549</v>
      </c>
      <c r="AA279" s="30"/>
      <c r="AB279" s="40"/>
      <c r="AC279" s="30"/>
      <c r="AD279" s="40"/>
      <c r="AE279" s="30"/>
      <c r="AF279" s="30"/>
      <c r="AG279" s="30"/>
      <c r="AH279" s="30"/>
      <c r="AI279" s="30"/>
      <c r="AJ279" s="19"/>
      <c r="AK279" s="19"/>
    </row>
    <row r="280" spans="1:37">
      <c r="A280" s="30">
        <v>278</v>
      </c>
      <c r="B280" s="30" t="s">
        <v>654</v>
      </c>
      <c r="C280" s="30" t="s">
        <v>669</v>
      </c>
      <c r="D280" s="68" t="s">
        <v>678</v>
      </c>
      <c r="E280" s="31" t="s">
        <v>38</v>
      </c>
      <c r="F280" s="32">
        <v>15400000</v>
      </c>
      <c r="G280" s="30" t="s">
        <v>687</v>
      </c>
      <c r="H280" s="33">
        <v>65762132</v>
      </c>
      <c r="I280" s="33"/>
      <c r="J280" s="34">
        <v>1</v>
      </c>
      <c r="K280" s="34">
        <v>1487</v>
      </c>
      <c r="L280" s="35">
        <v>45428</v>
      </c>
      <c r="M280" s="36">
        <f t="shared" si="24"/>
        <v>15400000</v>
      </c>
      <c r="N280" s="35">
        <v>45436</v>
      </c>
      <c r="O280" s="31" t="s">
        <v>40</v>
      </c>
      <c r="P280" s="37">
        <v>45436</v>
      </c>
      <c r="Q280" s="31">
        <v>1485</v>
      </c>
      <c r="R280" s="30">
        <v>220302</v>
      </c>
      <c r="S280" s="38">
        <f t="shared" si="25"/>
        <v>15400000</v>
      </c>
      <c r="T280" s="35">
        <v>45436</v>
      </c>
      <c r="U280" s="33" t="s">
        <v>688</v>
      </c>
      <c r="V280" s="35">
        <v>45439</v>
      </c>
      <c r="W280" s="41">
        <v>45641</v>
      </c>
      <c r="X280" s="35"/>
      <c r="Y280" s="30"/>
      <c r="Z280" s="39">
        <f t="shared" si="28"/>
        <v>3019607.8431372549</v>
      </c>
      <c r="AA280" s="30"/>
      <c r="AB280" s="40"/>
      <c r="AC280" s="30"/>
      <c r="AD280" s="40"/>
      <c r="AE280" s="30"/>
      <c r="AF280" s="30"/>
      <c r="AG280" s="30"/>
      <c r="AH280" s="30"/>
      <c r="AI280" s="30"/>
      <c r="AJ280" s="19"/>
      <c r="AK280" s="19"/>
    </row>
    <row r="281" spans="1:37">
      <c r="A281" s="30">
        <v>279</v>
      </c>
      <c r="B281" s="30" t="s">
        <v>654</v>
      </c>
      <c r="C281" s="30" t="s">
        <v>669</v>
      </c>
      <c r="D281" s="68" t="s">
        <v>678</v>
      </c>
      <c r="E281" s="31" t="s">
        <v>38</v>
      </c>
      <c r="F281" s="32">
        <v>15400000</v>
      </c>
      <c r="G281" s="30" t="s">
        <v>689</v>
      </c>
      <c r="H281" s="33">
        <v>1125229145</v>
      </c>
      <c r="I281" s="33"/>
      <c r="J281" s="34">
        <v>9</v>
      </c>
      <c r="K281" s="34">
        <v>1492</v>
      </c>
      <c r="L281" s="35">
        <v>45428</v>
      </c>
      <c r="M281" s="36">
        <f t="shared" si="24"/>
        <v>15400000</v>
      </c>
      <c r="N281" s="35">
        <v>45436</v>
      </c>
      <c r="O281" s="31" t="s">
        <v>40</v>
      </c>
      <c r="P281" s="37">
        <v>45436</v>
      </c>
      <c r="Q281" s="31">
        <v>1486</v>
      </c>
      <c r="R281" s="30">
        <v>220302</v>
      </c>
      <c r="S281" s="38">
        <f t="shared" si="25"/>
        <v>15400000</v>
      </c>
      <c r="T281" s="35">
        <v>45439</v>
      </c>
      <c r="U281" s="33">
        <v>100022655</v>
      </c>
      <c r="V281" s="35">
        <v>45439</v>
      </c>
      <c r="W281" s="41">
        <v>45641</v>
      </c>
      <c r="X281" s="35"/>
      <c r="Y281" s="30"/>
      <c r="Z281" s="39">
        <f t="shared" si="28"/>
        <v>3019607.8431372549</v>
      </c>
      <c r="AA281" s="30"/>
      <c r="AB281" s="40"/>
      <c r="AC281" s="30"/>
      <c r="AD281" s="40"/>
      <c r="AE281" s="30"/>
      <c r="AF281" s="30"/>
      <c r="AG281" s="30"/>
      <c r="AH281" s="30"/>
      <c r="AI281" s="30"/>
      <c r="AJ281" s="19"/>
      <c r="AK281" s="19"/>
    </row>
    <row r="282" spans="1:37">
      <c r="A282" s="30">
        <v>280</v>
      </c>
      <c r="B282" s="30" t="s">
        <v>654</v>
      </c>
      <c r="C282" s="30" t="s">
        <v>669</v>
      </c>
      <c r="D282" s="68" t="s">
        <v>678</v>
      </c>
      <c r="E282" s="31" t="s">
        <v>38</v>
      </c>
      <c r="F282" s="32">
        <v>15400000</v>
      </c>
      <c r="G282" s="30" t="s">
        <v>690</v>
      </c>
      <c r="H282" s="33">
        <v>1104935873</v>
      </c>
      <c r="I282" s="33"/>
      <c r="J282" s="34">
        <v>4</v>
      </c>
      <c r="K282" s="34">
        <v>1498</v>
      </c>
      <c r="L282" s="35">
        <v>45429</v>
      </c>
      <c r="M282" s="36">
        <f t="shared" si="24"/>
        <v>15400000</v>
      </c>
      <c r="N282" s="35">
        <v>45436</v>
      </c>
      <c r="O282" s="31" t="s">
        <v>40</v>
      </c>
      <c r="P282" s="37">
        <v>45436</v>
      </c>
      <c r="Q282" s="31">
        <v>1487</v>
      </c>
      <c r="R282" s="30">
        <v>220302</v>
      </c>
      <c r="S282" s="38">
        <f t="shared" si="25"/>
        <v>15400000</v>
      </c>
      <c r="T282" s="35">
        <v>45436</v>
      </c>
      <c r="U282" s="33" t="s">
        <v>691</v>
      </c>
      <c r="V282" s="35">
        <v>45439</v>
      </c>
      <c r="W282" s="41">
        <v>45641</v>
      </c>
      <c r="X282" s="35"/>
      <c r="Y282" s="30"/>
      <c r="Z282" s="39">
        <f t="shared" si="28"/>
        <v>3019607.8431372549</v>
      </c>
      <c r="AA282" s="30"/>
      <c r="AB282" s="40"/>
      <c r="AC282" s="30"/>
      <c r="AD282" s="40"/>
      <c r="AE282" s="30"/>
      <c r="AF282" s="30"/>
      <c r="AG282" s="30"/>
      <c r="AH282" s="30"/>
      <c r="AI282" s="30"/>
      <c r="AJ282" s="19"/>
      <c r="AK282" s="19"/>
    </row>
    <row r="283" spans="1:37">
      <c r="A283" s="30">
        <v>281</v>
      </c>
      <c r="B283" s="30" t="s">
        <v>654</v>
      </c>
      <c r="C283" s="30" t="s">
        <v>669</v>
      </c>
      <c r="D283" s="68" t="s">
        <v>670</v>
      </c>
      <c r="E283" s="31" t="s">
        <v>38</v>
      </c>
      <c r="F283" s="32">
        <v>31500000</v>
      </c>
      <c r="G283" s="30" t="s">
        <v>692</v>
      </c>
      <c r="H283" s="33">
        <v>1110533796</v>
      </c>
      <c r="I283" s="33"/>
      <c r="J283" s="34">
        <v>1</v>
      </c>
      <c r="K283" s="34">
        <v>1501</v>
      </c>
      <c r="L283" s="35">
        <v>45428</v>
      </c>
      <c r="M283" s="36">
        <f t="shared" si="24"/>
        <v>31500000</v>
      </c>
      <c r="N283" s="35">
        <v>45436</v>
      </c>
      <c r="O283" s="31" t="s">
        <v>40</v>
      </c>
      <c r="P283" s="37">
        <v>45436</v>
      </c>
      <c r="Q283" s="31">
        <v>1488</v>
      </c>
      <c r="R283" s="30">
        <v>220301</v>
      </c>
      <c r="S283" s="38">
        <f t="shared" si="25"/>
        <v>31500000</v>
      </c>
      <c r="T283" s="35">
        <v>45436</v>
      </c>
      <c r="U283" s="33" t="s">
        <v>693</v>
      </c>
      <c r="V283" s="35">
        <v>45433</v>
      </c>
      <c r="W283" s="41">
        <v>45641</v>
      </c>
      <c r="X283" s="35"/>
      <c r="Y283" s="30"/>
      <c r="Z283" s="39">
        <f t="shared" si="28"/>
        <v>6176470.5882352944</v>
      </c>
      <c r="AA283" s="30"/>
      <c r="AB283" s="40"/>
      <c r="AC283" s="30"/>
      <c r="AD283" s="40"/>
      <c r="AE283" s="30"/>
      <c r="AF283" s="30"/>
      <c r="AG283" s="30"/>
      <c r="AH283" s="30"/>
      <c r="AI283" s="30"/>
      <c r="AJ283" s="19"/>
      <c r="AK283" s="19"/>
    </row>
    <row r="284" spans="1:37">
      <c r="A284" s="30">
        <v>282</v>
      </c>
      <c r="B284" s="30" t="s">
        <v>654</v>
      </c>
      <c r="C284" s="30" t="s">
        <v>669</v>
      </c>
      <c r="D284" s="68" t="s">
        <v>670</v>
      </c>
      <c r="E284" s="31" t="s">
        <v>38</v>
      </c>
      <c r="F284" s="32">
        <v>31500000</v>
      </c>
      <c r="G284" s="30" t="s">
        <v>694</v>
      </c>
      <c r="H284" s="33">
        <v>17657902</v>
      </c>
      <c r="I284" s="33"/>
      <c r="J284" s="34">
        <v>0</v>
      </c>
      <c r="K284" s="34">
        <v>1500</v>
      </c>
      <c r="L284" s="35">
        <v>45428</v>
      </c>
      <c r="M284" s="36">
        <f t="shared" si="24"/>
        <v>31500000</v>
      </c>
      <c r="N284" s="35">
        <v>45436</v>
      </c>
      <c r="O284" s="31" t="s">
        <v>40</v>
      </c>
      <c r="P284" s="37">
        <v>45436</v>
      </c>
      <c r="Q284" s="31">
        <v>1490</v>
      </c>
      <c r="R284" s="30">
        <v>220301</v>
      </c>
      <c r="S284" s="38">
        <f t="shared" si="25"/>
        <v>31500000</v>
      </c>
      <c r="T284" s="35">
        <v>45436</v>
      </c>
      <c r="U284" s="33" t="s">
        <v>695</v>
      </c>
      <c r="V284" s="35">
        <v>45439</v>
      </c>
      <c r="W284" s="41">
        <v>45641</v>
      </c>
      <c r="X284" s="35"/>
      <c r="Y284" s="30"/>
      <c r="Z284" s="39">
        <f t="shared" si="28"/>
        <v>6176470.5882352944</v>
      </c>
      <c r="AA284" s="30"/>
      <c r="AB284" s="40"/>
      <c r="AC284" s="30"/>
      <c r="AD284" s="40"/>
      <c r="AE284" s="30"/>
      <c r="AF284" s="30"/>
      <c r="AG284" s="30"/>
      <c r="AH284" s="30"/>
      <c r="AI284" s="30"/>
      <c r="AJ284" s="19"/>
      <c r="AK284" s="19"/>
    </row>
    <row r="285" spans="1:37">
      <c r="A285" s="30">
        <v>283</v>
      </c>
      <c r="B285" s="30" t="s">
        <v>654</v>
      </c>
      <c r="C285" s="30" t="s">
        <v>669</v>
      </c>
      <c r="D285" s="68" t="s">
        <v>670</v>
      </c>
      <c r="E285" s="31" t="s">
        <v>38</v>
      </c>
      <c r="F285" s="32">
        <v>31500000</v>
      </c>
      <c r="G285" s="30" t="s">
        <v>696</v>
      </c>
      <c r="H285" s="33">
        <v>14226186</v>
      </c>
      <c r="I285" s="33"/>
      <c r="J285" s="34">
        <v>3</v>
      </c>
      <c r="K285" s="34">
        <v>1485</v>
      </c>
      <c r="L285" s="35">
        <v>45428</v>
      </c>
      <c r="M285" s="36">
        <f t="shared" si="24"/>
        <v>31500000</v>
      </c>
      <c r="N285" s="35">
        <v>45436</v>
      </c>
      <c r="O285" s="31" t="s">
        <v>40</v>
      </c>
      <c r="P285" s="37">
        <v>45436</v>
      </c>
      <c r="Q285" s="31">
        <v>1491</v>
      </c>
      <c r="R285" s="30">
        <v>220301</v>
      </c>
      <c r="S285" s="38">
        <f t="shared" si="25"/>
        <v>31500000</v>
      </c>
      <c r="T285" s="35">
        <v>45436</v>
      </c>
      <c r="U285" s="33" t="s">
        <v>697</v>
      </c>
      <c r="V285" s="35">
        <v>45439</v>
      </c>
      <c r="W285" s="41">
        <v>45641</v>
      </c>
      <c r="X285" s="35"/>
      <c r="Y285" s="30"/>
      <c r="Z285" s="39">
        <f t="shared" si="28"/>
        <v>6176470.5882352944</v>
      </c>
      <c r="AA285" s="30"/>
      <c r="AB285" s="40"/>
      <c r="AC285" s="30"/>
      <c r="AD285" s="40"/>
      <c r="AE285" s="30"/>
      <c r="AF285" s="30"/>
      <c r="AG285" s="30"/>
      <c r="AH285" s="30"/>
      <c r="AI285" s="30"/>
      <c r="AJ285" s="19"/>
      <c r="AK285" s="19"/>
    </row>
    <row r="286" spans="1:37">
      <c r="A286" s="30">
        <v>284</v>
      </c>
      <c r="B286" s="30" t="s">
        <v>35</v>
      </c>
      <c r="C286" s="30" t="s">
        <v>59</v>
      </c>
      <c r="D286" s="30" t="s">
        <v>305</v>
      </c>
      <c r="E286" s="31" t="s">
        <v>38</v>
      </c>
      <c r="F286" s="32">
        <v>19000000</v>
      </c>
      <c r="G286" s="30" t="s">
        <v>306</v>
      </c>
      <c r="H286" s="33">
        <v>14297367</v>
      </c>
      <c r="I286" s="33"/>
      <c r="J286" s="34">
        <v>3</v>
      </c>
      <c r="K286" s="34">
        <v>1512</v>
      </c>
      <c r="L286" s="35">
        <v>45432</v>
      </c>
      <c r="M286" s="36">
        <f t="shared" si="24"/>
        <v>19000000</v>
      </c>
      <c r="N286" s="35">
        <v>45436</v>
      </c>
      <c r="O286" s="31" t="s">
        <v>40</v>
      </c>
      <c r="P286" s="37">
        <v>45439</v>
      </c>
      <c r="Q286" s="31">
        <v>1495</v>
      </c>
      <c r="R286" s="30">
        <v>220106</v>
      </c>
      <c r="S286" s="38">
        <f t="shared" si="25"/>
        <v>19000000</v>
      </c>
      <c r="T286" s="35">
        <v>45440</v>
      </c>
      <c r="U286" s="33" t="s">
        <v>698</v>
      </c>
      <c r="V286" s="35">
        <v>45440</v>
      </c>
      <c r="W286" s="31" t="s">
        <v>79</v>
      </c>
      <c r="X286" s="35"/>
      <c r="Y286" s="30"/>
      <c r="Z286" s="39">
        <f>+F286/5</f>
        <v>3800000</v>
      </c>
      <c r="AA286" s="30"/>
      <c r="AB286" s="40"/>
      <c r="AC286" s="30"/>
      <c r="AD286" s="40"/>
      <c r="AE286" s="30"/>
      <c r="AF286" s="30"/>
      <c r="AG286" s="30"/>
      <c r="AH286" s="30"/>
      <c r="AI286" s="30"/>
      <c r="AJ286" s="19"/>
      <c r="AK286" s="19"/>
    </row>
    <row r="287" spans="1:37">
      <c r="A287" s="30">
        <v>285</v>
      </c>
      <c r="B287" s="30" t="s">
        <v>654</v>
      </c>
      <c r="C287" s="30" t="s">
        <v>669</v>
      </c>
      <c r="D287" s="68" t="s">
        <v>678</v>
      </c>
      <c r="E287" s="31" t="s">
        <v>38</v>
      </c>
      <c r="F287" s="32">
        <v>15400000</v>
      </c>
      <c r="G287" s="30" t="s">
        <v>699</v>
      </c>
      <c r="H287" s="33">
        <v>1010184939</v>
      </c>
      <c r="I287" s="33"/>
      <c r="J287" s="34">
        <v>7</v>
      </c>
      <c r="K287" s="34">
        <v>1499</v>
      </c>
      <c r="L287" s="35">
        <v>45428</v>
      </c>
      <c r="M287" s="36">
        <f t="shared" si="24"/>
        <v>15400000</v>
      </c>
      <c r="N287" s="35">
        <v>45436</v>
      </c>
      <c r="O287" s="31" t="s">
        <v>40</v>
      </c>
      <c r="P287" s="37">
        <v>45436</v>
      </c>
      <c r="Q287" s="31">
        <v>1492</v>
      </c>
      <c r="R287" s="30">
        <v>220302</v>
      </c>
      <c r="S287" s="38">
        <f t="shared" si="25"/>
        <v>15400000</v>
      </c>
      <c r="T287" s="35">
        <v>45436</v>
      </c>
      <c r="U287" s="33" t="s">
        <v>700</v>
      </c>
      <c r="V287" s="35">
        <v>45439</v>
      </c>
      <c r="W287" s="41">
        <v>45641</v>
      </c>
      <c r="X287" s="35"/>
      <c r="Y287" s="30"/>
      <c r="Z287" s="39">
        <f t="shared" si="28"/>
        <v>3019607.8431372549</v>
      </c>
      <c r="AA287" s="30"/>
      <c r="AB287" s="40"/>
      <c r="AC287" s="30"/>
      <c r="AD287" s="40"/>
      <c r="AE287" s="30"/>
      <c r="AF287" s="30"/>
      <c r="AG287" s="30"/>
      <c r="AH287" s="30"/>
      <c r="AI287" s="30"/>
      <c r="AJ287" s="19"/>
      <c r="AK287" s="19"/>
    </row>
    <row r="288" spans="1:37">
      <c r="A288" s="30">
        <v>286</v>
      </c>
      <c r="B288" s="30" t="s">
        <v>254</v>
      </c>
      <c r="C288" s="30" t="s">
        <v>92</v>
      </c>
      <c r="D288" s="59" t="s">
        <v>701</v>
      </c>
      <c r="E288" s="31" t="s">
        <v>38</v>
      </c>
      <c r="F288" s="32">
        <v>5250000</v>
      </c>
      <c r="G288" s="30" t="s">
        <v>702</v>
      </c>
      <c r="H288" s="33">
        <v>1110466779</v>
      </c>
      <c r="I288" s="33"/>
      <c r="J288" s="34">
        <v>9</v>
      </c>
      <c r="K288" s="34">
        <v>1514</v>
      </c>
      <c r="L288" s="35">
        <v>45433</v>
      </c>
      <c r="M288" s="36">
        <f t="shared" si="24"/>
        <v>5250000</v>
      </c>
      <c r="N288" s="35">
        <v>45436</v>
      </c>
      <c r="O288" s="31" t="s">
        <v>40</v>
      </c>
      <c r="P288" s="37">
        <v>45439</v>
      </c>
      <c r="Q288" s="31">
        <v>1496</v>
      </c>
      <c r="R288" s="30">
        <v>220401</v>
      </c>
      <c r="S288" s="38">
        <f t="shared" si="25"/>
        <v>5250000</v>
      </c>
      <c r="T288" s="35">
        <v>45439</v>
      </c>
      <c r="U288" s="33" t="s">
        <v>703</v>
      </c>
      <c r="V288" s="35">
        <v>45441</v>
      </c>
      <c r="W288" s="31" t="s">
        <v>41</v>
      </c>
      <c r="X288" s="35"/>
      <c r="Y288" s="30"/>
      <c r="Z288" s="39">
        <f>+F288/1</f>
        <v>5250000</v>
      </c>
      <c r="AA288" s="30"/>
      <c r="AB288" s="40"/>
      <c r="AC288" s="30"/>
      <c r="AD288" s="40"/>
      <c r="AE288" s="30"/>
      <c r="AF288" s="30"/>
      <c r="AG288" s="30"/>
      <c r="AH288" s="30"/>
      <c r="AI288" s="30"/>
      <c r="AJ288" s="19"/>
      <c r="AK288" s="19"/>
    </row>
    <row r="289" spans="1:37">
      <c r="A289" s="30">
        <v>287</v>
      </c>
      <c r="B289" s="30" t="s">
        <v>35</v>
      </c>
      <c r="C289" s="30" t="s">
        <v>97</v>
      </c>
      <c r="D289" s="30" t="s">
        <v>180</v>
      </c>
      <c r="E289" s="31" t="s">
        <v>38</v>
      </c>
      <c r="F289" s="32">
        <v>80609775</v>
      </c>
      <c r="G289" s="30" t="s">
        <v>68</v>
      </c>
      <c r="H289" s="33">
        <v>900504144</v>
      </c>
      <c r="I289" s="33"/>
      <c r="J289" s="34">
        <v>0</v>
      </c>
      <c r="K289" s="34">
        <v>1520</v>
      </c>
      <c r="L289" s="35">
        <v>45351</v>
      </c>
      <c r="M289" s="36">
        <f t="shared" si="24"/>
        <v>80609775</v>
      </c>
      <c r="N289" s="35">
        <v>45370</v>
      </c>
      <c r="O289" s="31" t="s">
        <v>40</v>
      </c>
      <c r="P289" s="37">
        <v>45436</v>
      </c>
      <c r="Q289" s="31">
        <v>1493</v>
      </c>
      <c r="R289" s="30">
        <v>220101</v>
      </c>
      <c r="S289" s="38">
        <f t="shared" si="25"/>
        <v>80609775</v>
      </c>
      <c r="T289" s="35">
        <v>45436</v>
      </c>
      <c r="U289" s="33" t="s">
        <v>704</v>
      </c>
      <c r="V289" s="35">
        <v>45436</v>
      </c>
      <c r="W289" s="31" t="s">
        <v>41</v>
      </c>
      <c r="X289" s="35"/>
      <c r="Y289" s="30"/>
      <c r="Z289" s="39">
        <f>+F289/1</f>
        <v>80609775</v>
      </c>
      <c r="AA289" s="30"/>
      <c r="AB289" s="40"/>
      <c r="AC289" s="30"/>
      <c r="AD289" s="40"/>
      <c r="AE289" s="30"/>
      <c r="AF289" s="30"/>
      <c r="AG289" s="30"/>
      <c r="AH289" s="30"/>
      <c r="AI289" s="30"/>
      <c r="AJ289" s="19"/>
      <c r="AK289" s="19"/>
    </row>
    <row r="290" spans="1:37">
      <c r="A290" s="30">
        <v>288</v>
      </c>
      <c r="B290" s="30" t="s">
        <v>654</v>
      </c>
      <c r="C290" s="30" t="s">
        <v>669</v>
      </c>
      <c r="D290" s="30" t="s">
        <v>705</v>
      </c>
      <c r="E290" s="31" t="s">
        <v>38</v>
      </c>
      <c r="F290" s="32">
        <v>17600000</v>
      </c>
      <c r="G290" s="30" t="s">
        <v>706</v>
      </c>
      <c r="H290" s="33">
        <v>1110517355</v>
      </c>
      <c r="I290" s="33"/>
      <c r="J290" s="34">
        <v>1</v>
      </c>
      <c r="K290" s="34">
        <v>1489</v>
      </c>
      <c r="L290" s="35">
        <v>45428</v>
      </c>
      <c r="M290" s="36">
        <f t="shared" si="24"/>
        <v>17600000</v>
      </c>
      <c r="N290" s="35">
        <v>45439</v>
      </c>
      <c r="O290" s="31" t="s">
        <v>40</v>
      </c>
      <c r="P290" s="37">
        <v>45439</v>
      </c>
      <c r="Q290" s="31">
        <v>1497</v>
      </c>
      <c r="R290" s="30">
        <v>220302</v>
      </c>
      <c r="S290" s="38">
        <f t="shared" si="25"/>
        <v>17600000</v>
      </c>
      <c r="T290" s="35">
        <v>45439</v>
      </c>
      <c r="U290" s="33" t="s">
        <v>707</v>
      </c>
      <c r="V290" s="35">
        <v>45441</v>
      </c>
      <c r="W290" s="41">
        <v>45656</v>
      </c>
      <c r="X290" s="35"/>
      <c r="Y290" s="30"/>
      <c r="Z290" s="39">
        <f t="shared" si="28"/>
        <v>3450980.3921568631</v>
      </c>
      <c r="AA290" s="30"/>
      <c r="AB290" s="40"/>
      <c r="AC290" s="30"/>
      <c r="AD290" s="40"/>
      <c r="AE290" s="30"/>
      <c r="AF290" s="30"/>
      <c r="AG290" s="30"/>
      <c r="AH290" s="30"/>
      <c r="AI290" s="30"/>
      <c r="AJ290" s="19"/>
      <c r="AK290" s="19"/>
    </row>
    <row r="291" spans="1:37">
      <c r="A291" s="30">
        <v>289</v>
      </c>
      <c r="B291" s="30" t="s">
        <v>254</v>
      </c>
      <c r="C291" s="30" t="s">
        <v>336</v>
      </c>
      <c r="D291" s="59" t="s">
        <v>383</v>
      </c>
      <c r="E291" s="31" t="s">
        <v>38</v>
      </c>
      <c r="F291" s="32">
        <v>2700000</v>
      </c>
      <c r="G291" s="30" t="s">
        <v>384</v>
      </c>
      <c r="H291" s="33">
        <v>1110489791</v>
      </c>
      <c r="I291" s="33"/>
      <c r="J291" s="34">
        <v>7</v>
      </c>
      <c r="K291" s="34">
        <v>1518</v>
      </c>
      <c r="L291" s="35">
        <v>45433</v>
      </c>
      <c r="M291" s="36">
        <f t="shared" si="24"/>
        <v>2700000</v>
      </c>
      <c r="N291" s="35">
        <v>45440</v>
      </c>
      <c r="O291" s="31" t="s">
        <v>40</v>
      </c>
      <c r="P291" s="37">
        <v>45440</v>
      </c>
      <c r="Q291" s="31">
        <v>1498</v>
      </c>
      <c r="R291" s="30">
        <v>220402</v>
      </c>
      <c r="S291" s="38">
        <f t="shared" si="25"/>
        <v>2700000</v>
      </c>
      <c r="T291" s="35">
        <v>45440</v>
      </c>
      <c r="U291" s="33" t="s">
        <v>708</v>
      </c>
      <c r="V291" s="35">
        <v>45440</v>
      </c>
      <c r="W291" s="31" t="s">
        <v>652</v>
      </c>
      <c r="X291" s="35"/>
      <c r="Y291" s="30"/>
      <c r="Z291" s="39">
        <f>+F291/1</f>
        <v>2700000</v>
      </c>
      <c r="AA291" s="30"/>
      <c r="AB291" s="40"/>
      <c r="AC291" s="30"/>
      <c r="AD291" s="40"/>
      <c r="AE291" s="30"/>
      <c r="AF291" s="30"/>
      <c r="AG291" s="30"/>
      <c r="AH291" s="30"/>
      <c r="AI291" s="30"/>
      <c r="AJ291" s="19"/>
      <c r="AK291" s="19"/>
    </row>
    <row r="292" spans="1:37">
      <c r="A292" s="30">
        <v>290</v>
      </c>
      <c r="B292" s="30" t="s">
        <v>35</v>
      </c>
      <c r="C292" s="30" t="s">
        <v>48</v>
      </c>
      <c r="D292" s="59" t="s">
        <v>709</v>
      </c>
      <c r="E292" s="31" t="s">
        <v>38</v>
      </c>
      <c r="F292" s="32">
        <v>62000000</v>
      </c>
      <c r="G292" s="30" t="s">
        <v>50</v>
      </c>
      <c r="H292" s="33">
        <v>901252497</v>
      </c>
      <c r="I292" s="33"/>
      <c r="J292" s="34">
        <v>6</v>
      </c>
      <c r="K292" s="34">
        <v>1516</v>
      </c>
      <c r="L292" s="35">
        <v>45433</v>
      </c>
      <c r="M292" s="36">
        <f t="shared" si="24"/>
        <v>62000000</v>
      </c>
      <c r="N292" s="35">
        <v>45441</v>
      </c>
      <c r="O292" s="31" t="s">
        <v>40</v>
      </c>
      <c r="P292" s="37">
        <v>45442</v>
      </c>
      <c r="Q292" s="31">
        <v>1505</v>
      </c>
      <c r="R292" s="30">
        <v>220202</v>
      </c>
      <c r="S292" s="38">
        <f t="shared" si="25"/>
        <v>62000000</v>
      </c>
      <c r="T292" s="35">
        <v>45441</v>
      </c>
      <c r="U292" s="33" t="s">
        <v>710</v>
      </c>
      <c r="V292" s="35">
        <v>45441</v>
      </c>
      <c r="W292" s="31" t="s">
        <v>41</v>
      </c>
      <c r="X292" s="35"/>
      <c r="Y292" s="30"/>
      <c r="Z292" s="39">
        <f>+F292/1</f>
        <v>62000000</v>
      </c>
      <c r="AA292" s="30"/>
      <c r="AB292" s="40"/>
      <c r="AC292" s="30"/>
      <c r="AD292" s="40"/>
      <c r="AE292" s="30"/>
      <c r="AF292" s="30"/>
      <c r="AG292" s="30"/>
      <c r="AH292" s="30"/>
      <c r="AI292" s="30"/>
      <c r="AJ292" s="19"/>
      <c r="AK292" s="19"/>
    </row>
    <row r="293" spans="1:37">
      <c r="A293" s="30">
        <v>291</v>
      </c>
      <c r="B293" s="30" t="s">
        <v>654</v>
      </c>
      <c r="C293" s="30" t="s">
        <v>157</v>
      </c>
      <c r="D293" s="59" t="s">
        <v>711</v>
      </c>
      <c r="E293" s="31" t="s">
        <v>38</v>
      </c>
      <c r="F293" s="32">
        <v>218369270</v>
      </c>
      <c r="G293" s="30" t="s">
        <v>712</v>
      </c>
      <c r="H293" s="33">
        <v>809012539</v>
      </c>
      <c r="I293" s="33"/>
      <c r="J293" s="34">
        <v>4</v>
      </c>
      <c r="K293" s="34">
        <v>1522</v>
      </c>
      <c r="L293" s="35">
        <v>45436</v>
      </c>
      <c r="M293" s="36">
        <f t="shared" si="24"/>
        <v>218369270</v>
      </c>
      <c r="N293" s="35">
        <v>45442</v>
      </c>
      <c r="O293" s="31" t="s">
        <v>40</v>
      </c>
      <c r="P293" s="37">
        <v>45442</v>
      </c>
      <c r="Q293" s="31">
        <v>1521</v>
      </c>
      <c r="R293" s="30">
        <v>220305</v>
      </c>
      <c r="S293" s="38">
        <f t="shared" si="25"/>
        <v>218369270</v>
      </c>
      <c r="T293" s="35">
        <v>45442</v>
      </c>
      <c r="U293" s="33" t="s">
        <v>713</v>
      </c>
      <c r="V293" s="35">
        <v>45449</v>
      </c>
      <c r="W293" s="41">
        <v>45656</v>
      </c>
      <c r="X293" s="35"/>
      <c r="Y293" s="30"/>
      <c r="Z293" s="39">
        <f t="shared" si="28"/>
        <v>42817503.921568632</v>
      </c>
      <c r="AA293" s="30"/>
      <c r="AB293" s="40"/>
      <c r="AC293" s="30"/>
      <c r="AD293" s="40"/>
      <c r="AE293" s="30"/>
      <c r="AF293" s="30"/>
      <c r="AG293" s="30"/>
      <c r="AH293" s="30"/>
      <c r="AI293" s="30"/>
      <c r="AJ293" s="19"/>
      <c r="AK293" s="19"/>
    </row>
    <row r="294" spans="1:37">
      <c r="A294" s="30">
        <v>292</v>
      </c>
      <c r="B294" s="30" t="s">
        <v>654</v>
      </c>
      <c r="C294" s="30" t="s">
        <v>669</v>
      </c>
      <c r="D294" s="68" t="s">
        <v>678</v>
      </c>
      <c r="E294" s="31" t="s">
        <v>38</v>
      </c>
      <c r="F294" s="32">
        <v>15400000</v>
      </c>
      <c r="G294" s="30" t="s">
        <v>714</v>
      </c>
      <c r="H294" s="33">
        <v>1110533692</v>
      </c>
      <c r="I294" s="33"/>
      <c r="J294" s="34">
        <v>4</v>
      </c>
      <c r="K294" s="34">
        <v>1531</v>
      </c>
      <c r="L294" s="35">
        <v>45439</v>
      </c>
      <c r="M294" s="36">
        <f t="shared" si="24"/>
        <v>15400000</v>
      </c>
      <c r="N294" s="35">
        <v>45436</v>
      </c>
      <c r="O294" s="31" t="s">
        <v>40</v>
      </c>
      <c r="P294" s="37">
        <v>45442</v>
      </c>
      <c r="Q294" s="31">
        <v>1506</v>
      </c>
      <c r="R294" s="30">
        <v>220302</v>
      </c>
      <c r="S294" s="38">
        <f t="shared" si="25"/>
        <v>15400000</v>
      </c>
      <c r="T294" s="35">
        <v>45442</v>
      </c>
      <c r="U294" s="33" t="s">
        <v>715</v>
      </c>
      <c r="V294" s="35">
        <v>45443</v>
      </c>
      <c r="W294" s="41">
        <v>45641</v>
      </c>
      <c r="X294" s="35"/>
      <c r="Y294" s="30"/>
      <c r="Z294" s="39">
        <f>+F294/5</f>
        <v>3080000</v>
      </c>
      <c r="AA294" s="30"/>
      <c r="AB294" s="40"/>
      <c r="AC294" s="30"/>
      <c r="AD294" s="40"/>
      <c r="AE294" s="30"/>
      <c r="AF294" s="30"/>
      <c r="AG294" s="30"/>
      <c r="AH294" s="30"/>
      <c r="AI294" s="30"/>
      <c r="AJ294" s="19"/>
      <c r="AK294" s="19"/>
    </row>
    <row r="295" spans="1:37">
      <c r="A295" s="30">
        <v>293</v>
      </c>
      <c r="B295" s="30" t="s">
        <v>654</v>
      </c>
      <c r="C295" s="30" t="s">
        <v>669</v>
      </c>
      <c r="D295" s="68" t="s">
        <v>670</v>
      </c>
      <c r="E295" s="31" t="s">
        <v>38</v>
      </c>
      <c r="F295" s="32">
        <v>31500000</v>
      </c>
      <c r="G295" s="30" t="s">
        <v>716</v>
      </c>
      <c r="H295" s="33">
        <v>1007411188</v>
      </c>
      <c r="I295" s="33"/>
      <c r="J295" s="34">
        <v>6</v>
      </c>
      <c r="K295" s="34">
        <v>1530</v>
      </c>
      <c r="L295" s="35">
        <v>45439</v>
      </c>
      <c r="M295" s="36">
        <f t="shared" si="24"/>
        <v>31500000</v>
      </c>
      <c r="N295" s="35">
        <v>45436</v>
      </c>
      <c r="O295" s="31" t="s">
        <v>40</v>
      </c>
      <c r="P295" s="37">
        <v>45442</v>
      </c>
      <c r="Q295" s="31">
        <v>1507</v>
      </c>
      <c r="R295" s="30">
        <v>220301</v>
      </c>
      <c r="S295" s="38">
        <f t="shared" si="25"/>
        <v>31500000</v>
      </c>
      <c r="T295" s="35">
        <v>45442</v>
      </c>
      <c r="U295" s="33" t="s">
        <v>717</v>
      </c>
      <c r="V295" s="35">
        <v>45443</v>
      </c>
      <c r="W295" s="41">
        <v>45641</v>
      </c>
      <c r="X295" s="35"/>
      <c r="Y295" s="30"/>
      <c r="Z295" s="39">
        <f t="shared" ref="Z295" si="29">+F295/5</f>
        <v>6300000</v>
      </c>
      <c r="AA295" s="30"/>
      <c r="AB295" s="40"/>
      <c r="AC295" s="30"/>
      <c r="AD295" s="40"/>
      <c r="AE295" s="30"/>
      <c r="AF295" s="30"/>
      <c r="AG295" s="30"/>
      <c r="AH295" s="30"/>
      <c r="AI295" s="30"/>
      <c r="AJ295" s="19"/>
      <c r="AK295" s="19"/>
    </row>
    <row r="296" spans="1:37">
      <c r="A296" s="30">
        <v>294</v>
      </c>
      <c r="B296" s="30" t="s">
        <v>35</v>
      </c>
      <c r="C296" s="30" t="s">
        <v>251</v>
      </c>
      <c r="D296" s="59" t="s">
        <v>372</v>
      </c>
      <c r="E296" s="31" t="s">
        <v>38</v>
      </c>
      <c r="F296" s="32">
        <v>3090000</v>
      </c>
      <c r="G296" s="30" t="s">
        <v>373</v>
      </c>
      <c r="H296" s="33">
        <v>93060622</v>
      </c>
      <c r="I296" s="33"/>
      <c r="J296" s="34">
        <v>6</v>
      </c>
      <c r="K296" s="34">
        <v>1529</v>
      </c>
      <c r="L296" s="35">
        <v>45439</v>
      </c>
      <c r="M296" s="36">
        <f t="shared" si="24"/>
        <v>3090000</v>
      </c>
      <c r="N296" s="35">
        <v>45342</v>
      </c>
      <c r="O296" s="31" t="s">
        <v>40</v>
      </c>
      <c r="P296" s="37">
        <v>45442</v>
      </c>
      <c r="Q296" s="31">
        <v>1508</v>
      </c>
      <c r="R296" s="30">
        <v>220401</v>
      </c>
      <c r="S296" s="38">
        <f t="shared" si="25"/>
        <v>3090000</v>
      </c>
      <c r="T296" s="35">
        <v>45442</v>
      </c>
      <c r="U296" s="33" t="s">
        <v>718</v>
      </c>
      <c r="V296" s="35">
        <v>45447</v>
      </c>
      <c r="W296" s="31" t="s">
        <v>106</v>
      </c>
      <c r="X296" s="35"/>
      <c r="Y296" s="30"/>
      <c r="Z296" s="39">
        <f>+F296/1</f>
        <v>3090000</v>
      </c>
      <c r="AA296" s="30"/>
      <c r="AB296" s="40"/>
      <c r="AC296" s="30"/>
      <c r="AD296" s="40"/>
      <c r="AE296" s="30"/>
      <c r="AF296" s="30"/>
      <c r="AG296" s="30"/>
      <c r="AH296" s="30"/>
      <c r="AI296" s="30"/>
      <c r="AJ296" s="19"/>
      <c r="AK296" s="19"/>
    </row>
    <row r="297" spans="1:37">
      <c r="A297" s="30">
        <v>295</v>
      </c>
      <c r="B297" s="30" t="s">
        <v>254</v>
      </c>
      <c r="C297" s="30" t="s">
        <v>48</v>
      </c>
      <c r="D297" s="30" t="s">
        <v>375</v>
      </c>
      <c r="E297" s="31" t="s">
        <v>38</v>
      </c>
      <c r="F297" s="32">
        <v>5300000</v>
      </c>
      <c r="G297" s="30" t="s">
        <v>234</v>
      </c>
      <c r="H297" s="33">
        <v>93404246</v>
      </c>
      <c r="I297" s="33"/>
      <c r="J297" s="34">
        <v>8</v>
      </c>
      <c r="K297" s="34">
        <v>1528</v>
      </c>
      <c r="L297" s="35">
        <v>45439</v>
      </c>
      <c r="M297" s="36">
        <f t="shared" si="24"/>
        <v>5300000</v>
      </c>
      <c r="N297" s="35">
        <v>45442</v>
      </c>
      <c r="O297" s="31" t="s">
        <v>40</v>
      </c>
      <c r="P297" s="37">
        <v>45442</v>
      </c>
      <c r="Q297" s="31">
        <v>1509</v>
      </c>
      <c r="R297" s="30">
        <v>210401</v>
      </c>
      <c r="S297" s="38">
        <f t="shared" si="25"/>
        <v>5300000</v>
      </c>
      <c r="T297" s="35">
        <v>45442</v>
      </c>
      <c r="U297" s="33">
        <v>100033589</v>
      </c>
      <c r="V297" s="35">
        <v>45442</v>
      </c>
      <c r="W297" s="31" t="s">
        <v>41</v>
      </c>
      <c r="X297" s="35"/>
      <c r="Y297" s="30"/>
      <c r="Z297" s="39">
        <f>+F297/1</f>
        <v>5300000</v>
      </c>
      <c r="AA297" s="30"/>
      <c r="AB297" s="40"/>
      <c r="AC297" s="30"/>
      <c r="AD297" s="40"/>
      <c r="AE297" s="30"/>
      <c r="AF297" s="30"/>
      <c r="AG297" s="30"/>
      <c r="AH297" s="30"/>
      <c r="AI297" s="30"/>
      <c r="AJ297" s="19"/>
      <c r="AK297" s="19"/>
    </row>
    <row r="298" spans="1:37">
      <c r="A298" s="30">
        <v>296</v>
      </c>
      <c r="B298" s="30" t="s">
        <v>35</v>
      </c>
      <c r="C298" s="30" t="s">
        <v>157</v>
      </c>
      <c r="D298" s="55" t="s">
        <v>167</v>
      </c>
      <c r="E298" s="31" t="s">
        <v>38</v>
      </c>
      <c r="F298" s="32">
        <v>35200000</v>
      </c>
      <c r="G298" s="30" t="s">
        <v>719</v>
      </c>
      <c r="H298" s="33">
        <v>39566368</v>
      </c>
      <c r="I298" s="33"/>
      <c r="J298" s="34">
        <v>6</v>
      </c>
      <c r="K298" s="34">
        <v>1511</v>
      </c>
      <c r="L298" s="35">
        <v>45432</v>
      </c>
      <c r="M298" s="36">
        <f t="shared" si="24"/>
        <v>35200000</v>
      </c>
      <c r="N298" s="35">
        <v>45442</v>
      </c>
      <c r="O298" s="31" t="s">
        <v>40</v>
      </c>
      <c r="P298" s="37">
        <v>45443</v>
      </c>
      <c r="Q298" s="31">
        <v>1522</v>
      </c>
      <c r="R298" s="30">
        <v>2101020301</v>
      </c>
      <c r="S298" s="38">
        <f t="shared" si="25"/>
        <v>35200000</v>
      </c>
      <c r="T298" s="35">
        <v>45442</v>
      </c>
      <c r="U298" s="33" t="s">
        <v>720</v>
      </c>
      <c r="V298" s="35">
        <v>45447</v>
      </c>
      <c r="W298" s="41">
        <v>45443</v>
      </c>
      <c r="X298" s="35"/>
      <c r="Y298" s="30"/>
      <c r="Z298" s="39">
        <f>+F298/7</f>
        <v>5028571.4285714282</v>
      </c>
      <c r="AA298" s="30"/>
      <c r="AB298" s="40"/>
      <c r="AC298" s="30"/>
      <c r="AD298" s="40"/>
      <c r="AE298" s="30"/>
      <c r="AF298" s="30"/>
      <c r="AG298" s="30"/>
      <c r="AH298" s="30"/>
      <c r="AI298" s="30"/>
      <c r="AJ298" s="19"/>
      <c r="AK298" s="19"/>
    </row>
    <row r="299" spans="1:37">
      <c r="A299" s="30">
        <v>297</v>
      </c>
      <c r="B299" s="30" t="s">
        <v>254</v>
      </c>
      <c r="C299" s="30" t="s">
        <v>48</v>
      </c>
      <c r="D299" s="55" t="s">
        <v>63</v>
      </c>
      <c r="E299" s="31" t="s">
        <v>38</v>
      </c>
      <c r="F299" s="32">
        <v>8910000</v>
      </c>
      <c r="G299" s="30" t="s">
        <v>259</v>
      </c>
      <c r="H299" s="33">
        <v>1232391592</v>
      </c>
      <c r="I299" s="33"/>
      <c r="J299" s="34">
        <v>8</v>
      </c>
      <c r="K299" s="34">
        <v>1525</v>
      </c>
      <c r="L299" s="35">
        <v>45439</v>
      </c>
      <c r="M299" s="36">
        <f t="shared" si="24"/>
        <v>8910000</v>
      </c>
      <c r="N299" s="35">
        <v>45443</v>
      </c>
      <c r="O299" s="31" t="s">
        <v>40</v>
      </c>
      <c r="P299" s="37">
        <v>45447</v>
      </c>
      <c r="Q299" s="31">
        <v>1538</v>
      </c>
      <c r="R299" s="30">
        <v>220401</v>
      </c>
      <c r="S299" s="38">
        <f t="shared" si="25"/>
        <v>8910000</v>
      </c>
      <c r="T299" s="35">
        <v>45447</v>
      </c>
      <c r="U299" s="33" t="s">
        <v>721</v>
      </c>
      <c r="V299" s="35">
        <v>45447</v>
      </c>
      <c r="W299" s="31" t="s">
        <v>41</v>
      </c>
      <c r="X299" s="35"/>
      <c r="Y299" s="30"/>
      <c r="Z299" s="39">
        <f>+F299</f>
        <v>8910000</v>
      </c>
      <c r="AA299" s="30"/>
      <c r="AB299" s="40"/>
      <c r="AC299" s="30"/>
      <c r="AD299" s="40"/>
      <c r="AE299" s="30"/>
      <c r="AF299" s="30"/>
      <c r="AG299" s="30"/>
      <c r="AH299" s="30"/>
      <c r="AI299" s="30"/>
      <c r="AJ299" s="19"/>
      <c r="AK299" s="19"/>
    </row>
    <row r="300" spans="1:37">
      <c r="A300" s="30">
        <v>298</v>
      </c>
      <c r="B300" s="30" t="s">
        <v>254</v>
      </c>
      <c r="C300" s="30" t="s">
        <v>48</v>
      </c>
      <c r="D300" s="55" t="s">
        <v>63</v>
      </c>
      <c r="E300" s="31" t="s">
        <v>38</v>
      </c>
      <c r="F300" s="32">
        <v>8910000</v>
      </c>
      <c r="G300" s="30" t="s">
        <v>722</v>
      </c>
      <c r="H300" s="33">
        <v>1110501425</v>
      </c>
      <c r="I300" s="33"/>
      <c r="J300" s="34">
        <v>7</v>
      </c>
      <c r="K300" s="34">
        <v>1526</v>
      </c>
      <c r="L300" s="35">
        <v>45439</v>
      </c>
      <c r="M300" s="36">
        <f t="shared" si="24"/>
        <v>8910000</v>
      </c>
      <c r="N300" s="35">
        <v>45443</v>
      </c>
      <c r="O300" s="31" t="s">
        <v>40</v>
      </c>
      <c r="P300" s="37">
        <v>45447</v>
      </c>
      <c r="Q300" s="31">
        <v>1539</v>
      </c>
      <c r="R300" s="30">
        <v>220401</v>
      </c>
      <c r="S300" s="38">
        <f t="shared" si="25"/>
        <v>8910000</v>
      </c>
      <c r="T300" s="35">
        <v>45447</v>
      </c>
      <c r="U300" s="33" t="s">
        <v>723</v>
      </c>
      <c r="V300" s="35">
        <v>45448</v>
      </c>
      <c r="W300" s="31" t="s">
        <v>41</v>
      </c>
      <c r="X300" s="35"/>
      <c r="Y300" s="30"/>
      <c r="Z300" s="39">
        <f t="shared" ref="Z300:Z301" si="30">+F300</f>
        <v>8910000</v>
      </c>
      <c r="AA300" s="30"/>
      <c r="AB300" s="40"/>
      <c r="AC300" s="30"/>
      <c r="AD300" s="40"/>
      <c r="AE300" s="30"/>
      <c r="AF300" s="30"/>
      <c r="AG300" s="30"/>
      <c r="AH300" s="30"/>
      <c r="AI300" s="30"/>
      <c r="AJ300" s="19"/>
      <c r="AK300" s="19"/>
    </row>
    <row r="301" spans="1:37">
      <c r="A301" s="30">
        <v>299</v>
      </c>
      <c r="B301" s="30" t="s">
        <v>254</v>
      </c>
      <c r="C301" s="30" t="s">
        <v>48</v>
      </c>
      <c r="D301" s="55" t="s">
        <v>145</v>
      </c>
      <c r="E301" s="31" t="s">
        <v>38</v>
      </c>
      <c r="F301" s="32">
        <v>12960000</v>
      </c>
      <c r="G301" s="30" t="s">
        <v>146</v>
      </c>
      <c r="H301" s="33">
        <v>14138035</v>
      </c>
      <c r="I301" s="33"/>
      <c r="J301" s="34">
        <v>2</v>
      </c>
      <c r="K301" s="34">
        <v>1524</v>
      </c>
      <c r="L301" s="35">
        <v>45439</v>
      </c>
      <c r="M301" s="36">
        <f t="shared" si="24"/>
        <v>12960000</v>
      </c>
      <c r="N301" s="35">
        <v>45443</v>
      </c>
      <c r="O301" s="31" t="s">
        <v>40</v>
      </c>
      <c r="P301" s="37">
        <v>45443</v>
      </c>
      <c r="Q301" s="31">
        <v>1523</v>
      </c>
      <c r="R301" s="30">
        <v>220401</v>
      </c>
      <c r="S301" s="38">
        <f t="shared" si="25"/>
        <v>12960000</v>
      </c>
      <c r="T301" s="35">
        <v>45443</v>
      </c>
      <c r="U301" s="33" t="s">
        <v>724</v>
      </c>
      <c r="V301" s="35">
        <v>45447</v>
      </c>
      <c r="W301" s="31" t="s">
        <v>41</v>
      </c>
      <c r="X301" s="35"/>
      <c r="Y301" s="30"/>
      <c r="Z301" s="39">
        <f t="shared" si="30"/>
        <v>12960000</v>
      </c>
      <c r="AA301" s="30"/>
      <c r="AB301" s="40"/>
      <c r="AC301" s="30"/>
      <c r="AD301" s="40"/>
      <c r="AE301" s="30"/>
      <c r="AF301" s="30"/>
      <c r="AG301" s="30"/>
      <c r="AH301" s="30"/>
      <c r="AI301" s="30"/>
      <c r="AJ301" s="19"/>
      <c r="AK301" s="19"/>
    </row>
    <row r="302" spans="1:37">
      <c r="A302" s="30">
        <v>300</v>
      </c>
      <c r="B302" s="30" t="s">
        <v>254</v>
      </c>
      <c r="C302" s="30" t="s">
        <v>48</v>
      </c>
      <c r="D302" s="55" t="s">
        <v>76</v>
      </c>
      <c r="E302" s="31" t="s">
        <v>38</v>
      </c>
      <c r="F302" s="32">
        <v>34020000</v>
      </c>
      <c r="G302" s="30" t="s">
        <v>139</v>
      </c>
      <c r="H302" s="33">
        <v>38361246</v>
      </c>
      <c r="I302" s="33"/>
      <c r="J302" s="34">
        <v>1</v>
      </c>
      <c r="K302" s="34">
        <v>1537</v>
      </c>
      <c r="L302" s="35">
        <v>45442</v>
      </c>
      <c r="M302" s="36">
        <f t="shared" si="24"/>
        <v>34020000</v>
      </c>
      <c r="N302" s="35">
        <v>45443</v>
      </c>
      <c r="O302" s="31" t="s">
        <v>40</v>
      </c>
      <c r="P302" s="37">
        <v>45443</v>
      </c>
      <c r="Q302" s="31">
        <v>1524</v>
      </c>
      <c r="R302" s="30">
        <v>220401</v>
      </c>
      <c r="S302" s="38">
        <f t="shared" si="25"/>
        <v>34020000</v>
      </c>
      <c r="T302" s="35">
        <v>45443</v>
      </c>
      <c r="U302" s="33" t="s">
        <v>725</v>
      </c>
      <c r="V302" s="35">
        <v>45448</v>
      </c>
      <c r="W302" s="41">
        <v>45657</v>
      </c>
      <c r="X302" s="35"/>
      <c r="Y302" s="30"/>
      <c r="Z302" s="39">
        <f>+F302/6</f>
        <v>5670000</v>
      </c>
      <c r="AA302" s="30"/>
      <c r="AB302" s="40"/>
      <c r="AC302" s="30"/>
      <c r="AD302" s="40"/>
      <c r="AE302" s="30"/>
      <c r="AF302" s="30"/>
      <c r="AG302" s="30"/>
      <c r="AH302" s="30"/>
      <c r="AI302" s="30"/>
      <c r="AJ302" s="19"/>
      <c r="AK302" s="19"/>
    </row>
    <row r="303" spans="1:37">
      <c r="A303" s="30">
        <v>301</v>
      </c>
      <c r="B303" s="30" t="s">
        <v>254</v>
      </c>
      <c r="C303" s="30" t="s">
        <v>48</v>
      </c>
      <c r="D303" s="55" t="s">
        <v>76</v>
      </c>
      <c r="E303" s="31" t="s">
        <v>38</v>
      </c>
      <c r="F303" s="32">
        <v>34020000</v>
      </c>
      <c r="G303" s="30" t="s">
        <v>118</v>
      </c>
      <c r="H303" s="33">
        <v>28980289</v>
      </c>
      <c r="I303" s="33"/>
      <c r="J303" s="34">
        <v>7</v>
      </c>
      <c r="K303" s="34">
        <v>1536</v>
      </c>
      <c r="L303" s="35">
        <v>45442</v>
      </c>
      <c r="M303" s="36">
        <f t="shared" si="24"/>
        <v>34020000</v>
      </c>
      <c r="N303" s="35">
        <v>45443</v>
      </c>
      <c r="O303" s="31" t="s">
        <v>40</v>
      </c>
      <c r="P303" s="37">
        <v>45443</v>
      </c>
      <c r="Q303" s="31">
        <v>1525</v>
      </c>
      <c r="R303" s="30">
        <v>220401</v>
      </c>
      <c r="S303" s="38">
        <f t="shared" si="25"/>
        <v>34020000</v>
      </c>
      <c r="T303" s="35">
        <v>45443</v>
      </c>
      <c r="U303" s="35" t="s">
        <v>726</v>
      </c>
      <c r="V303" s="35">
        <v>45448</v>
      </c>
      <c r="W303" s="41">
        <v>45657</v>
      </c>
      <c r="X303" s="35"/>
      <c r="Y303" s="30"/>
      <c r="Z303" s="39">
        <f t="shared" ref="Z303:Z306" si="31">+F303/6</f>
        <v>5670000</v>
      </c>
      <c r="AA303" s="30"/>
      <c r="AB303" s="40"/>
      <c r="AC303" s="30"/>
      <c r="AD303" s="40"/>
      <c r="AE303" s="30"/>
      <c r="AF303" s="30"/>
      <c r="AG303" s="30"/>
      <c r="AH303" s="30"/>
      <c r="AI303" s="30"/>
      <c r="AJ303" s="19"/>
      <c r="AK303" s="19"/>
    </row>
    <row r="304" spans="1:37">
      <c r="A304" s="30">
        <v>302</v>
      </c>
      <c r="B304" s="30" t="s">
        <v>254</v>
      </c>
      <c r="C304" s="30" t="s">
        <v>48</v>
      </c>
      <c r="D304" s="55" t="s">
        <v>103</v>
      </c>
      <c r="E304" s="31" t="s">
        <v>38</v>
      </c>
      <c r="F304" s="32">
        <v>68040000</v>
      </c>
      <c r="G304" s="30" t="s">
        <v>104</v>
      </c>
      <c r="H304" s="33">
        <v>1053785704</v>
      </c>
      <c r="I304" s="33"/>
      <c r="J304" s="34">
        <v>9</v>
      </c>
      <c r="K304" s="34">
        <v>1535</v>
      </c>
      <c r="L304" s="35">
        <v>45442</v>
      </c>
      <c r="M304" s="36">
        <f t="shared" si="24"/>
        <v>68040000</v>
      </c>
      <c r="N304" s="35">
        <v>45443</v>
      </c>
      <c r="O304" s="31" t="s">
        <v>40</v>
      </c>
      <c r="P304" s="37">
        <v>45443</v>
      </c>
      <c r="Q304" s="31">
        <v>1526</v>
      </c>
      <c r="R304" s="30">
        <v>220401</v>
      </c>
      <c r="S304" s="38">
        <f t="shared" si="25"/>
        <v>68040000</v>
      </c>
      <c r="T304" s="35">
        <v>45447</v>
      </c>
      <c r="U304" s="33" t="s">
        <v>727</v>
      </c>
      <c r="V304" s="35">
        <v>45448</v>
      </c>
      <c r="W304" s="41">
        <v>45657</v>
      </c>
      <c r="X304" s="35">
        <v>45412</v>
      </c>
      <c r="Y304" s="30" t="s">
        <v>106</v>
      </c>
      <c r="Z304" s="39">
        <f t="shared" si="31"/>
        <v>11340000</v>
      </c>
      <c r="AA304" s="30"/>
      <c r="AB304" s="40"/>
      <c r="AC304" s="30"/>
      <c r="AD304" s="40"/>
      <c r="AE304" s="30"/>
      <c r="AF304" s="30"/>
      <c r="AG304" s="30"/>
      <c r="AH304" s="30"/>
      <c r="AI304" s="30"/>
      <c r="AJ304" s="19"/>
      <c r="AK304" s="19"/>
    </row>
    <row r="305" spans="1:37">
      <c r="A305" s="30">
        <v>303</v>
      </c>
      <c r="B305" s="30" t="s">
        <v>254</v>
      </c>
      <c r="C305" s="30" t="s">
        <v>53</v>
      </c>
      <c r="D305" s="30" t="s">
        <v>129</v>
      </c>
      <c r="E305" s="31" t="s">
        <v>38</v>
      </c>
      <c r="F305" s="32">
        <v>68040000</v>
      </c>
      <c r="G305" s="30" t="s">
        <v>130</v>
      </c>
      <c r="H305" s="33">
        <v>1122397810</v>
      </c>
      <c r="I305" s="33"/>
      <c r="J305" s="34">
        <v>7</v>
      </c>
      <c r="K305" s="34">
        <v>1533</v>
      </c>
      <c r="L305" s="35">
        <v>45442</v>
      </c>
      <c r="M305" s="36">
        <f t="shared" si="24"/>
        <v>68040000</v>
      </c>
      <c r="N305" s="35">
        <v>45443</v>
      </c>
      <c r="O305" s="31" t="s">
        <v>40</v>
      </c>
      <c r="P305" s="37">
        <v>45443</v>
      </c>
      <c r="Q305" s="31">
        <v>1527</v>
      </c>
      <c r="R305" s="30">
        <v>220401</v>
      </c>
      <c r="S305" s="38">
        <f t="shared" si="25"/>
        <v>68040000</v>
      </c>
      <c r="T305" s="35">
        <v>45443</v>
      </c>
      <c r="U305" s="33" t="s">
        <v>728</v>
      </c>
      <c r="V305" s="35">
        <v>45447</v>
      </c>
      <c r="W305" s="41">
        <v>45657</v>
      </c>
      <c r="X305" s="35">
        <v>45412</v>
      </c>
      <c r="Y305" s="30" t="s">
        <v>106</v>
      </c>
      <c r="Z305" s="39">
        <f t="shared" si="31"/>
        <v>11340000</v>
      </c>
      <c r="AA305" s="30"/>
      <c r="AB305" s="40"/>
      <c r="AC305" s="30"/>
      <c r="AD305" s="40"/>
      <c r="AE305" s="30"/>
      <c r="AF305" s="30"/>
      <c r="AG305" s="30"/>
      <c r="AH305" s="30"/>
      <c r="AI305" s="30"/>
      <c r="AJ305" s="19"/>
      <c r="AK305" s="19"/>
    </row>
    <row r="306" spans="1:37">
      <c r="A306" s="30">
        <v>304</v>
      </c>
      <c r="B306" s="30" t="s">
        <v>254</v>
      </c>
      <c r="C306" s="30" t="s">
        <v>53</v>
      </c>
      <c r="D306" s="55" t="s">
        <v>103</v>
      </c>
      <c r="E306" s="31" t="s">
        <v>38</v>
      </c>
      <c r="F306" s="32">
        <v>35689500</v>
      </c>
      <c r="G306" s="30" t="s">
        <v>113</v>
      </c>
      <c r="H306" s="33">
        <v>14243863</v>
      </c>
      <c r="I306" s="33"/>
      <c r="J306" s="34">
        <v>3</v>
      </c>
      <c r="K306" s="34">
        <v>1534</v>
      </c>
      <c r="L306" s="35">
        <v>45442</v>
      </c>
      <c r="M306" s="36">
        <f t="shared" si="24"/>
        <v>35689500</v>
      </c>
      <c r="N306" s="35">
        <v>45443</v>
      </c>
      <c r="O306" s="31" t="s">
        <v>40</v>
      </c>
      <c r="P306" s="37">
        <v>45443</v>
      </c>
      <c r="Q306" s="31">
        <v>1528</v>
      </c>
      <c r="R306" s="30">
        <v>220401</v>
      </c>
      <c r="S306" s="38">
        <f t="shared" si="25"/>
        <v>35689500</v>
      </c>
      <c r="T306" s="35"/>
      <c r="U306" s="33"/>
      <c r="V306" s="35">
        <v>45447</v>
      </c>
      <c r="W306" s="41">
        <v>45657</v>
      </c>
      <c r="X306" s="35">
        <v>45412</v>
      </c>
      <c r="Y306" s="30" t="s">
        <v>106</v>
      </c>
      <c r="Z306" s="39">
        <f t="shared" si="31"/>
        <v>5948250</v>
      </c>
      <c r="AA306" s="30"/>
      <c r="AB306" s="40"/>
      <c r="AC306" s="30"/>
      <c r="AD306" s="40"/>
      <c r="AE306" s="30"/>
      <c r="AF306" s="30"/>
      <c r="AG306" s="30"/>
      <c r="AH306" s="30"/>
      <c r="AI306" s="30"/>
      <c r="AJ306" s="19"/>
      <c r="AK306" s="19"/>
    </row>
    <row r="307" spans="1:37">
      <c r="A307" s="30">
        <v>305</v>
      </c>
      <c r="B307" s="30" t="s">
        <v>254</v>
      </c>
      <c r="C307" s="30" t="s">
        <v>157</v>
      </c>
      <c r="D307" s="30" t="s">
        <v>729</v>
      </c>
      <c r="E307" s="31" t="s">
        <v>38</v>
      </c>
      <c r="F307" s="32">
        <v>5000000</v>
      </c>
      <c r="G307" s="30" t="s">
        <v>364</v>
      </c>
      <c r="H307" s="33">
        <v>28799762</v>
      </c>
      <c r="I307" s="33"/>
      <c r="J307" s="34"/>
      <c r="K307" s="34">
        <v>1527</v>
      </c>
      <c r="L307" s="35">
        <v>45439</v>
      </c>
      <c r="M307" s="36">
        <f t="shared" si="24"/>
        <v>5000000</v>
      </c>
      <c r="N307" s="35">
        <v>45443</v>
      </c>
      <c r="O307" s="31" t="s">
        <v>40</v>
      </c>
      <c r="P307" s="37">
        <v>45443</v>
      </c>
      <c r="Q307" s="31">
        <v>1529</v>
      </c>
      <c r="R307" s="30">
        <v>220401</v>
      </c>
      <c r="S307" s="38">
        <f t="shared" si="25"/>
        <v>5000000</v>
      </c>
      <c r="T307" s="35">
        <v>45443</v>
      </c>
      <c r="U307" s="33" t="s">
        <v>730</v>
      </c>
      <c r="V307" s="35">
        <v>45447</v>
      </c>
      <c r="W307" s="31" t="s">
        <v>41</v>
      </c>
      <c r="X307" s="35"/>
      <c r="Y307" s="30"/>
      <c r="Z307" s="39">
        <f>+F307</f>
        <v>5000000</v>
      </c>
      <c r="AA307" s="30"/>
      <c r="AB307" s="40"/>
      <c r="AC307" s="30"/>
      <c r="AD307" s="40"/>
      <c r="AE307" s="30"/>
      <c r="AF307" s="30"/>
      <c r="AG307" s="30"/>
      <c r="AH307" s="30"/>
      <c r="AI307" s="30"/>
      <c r="AJ307" s="19"/>
      <c r="AK307" s="19"/>
    </row>
    <row r="308" spans="1:37">
      <c r="A308" s="30">
        <v>306</v>
      </c>
      <c r="B308" s="30" t="s">
        <v>254</v>
      </c>
      <c r="C308" s="30" t="s">
        <v>48</v>
      </c>
      <c r="D308" s="55" t="s">
        <v>76</v>
      </c>
      <c r="E308" s="31" t="s">
        <v>38</v>
      </c>
      <c r="F308" s="32">
        <v>34020000</v>
      </c>
      <c r="G308" s="30" t="s">
        <v>77</v>
      </c>
      <c r="H308" s="33">
        <v>1018433119</v>
      </c>
      <c r="I308" s="33"/>
      <c r="J308" s="34">
        <v>2</v>
      </c>
      <c r="K308" s="34">
        <v>1538</v>
      </c>
      <c r="L308" s="35">
        <v>45442</v>
      </c>
      <c r="M308" s="36">
        <f t="shared" si="24"/>
        <v>34020000</v>
      </c>
      <c r="N308" s="35">
        <v>45447</v>
      </c>
      <c r="O308" s="31" t="s">
        <v>40</v>
      </c>
      <c r="P308" s="37">
        <v>45447</v>
      </c>
      <c r="Q308" s="31">
        <v>1540</v>
      </c>
      <c r="R308" s="30">
        <v>220401</v>
      </c>
      <c r="S308" s="38">
        <f t="shared" si="25"/>
        <v>34020000</v>
      </c>
      <c r="T308" s="35">
        <v>45447</v>
      </c>
      <c r="U308" s="33">
        <v>100033721</v>
      </c>
      <c r="V308" s="35">
        <v>45448</v>
      </c>
      <c r="W308" s="41">
        <v>45657</v>
      </c>
      <c r="X308" s="35"/>
      <c r="Y308" s="30"/>
      <c r="Z308" s="39">
        <f>+F308/6</f>
        <v>5670000</v>
      </c>
      <c r="AA308" s="30"/>
      <c r="AB308" s="40"/>
      <c r="AC308" s="30"/>
      <c r="AD308" s="40"/>
      <c r="AE308" s="30"/>
      <c r="AF308" s="30"/>
      <c r="AG308" s="30"/>
      <c r="AH308" s="30"/>
      <c r="AI308" s="30"/>
      <c r="AJ308" s="19"/>
      <c r="AK308" s="19"/>
    </row>
    <row r="309" spans="1:37">
      <c r="A309" s="30">
        <v>307</v>
      </c>
      <c r="B309" s="30" t="s">
        <v>35</v>
      </c>
      <c r="C309" s="30" t="s">
        <v>508</v>
      </c>
      <c r="D309" s="30" t="s">
        <v>509</v>
      </c>
      <c r="E309" s="31" t="s">
        <v>38</v>
      </c>
      <c r="F309" s="32">
        <v>11433000</v>
      </c>
      <c r="G309" s="30" t="s">
        <v>510</v>
      </c>
      <c r="H309" s="33">
        <v>93236653</v>
      </c>
      <c r="I309" s="33"/>
      <c r="J309" s="34">
        <v>1</v>
      </c>
      <c r="K309" s="34">
        <v>1515</v>
      </c>
      <c r="L309" s="35">
        <v>45433</v>
      </c>
      <c r="M309" s="36">
        <f t="shared" si="24"/>
        <v>11433000</v>
      </c>
      <c r="N309" s="35">
        <v>45447</v>
      </c>
      <c r="O309" s="31" t="s">
        <v>40</v>
      </c>
      <c r="P309" s="37">
        <v>45447</v>
      </c>
      <c r="Q309" s="31">
        <v>1541</v>
      </c>
      <c r="R309" s="30">
        <v>2101010301</v>
      </c>
      <c r="S309" s="38">
        <f t="shared" si="25"/>
        <v>11433000</v>
      </c>
      <c r="T309" s="35">
        <v>45447</v>
      </c>
      <c r="U309" s="33">
        <v>100033718</v>
      </c>
      <c r="V309" s="35">
        <v>45447</v>
      </c>
      <c r="W309" s="31" t="s">
        <v>88</v>
      </c>
      <c r="X309" s="35"/>
      <c r="Y309" s="30"/>
      <c r="Z309" s="39">
        <f>+F309/3</f>
        <v>3811000</v>
      </c>
      <c r="AA309" s="30"/>
      <c r="AB309" s="40"/>
      <c r="AC309" s="30"/>
      <c r="AD309" s="40"/>
      <c r="AE309" s="30"/>
      <c r="AF309" s="30"/>
      <c r="AG309" s="30"/>
      <c r="AH309" s="30"/>
      <c r="AI309" s="30"/>
      <c r="AJ309" s="19"/>
      <c r="AK309" s="19"/>
    </row>
    <row r="310" spans="1:37">
      <c r="A310" s="30">
        <v>308</v>
      </c>
      <c r="B310" s="30" t="s">
        <v>254</v>
      </c>
      <c r="C310" s="30" t="s">
        <v>42</v>
      </c>
      <c r="D310" s="55" t="s">
        <v>43</v>
      </c>
      <c r="E310" s="31" t="s">
        <v>38</v>
      </c>
      <c r="F310" s="32">
        <v>36050000</v>
      </c>
      <c r="G310" s="30" t="s">
        <v>731</v>
      </c>
      <c r="H310" s="33">
        <v>1110591276</v>
      </c>
      <c r="I310" s="33"/>
      <c r="J310" s="34">
        <v>0</v>
      </c>
      <c r="K310" s="34">
        <v>1544</v>
      </c>
      <c r="L310" s="35">
        <v>45440</v>
      </c>
      <c r="M310" s="36">
        <f t="shared" si="24"/>
        <v>36050000</v>
      </c>
      <c r="N310" s="35">
        <v>45447</v>
      </c>
      <c r="O310" s="31" t="s">
        <v>40</v>
      </c>
      <c r="P310" s="37">
        <v>45447</v>
      </c>
      <c r="Q310" s="31">
        <v>1542</v>
      </c>
      <c r="R310" s="30">
        <v>220401</v>
      </c>
      <c r="S310" s="38">
        <f t="shared" si="25"/>
        <v>36050000</v>
      </c>
      <c r="T310" s="35">
        <v>45447</v>
      </c>
      <c r="U310" s="33" t="s">
        <v>732</v>
      </c>
      <c r="V310" s="35">
        <v>45447</v>
      </c>
      <c r="W310" s="41">
        <v>45657</v>
      </c>
      <c r="X310" s="35"/>
      <c r="Y310" s="30"/>
      <c r="Z310" s="39">
        <f>+F310/6</f>
        <v>6008333.333333333</v>
      </c>
      <c r="AA310" s="30"/>
      <c r="AB310" s="40"/>
      <c r="AC310" s="30"/>
      <c r="AD310" s="40"/>
      <c r="AE310" s="30"/>
      <c r="AF310" s="30"/>
      <c r="AG310" s="30"/>
      <c r="AH310" s="30"/>
      <c r="AI310" s="30"/>
      <c r="AJ310" s="19"/>
      <c r="AK310" s="19"/>
    </row>
    <row r="311" spans="1:37">
      <c r="A311" s="30">
        <v>309</v>
      </c>
      <c r="B311" s="30" t="s">
        <v>654</v>
      </c>
      <c r="C311" s="30" t="s">
        <v>669</v>
      </c>
      <c r="D311" s="68" t="s">
        <v>678</v>
      </c>
      <c r="E311" s="31" t="s">
        <v>38</v>
      </c>
      <c r="F311" s="32">
        <v>15400000</v>
      </c>
      <c r="G311" s="30" t="s">
        <v>733</v>
      </c>
      <c r="H311" s="33">
        <v>65786423</v>
      </c>
      <c r="I311" s="33"/>
      <c r="J311" s="34">
        <v>4</v>
      </c>
      <c r="K311" s="34">
        <v>1548</v>
      </c>
      <c r="L311" s="35">
        <v>45442</v>
      </c>
      <c r="M311" s="36">
        <f t="shared" si="24"/>
        <v>15400000</v>
      </c>
      <c r="N311" s="35">
        <v>45447</v>
      </c>
      <c r="O311" s="31" t="s">
        <v>40</v>
      </c>
      <c r="P311" s="37">
        <v>45447</v>
      </c>
      <c r="Q311" s="31">
        <v>1543</v>
      </c>
      <c r="R311" s="30">
        <v>220302</v>
      </c>
      <c r="S311" s="38">
        <f t="shared" si="25"/>
        <v>15400000</v>
      </c>
      <c r="T311" s="35">
        <v>45447</v>
      </c>
      <c r="U311" s="33">
        <v>100033726</v>
      </c>
      <c r="V311" s="35">
        <v>45448</v>
      </c>
      <c r="W311" s="41">
        <v>45641</v>
      </c>
      <c r="X311" s="35"/>
      <c r="Y311" s="30"/>
      <c r="Z311" s="39">
        <f t="shared" ref="Z311:Z314" si="32">+F311/6</f>
        <v>2566666.6666666665</v>
      </c>
      <c r="AA311" s="30"/>
      <c r="AB311" s="40"/>
      <c r="AC311" s="30"/>
      <c r="AD311" s="40"/>
      <c r="AE311" s="30"/>
      <c r="AF311" s="30"/>
      <c r="AG311" s="30"/>
      <c r="AH311" s="30"/>
      <c r="AI311" s="30"/>
      <c r="AJ311" s="19"/>
      <c r="AK311" s="19"/>
    </row>
    <row r="312" spans="1:37">
      <c r="A312" s="30">
        <v>310</v>
      </c>
      <c r="B312" s="30" t="s">
        <v>35</v>
      </c>
      <c r="C312" s="30" t="s">
        <v>59</v>
      </c>
      <c r="D312" s="30" t="s">
        <v>734</v>
      </c>
      <c r="E312" s="31" t="s">
        <v>38</v>
      </c>
      <c r="F312" s="32">
        <v>150000000</v>
      </c>
      <c r="G312" s="30" t="s">
        <v>224</v>
      </c>
      <c r="H312" s="33">
        <v>5824170</v>
      </c>
      <c r="I312" s="33"/>
      <c r="J312" s="34">
        <v>9</v>
      </c>
      <c r="K312" s="34">
        <v>1421</v>
      </c>
      <c r="L312" s="35">
        <v>45435</v>
      </c>
      <c r="M312" s="36">
        <f t="shared" si="24"/>
        <v>150000000</v>
      </c>
      <c r="N312" s="35">
        <v>45448</v>
      </c>
      <c r="O312" s="31" t="s">
        <v>40</v>
      </c>
      <c r="P312" s="37">
        <v>45449</v>
      </c>
      <c r="Q312" s="31">
        <v>1546</v>
      </c>
      <c r="R312" s="30">
        <v>21030202</v>
      </c>
      <c r="S312" s="38">
        <f t="shared" si="25"/>
        <v>150000000</v>
      </c>
      <c r="T312" s="35">
        <v>45454</v>
      </c>
      <c r="U312" s="33">
        <v>100033909</v>
      </c>
      <c r="V312" s="35">
        <v>45455</v>
      </c>
      <c r="W312" s="41">
        <v>45656</v>
      </c>
      <c r="X312" s="35"/>
      <c r="Y312" s="30"/>
      <c r="Z312" s="39">
        <f t="shared" si="32"/>
        <v>25000000</v>
      </c>
      <c r="AA312" s="30"/>
      <c r="AB312" s="40"/>
      <c r="AC312" s="30"/>
      <c r="AD312" s="40"/>
      <c r="AE312" s="30"/>
      <c r="AF312" s="30"/>
      <c r="AG312" s="30"/>
      <c r="AH312" s="30"/>
      <c r="AI312" s="30"/>
      <c r="AJ312" s="19"/>
      <c r="AK312" s="19"/>
    </row>
    <row r="313" spans="1:37">
      <c r="A313" s="30">
        <v>311</v>
      </c>
      <c r="B313" s="30" t="s">
        <v>254</v>
      </c>
      <c r="C313" s="30" t="s">
        <v>48</v>
      </c>
      <c r="D313" s="55" t="s">
        <v>148</v>
      </c>
      <c r="E313" s="31" t="s">
        <v>38</v>
      </c>
      <c r="F313" s="32">
        <v>68040000</v>
      </c>
      <c r="G313" s="30" t="s">
        <v>149</v>
      </c>
      <c r="H313" s="33">
        <v>14878116</v>
      </c>
      <c r="I313" s="33"/>
      <c r="J313" s="34">
        <v>5</v>
      </c>
      <c r="K313" s="34">
        <v>1539</v>
      </c>
      <c r="L313" s="35">
        <v>45442</v>
      </c>
      <c r="M313" s="36">
        <f t="shared" si="24"/>
        <v>68040000</v>
      </c>
      <c r="N313" s="35">
        <v>45448</v>
      </c>
      <c r="O313" s="31" t="s">
        <v>40</v>
      </c>
      <c r="P313" s="37">
        <v>45448</v>
      </c>
      <c r="Q313" s="31">
        <v>1544</v>
      </c>
      <c r="R313" s="30">
        <v>220401</v>
      </c>
      <c r="S313" s="38">
        <f t="shared" si="25"/>
        <v>68040000</v>
      </c>
      <c r="T313" s="35">
        <v>45448</v>
      </c>
      <c r="U313" s="33" t="s">
        <v>735</v>
      </c>
      <c r="V313" s="35">
        <v>45448</v>
      </c>
      <c r="W313" s="41">
        <v>45657</v>
      </c>
      <c r="X313" s="35">
        <v>45373</v>
      </c>
      <c r="Y313" s="30" t="s">
        <v>121</v>
      </c>
      <c r="Z313" s="39">
        <f t="shared" si="32"/>
        <v>11340000</v>
      </c>
      <c r="AA313" s="30"/>
      <c r="AB313" s="40"/>
      <c r="AC313" s="30"/>
      <c r="AD313" s="40"/>
      <c r="AE313" s="30"/>
      <c r="AF313" s="30"/>
      <c r="AG313" s="30"/>
      <c r="AH313" s="30"/>
      <c r="AI313" s="30"/>
      <c r="AJ313" s="19"/>
      <c r="AK313" s="19"/>
    </row>
    <row r="314" spans="1:37">
      <c r="A314" s="30">
        <v>312</v>
      </c>
      <c r="B314" s="30" t="s">
        <v>254</v>
      </c>
      <c r="C314" s="30" t="s">
        <v>48</v>
      </c>
      <c r="D314" s="30" t="s">
        <v>126</v>
      </c>
      <c r="E314" s="31" t="s">
        <v>38</v>
      </c>
      <c r="F314" s="32">
        <v>68040000</v>
      </c>
      <c r="G314" s="30" t="s">
        <v>127</v>
      </c>
      <c r="H314" s="33">
        <v>14325425</v>
      </c>
      <c r="I314" s="33"/>
      <c r="J314" s="34">
        <v>3</v>
      </c>
      <c r="K314" s="34">
        <v>1539</v>
      </c>
      <c r="L314" s="35">
        <v>45442</v>
      </c>
      <c r="M314" s="36">
        <f t="shared" si="24"/>
        <v>68040000</v>
      </c>
      <c r="N314" s="35">
        <v>45448</v>
      </c>
      <c r="O314" s="31" t="s">
        <v>40</v>
      </c>
      <c r="P314" s="37">
        <v>45448</v>
      </c>
      <c r="Q314" s="31">
        <v>1545</v>
      </c>
      <c r="R314" s="30">
        <v>220401</v>
      </c>
      <c r="S314" s="38">
        <f t="shared" si="25"/>
        <v>68040000</v>
      </c>
      <c r="T314" s="35">
        <v>45448</v>
      </c>
      <c r="U314" s="33" t="s">
        <v>736</v>
      </c>
      <c r="V314" s="35">
        <v>45448</v>
      </c>
      <c r="W314" s="31" t="s">
        <v>737</v>
      </c>
      <c r="X314" s="35">
        <v>45373</v>
      </c>
      <c r="Y314" s="30" t="s">
        <v>276</v>
      </c>
      <c r="Z314" s="39">
        <f t="shared" si="32"/>
        <v>11340000</v>
      </c>
      <c r="AA314" s="30"/>
      <c r="AB314" s="40"/>
      <c r="AC314" s="30"/>
      <c r="AD314" s="40"/>
      <c r="AE314" s="30"/>
      <c r="AF314" s="30"/>
      <c r="AG314" s="30"/>
      <c r="AH314" s="30"/>
      <c r="AI314" s="30"/>
      <c r="AJ314" s="19"/>
      <c r="AK314" s="19"/>
    </row>
    <row r="315" spans="1:37">
      <c r="A315" s="30">
        <v>313</v>
      </c>
      <c r="B315" s="30" t="s">
        <v>254</v>
      </c>
      <c r="C315" s="30" t="s">
        <v>48</v>
      </c>
      <c r="D315" s="30" t="s">
        <v>738</v>
      </c>
      <c r="E315" s="31" t="s">
        <v>38</v>
      </c>
      <c r="F315" s="32">
        <v>9720000</v>
      </c>
      <c r="G315" s="30" t="s">
        <v>739</v>
      </c>
      <c r="H315" s="33">
        <v>901754975</v>
      </c>
      <c r="I315" s="33"/>
      <c r="J315" s="34">
        <v>1</v>
      </c>
      <c r="K315" s="34">
        <v>1540</v>
      </c>
      <c r="L315" s="35">
        <v>45442</v>
      </c>
      <c r="M315" s="36">
        <f t="shared" si="24"/>
        <v>9720000</v>
      </c>
      <c r="N315" s="35">
        <v>45449</v>
      </c>
      <c r="O315" s="31" t="s">
        <v>40</v>
      </c>
      <c r="P315" s="37">
        <v>45449</v>
      </c>
      <c r="Q315" s="31">
        <v>1547</v>
      </c>
      <c r="R315" s="30">
        <v>220401</v>
      </c>
      <c r="S315" s="38">
        <f t="shared" si="25"/>
        <v>9720000</v>
      </c>
      <c r="T315" s="35">
        <v>45449</v>
      </c>
      <c r="U315" s="33" t="s">
        <v>740</v>
      </c>
      <c r="V315" s="35">
        <v>45449</v>
      </c>
      <c r="W315" s="31" t="s">
        <v>41</v>
      </c>
      <c r="X315" s="35"/>
      <c r="Y315" s="30"/>
      <c r="Z315" s="39">
        <f>+F315/1</f>
        <v>9720000</v>
      </c>
      <c r="AA315" s="30"/>
      <c r="AB315" s="40"/>
      <c r="AC315" s="30"/>
      <c r="AD315" s="40"/>
      <c r="AE315" s="30"/>
      <c r="AF315" s="30"/>
      <c r="AG315" s="30"/>
      <c r="AH315" s="30"/>
      <c r="AI315" s="30"/>
      <c r="AJ315" s="19"/>
      <c r="AK315" s="19"/>
    </row>
    <row r="316" spans="1:37">
      <c r="A316" s="30">
        <v>314</v>
      </c>
      <c r="B316" s="30" t="s">
        <v>254</v>
      </c>
      <c r="C316" s="30" t="s">
        <v>48</v>
      </c>
      <c r="D316" s="55" t="s">
        <v>136</v>
      </c>
      <c r="E316" s="31" t="s">
        <v>64</v>
      </c>
      <c r="F316" s="32">
        <v>21350000</v>
      </c>
      <c r="G316" s="30" t="s">
        <v>137</v>
      </c>
      <c r="H316" s="33">
        <v>51987188</v>
      </c>
      <c r="I316" s="33"/>
      <c r="J316" s="34">
        <v>7</v>
      </c>
      <c r="K316" s="34">
        <v>1543</v>
      </c>
      <c r="L316" s="35">
        <v>45442</v>
      </c>
      <c r="M316" s="36">
        <f t="shared" si="24"/>
        <v>21350000</v>
      </c>
      <c r="N316" s="35">
        <v>45449</v>
      </c>
      <c r="O316" s="31" t="s">
        <v>40</v>
      </c>
      <c r="P316" s="37">
        <v>45449</v>
      </c>
      <c r="Q316" s="31">
        <v>1548</v>
      </c>
      <c r="R316" s="30">
        <v>220401</v>
      </c>
      <c r="S316" s="38">
        <f t="shared" si="25"/>
        <v>21350000</v>
      </c>
      <c r="T316" s="35">
        <v>45449</v>
      </c>
      <c r="U316" s="33" t="s">
        <v>741</v>
      </c>
      <c r="V316" s="35">
        <v>45449</v>
      </c>
      <c r="W316" s="41">
        <v>45657</v>
      </c>
      <c r="X316" s="35">
        <v>45412</v>
      </c>
      <c r="Y316" s="30" t="s">
        <v>41</v>
      </c>
      <c r="Z316" s="39">
        <f>+F316/6</f>
        <v>3558333.3333333335</v>
      </c>
      <c r="AA316" s="30"/>
      <c r="AB316" s="40"/>
      <c r="AC316" s="30"/>
      <c r="AD316" s="40"/>
      <c r="AE316" s="30"/>
      <c r="AF316" s="30"/>
      <c r="AG316" s="30"/>
      <c r="AH316" s="30"/>
      <c r="AI316" s="30"/>
      <c r="AJ316" s="19"/>
      <c r="AK316" s="19"/>
    </row>
    <row r="317" spans="1:37">
      <c r="A317" s="30">
        <v>315</v>
      </c>
      <c r="B317" s="30" t="s">
        <v>254</v>
      </c>
      <c r="C317" s="30" t="s">
        <v>70</v>
      </c>
      <c r="D317" s="55" t="s">
        <v>71</v>
      </c>
      <c r="E317" s="31" t="s">
        <v>64</v>
      </c>
      <c r="F317" s="32">
        <v>30100000</v>
      </c>
      <c r="G317" s="30" t="s">
        <v>72</v>
      </c>
      <c r="H317" s="33">
        <v>65738804</v>
      </c>
      <c r="I317" s="33"/>
      <c r="J317" s="34">
        <v>1</v>
      </c>
      <c r="K317" s="34">
        <v>1564</v>
      </c>
      <c r="L317" s="35">
        <v>45442</v>
      </c>
      <c r="M317" s="36">
        <f t="shared" si="24"/>
        <v>30100000</v>
      </c>
      <c r="N317" s="35">
        <v>45449</v>
      </c>
      <c r="O317" s="31" t="s">
        <v>40</v>
      </c>
      <c r="P317" s="37">
        <v>45449</v>
      </c>
      <c r="Q317" s="31">
        <v>1549</v>
      </c>
      <c r="R317" s="30">
        <v>220401</v>
      </c>
      <c r="S317" s="38">
        <f t="shared" si="25"/>
        <v>30100000</v>
      </c>
      <c r="T317" s="35">
        <v>45449</v>
      </c>
      <c r="U317" s="33" t="s">
        <v>742</v>
      </c>
      <c r="V317" s="35">
        <v>45449</v>
      </c>
      <c r="W317" s="41">
        <v>45657</v>
      </c>
      <c r="X317" s="35">
        <v>45412</v>
      </c>
      <c r="Y317" s="30" t="s">
        <v>106</v>
      </c>
      <c r="Z317" s="39">
        <f t="shared" ref="Z317:Z353" si="33">+F317/6</f>
        <v>5016666.666666667</v>
      </c>
      <c r="AA317" s="30"/>
      <c r="AB317" s="40"/>
      <c r="AC317" s="30"/>
      <c r="AD317" s="40"/>
      <c r="AE317" s="30"/>
      <c r="AF317" s="30"/>
      <c r="AG317" s="30"/>
      <c r="AH317" s="30"/>
      <c r="AI317" s="30"/>
      <c r="AJ317" s="19"/>
      <c r="AK317" s="19"/>
    </row>
    <row r="318" spans="1:37">
      <c r="A318" s="30">
        <v>316</v>
      </c>
      <c r="B318" s="30" t="s">
        <v>254</v>
      </c>
      <c r="C318" s="30" t="s">
        <v>70</v>
      </c>
      <c r="D318" s="55" t="s">
        <v>71</v>
      </c>
      <c r="E318" s="31" t="s">
        <v>64</v>
      </c>
      <c r="F318" s="32">
        <v>30100000</v>
      </c>
      <c r="G318" s="30" t="s">
        <v>743</v>
      </c>
      <c r="H318" s="33">
        <v>1094284231</v>
      </c>
      <c r="I318" s="33"/>
      <c r="J318" s="34">
        <v>6</v>
      </c>
      <c r="K318" s="34">
        <v>1565</v>
      </c>
      <c r="L318" s="35">
        <v>45442</v>
      </c>
      <c r="M318" s="36">
        <f t="shared" si="24"/>
        <v>30100000</v>
      </c>
      <c r="N318" s="35">
        <v>45449</v>
      </c>
      <c r="O318" s="31" t="s">
        <v>40</v>
      </c>
      <c r="P318" s="37">
        <v>45449</v>
      </c>
      <c r="Q318" s="31">
        <v>1550</v>
      </c>
      <c r="R318" s="30">
        <v>220401</v>
      </c>
      <c r="S318" s="38">
        <f t="shared" si="25"/>
        <v>30100000</v>
      </c>
      <c r="T318" s="35">
        <v>45449</v>
      </c>
      <c r="U318" s="33" t="s">
        <v>744</v>
      </c>
      <c r="V318" s="35">
        <v>45449</v>
      </c>
      <c r="W318" s="41">
        <v>45657</v>
      </c>
      <c r="X318" s="35">
        <v>45412</v>
      </c>
      <c r="Y318" s="30" t="s">
        <v>106</v>
      </c>
      <c r="Z318" s="39">
        <f t="shared" si="33"/>
        <v>5016666.666666667</v>
      </c>
      <c r="AA318" s="30"/>
      <c r="AB318" s="40"/>
      <c r="AC318" s="30"/>
      <c r="AD318" s="40"/>
      <c r="AE318" s="30"/>
      <c r="AF318" s="30"/>
      <c r="AG318" s="30"/>
      <c r="AH318" s="30"/>
      <c r="AI318" s="30"/>
      <c r="AJ318" s="19"/>
      <c r="AK318" s="19"/>
    </row>
    <row r="319" spans="1:37">
      <c r="A319" s="30">
        <v>317</v>
      </c>
      <c r="B319" s="30" t="s">
        <v>35</v>
      </c>
      <c r="C319" s="30" t="s">
        <v>251</v>
      </c>
      <c r="D319" s="59" t="s">
        <v>170</v>
      </c>
      <c r="E319" s="31" t="s">
        <v>38</v>
      </c>
      <c r="F319" s="32">
        <v>21630000</v>
      </c>
      <c r="G319" s="30" t="s">
        <v>745</v>
      </c>
      <c r="H319" s="33">
        <v>1110596793</v>
      </c>
      <c r="I319" s="33"/>
      <c r="J319" s="34">
        <v>1</v>
      </c>
      <c r="K319" s="34">
        <v>1453</v>
      </c>
      <c r="L319" s="35">
        <v>45442</v>
      </c>
      <c r="M319" s="36">
        <v>28840000</v>
      </c>
      <c r="N319" s="35">
        <v>45449</v>
      </c>
      <c r="O319" s="31" t="s">
        <v>40</v>
      </c>
      <c r="P319" s="37">
        <v>45449</v>
      </c>
      <c r="Q319" s="31">
        <v>1551</v>
      </c>
      <c r="R319" s="30">
        <v>21030202</v>
      </c>
      <c r="S319" s="38">
        <v>21630000</v>
      </c>
      <c r="T319" s="35">
        <v>45449</v>
      </c>
      <c r="U319" s="33">
        <v>100033836</v>
      </c>
      <c r="V319" s="35">
        <v>45450</v>
      </c>
      <c r="W319" s="31" t="s">
        <v>195</v>
      </c>
      <c r="X319" s="35">
        <v>45628</v>
      </c>
      <c r="Y319" s="30" t="s">
        <v>746</v>
      </c>
      <c r="Z319" s="39">
        <f t="shared" si="33"/>
        <v>3605000</v>
      </c>
      <c r="AA319" s="469">
        <v>3000000</v>
      </c>
      <c r="AB319" s="40"/>
      <c r="AC319" s="30"/>
      <c r="AD319" s="40"/>
      <c r="AE319" s="30"/>
      <c r="AF319" s="30"/>
      <c r="AG319" s="30"/>
      <c r="AH319" s="30"/>
      <c r="AI319" s="30"/>
      <c r="AJ319" s="19"/>
      <c r="AK319" s="19"/>
    </row>
    <row r="320" spans="1:37">
      <c r="A320" s="30">
        <v>318</v>
      </c>
      <c r="B320" s="30" t="s">
        <v>654</v>
      </c>
      <c r="C320" s="30" t="s">
        <v>669</v>
      </c>
      <c r="D320" s="68" t="s">
        <v>678</v>
      </c>
      <c r="E320" s="31" t="s">
        <v>38</v>
      </c>
      <c r="F320" s="32">
        <v>15400000</v>
      </c>
      <c r="G320" s="30" t="s">
        <v>747</v>
      </c>
      <c r="H320" s="33">
        <v>93404666</v>
      </c>
      <c r="I320" s="33"/>
      <c r="J320" s="34">
        <v>8</v>
      </c>
      <c r="K320" s="34">
        <v>1567</v>
      </c>
      <c r="L320" s="35">
        <v>45443</v>
      </c>
      <c r="M320" s="36">
        <f t="shared" ref="M320:M383" si="34">F320</f>
        <v>15400000</v>
      </c>
      <c r="N320" s="35">
        <v>45449</v>
      </c>
      <c r="O320" s="31" t="s">
        <v>40</v>
      </c>
      <c r="P320" s="37" t="s">
        <v>748</v>
      </c>
      <c r="Q320" s="31">
        <v>1552</v>
      </c>
      <c r="R320" s="30">
        <v>220302</v>
      </c>
      <c r="S320" s="38">
        <f t="shared" ref="S320:S383" si="35">M320</f>
        <v>15400000</v>
      </c>
      <c r="T320" s="35">
        <v>45449</v>
      </c>
      <c r="U320" s="33" t="s">
        <v>749</v>
      </c>
      <c r="V320" s="35">
        <v>45450</v>
      </c>
      <c r="W320" s="41">
        <v>45641</v>
      </c>
      <c r="X320" s="35"/>
      <c r="Y320" s="30"/>
      <c r="Z320" s="39">
        <f t="shared" si="33"/>
        <v>2566666.6666666665</v>
      </c>
      <c r="AA320" s="30"/>
      <c r="AB320" s="40"/>
      <c r="AC320" s="30"/>
      <c r="AD320" s="40"/>
      <c r="AE320" s="30"/>
      <c r="AF320" s="30"/>
      <c r="AG320" s="30"/>
      <c r="AH320" s="30"/>
      <c r="AI320" s="30"/>
      <c r="AJ320" s="19"/>
      <c r="AK320" s="19"/>
    </row>
    <row r="321" spans="1:37">
      <c r="A321" s="30">
        <v>319</v>
      </c>
      <c r="B321" s="30" t="s">
        <v>654</v>
      </c>
      <c r="C321" s="30" t="s">
        <v>157</v>
      </c>
      <c r="D321" s="30" t="s">
        <v>750</v>
      </c>
      <c r="E321" s="31" t="s">
        <v>38</v>
      </c>
      <c r="F321" s="32">
        <v>22500000</v>
      </c>
      <c r="G321" s="30" t="s">
        <v>751</v>
      </c>
      <c r="H321" s="33">
        <v>1110482490</v>
      </c>
      <c r="I321" s="33"/>
      <c r="J321" s="34">
        <v>3</v>
      </c>
      <c r="K321" s="34">
        <v>1546</v>
      </c>
      <c r="L321" s="35">
        <v>45442</v>
      </c>
      <c r="M321" s="36">
        <f t="shared" si="34"/>
        <v>22500000</v>
      </c>
      <c r="N321" s="35">
        <v>45450</v>
      </c>
      <c r="O321" s="31" t="s">
        <v>40</v>
      </c>
      <c r="P321" s="37">
        <v>45454</v>
      </c>
      <c r="Q321" s="31">
        <v>1555</v>
      </c>
      <c r="R321" s="30">
        <v>220301</v>
      </c>
      <c r="S321" s="38">
        <f t="shared" si="35"/>
        <v>22500000</v>
      </c>
      <c r="T321" s="35">
        <v>45450</v>
      </c>
      <c r="U321" s="33" t="s">
        <v>752</v>
      </c>
      <c r="V321" s="35">
        <v>45450</v>
      </c>
      <c r="W321" s="41">
        <v>45595</v>
      </c>
      <c r="X321" s="35"/>
      <c r="Y321" s="30"/>
      <c r="Z321" s="39">
        <f t="shared" si="33"/>
        <v>3750000</v>
      </c>
      <c r="AA321" s="30"/>
      <c r="AB321" s="40"/>
      <c r="AC321" s="30"/>
      <c r="AD321" s="40"/>
      <c r="AE321" s="30"/>
      <c r="AF321" s="30"/>
      <c r="AG321" s="30"/>
      <c r="AH321" s="30"/>
      <c r="AI321" s="30"/>
      <c r="AJ321" s="19"/>
      <c r="AK321" s="19"/>
    </row>
    <row r="322" spans="1:37">
      <c r="A322" s="30">
        <v>320</v>
      </c>
      <c r="B322" s="30" t="s">
        <v>35</v>
      </c>
      <c r="C322" s="30" t="s">
        <v>753</v>
      </c>
      <c r="D322" s="59" t="s">
        <v>754</v>
      </c>
      <c r="E322" s="31" t="s">
        <v>755</v>
      </c>
      <c r="F322" s="32">
        <v>30000000</v>
      </c>
      <c r="G322" s="30" t="s">
        <v>248</v>
      </c>
      <c r="H322" s="33">
        <v>860040094</v>
      </c>
      <c r="I322" s="33"/>
      <c r="J322" s="34">
        <v>3</v>
      </c>
      <c r="K322" s="34">
        <v>1521</v>
      </c>
      <c r="L322" s="35">
        <v>45436</v>
      </c>
      <c r="M322" s="36">
        <f t="shared" si="34"/>
        <v>30000000</v>
      </c>
      <c r="N322" s="35">
        <v>45454</v>
      </c>
      <c r="O322" s="31" t="s">
        <v>40</v>
      </c>
      <c r="P322" s="37">
        <v>45455</v>
      </c>
      <c r="Q322" s="31">
        <v>1558</v>
      </c>
      <c r="R322" s="30">
        <v>220102</v>
      </c>
      <c r="S322" s="38">
        <f t="shared" si="35"/>
        <v>30000000</v>
      </c>
      <c r="T322" s="35">
        <v>45454</v>
      </c>
      <c r="U322" s="33" t="s">
        <v>756</v>
      </c>
      <c r="V322" s="35">
        <v>45455</v>
      </c>
      <c r="W322" s="31" t="s">
        <v>88</v>
      </c>
      <c r="X322" s="35"/>
      <c r="Y322" s="30"/>
      <c r="Z322" s="39">
        <f>+F322/3</f>
        <v>10000000</v>
      </c>
      <c r="AA322" s="30"/>
      <c r="AB322" s="40"/>
      <c r="AC322" s="30"/>
      <c r="AD322" s="40"/>
      <c r="AE322" s="30"/>
      <c r="AF322" s="30"/>
      <c r="AG322" s="30"/>
      <c r="AH322" s="30"/>
      <c r="AI322" s="30"/>
      <c r="AJ322" s="19"/>
      <c r="AK322" s="19"/>
    </row>
    <row r="323" spans="1:37">
      <c r="A323" s="30">
        <v>321</v>
      </c>
      <c r="B323" s="30" t="s">
        <v>254</v>
      </c>
      <c r="C323" s="30" t="s">
        <v>48</v>
      </c>
      <c r="D323" s="55" t="s">
        <v>192</v>
      </c>
      <c r="E323" s="31" t="s">
        <v>64</v>
      </c>
      <c r="F323" s="32">
        <v>28000000</v>
      </c>
      <c r="G323" s="30" t="s">
        <v>197</v>
      </c>
      <c r="H323" s="33">
        <v>30398749</v>
      </c>
      <c r="I323" s="33"/>
      <c r="J323" s="34">
        <v>5</v>
      </c>
      <c r="K323" s="34">
        <v>1572</v>
      </c>
      <c r="L323" s="35">
        <v>45443</v>
      </c>
      <c r="M323" s="36">
        <f t="shared" si="34"/>
        <v>28000000</v>
      </c>
      <c r="N323" s="35">
        <v>45454</v>
      </c>
      <c r="O323" s="31" t="s">
        <v>40</v>
      </c>
      <c r="P323" s="37">
        <v>45454</v>
      </c>
      <c r="Q323" s="31">
        <v>1556</v>
      </c>
      <c r="R323" s="30">
        <v>220401</v>
      </c>
      <c r="S323" s="38">
        <f t="shared" si="35"/>
        <v>28000000</v>
      </c>
      <c r="T323" s="35">
        <v>45454</v>
      </c>
      <c r="U323" s="33" t="s">
        <v>757</v>
      </c>
      <c r="V323" s="35">
        <v>45454</v>
      </c>
      <c r="W323" s="41">
        <v>45657</v>
      </c>
      <c r="X323" s="35"/>
      <c r="Y323" s="30"/>
      <c r="Z323" s="39">
        <f t="shared" si="33"/>
        <v>4666666.666666667</v>
      </c>
      <c r="AA323" s="30"/>
      <c r="AB323" s="40"/>
      <c r="AC323" s="30"/>
      <c r="AD323" s="40"/>
      <c r="AE323" s="30"/>
      <c r="AF323" s="30"/>
      <c r="AG323" s="30"/>
      <c r="AH323" s="30"/>
      <c r="AI323" s="30"/>
      <c r="AJ323" s="19"/>
      <c r="AK323" s="19"/>
    </row>
    <row r="324" spans="1:37">
      <c r="A324" s="30">
        <v>322</v>
      </c>
      <c r="B324" s="30" t="s">
        <v>254</v>
      </c>
      <c r="C324" s="30" t="s">
        <v>284</v>
      </c>
      <c r="D324" s="473" t="s">
        <v>758</v>
      </c>
      <c r="E324" s="31" t="s">
        <v>38</v>
      </c>
      <c r="F324" s="32">
        <v>29239992</v>
      </c>
      <c r="G324" s="30" t="s">
        <v>517</v>
      </c>
      <c r="H324" s="33">
        <v>1110526900</v>
      </c>
      <c r="I324" s="33"/>
      <c r="J324" s="34">
        <v>2</v>
      </c>
      <c r="K324" s="34">
        <v>1574</v>
      </c>
      <c r="L324" s="35">
        <v>45443</v>
      </c>
      <c r="M324" s="36">
        <f t="shared" si="34"/>
        <v>29239992</v>
      </c>
      <c r="N324" s="35">
        <v>45455</v>
      </c>
      <c r="O324" s="31" t="s">
        <v>40</v>
      </c>
      <c r="P324" s="37">
        <v>45455</v>
      </c>
      <c r="Q324" s="31">
        <v>1560</v>
      </c>
      <c r="R324" s="30">
        <v>220401</v>
      </c>
      <c r="S324" s="38">
        <f t="shared" si="35"/>
        <v>29239992</v>
      </c>
      <c r="T324" s="35">
        <v>45455</v>
      </c>
      <c r="U324" s="33" t="s">
        <v>759</v>
      </c>
      <c r="V324" s="35">
        <v>45455</v>
      </c>
      <c r="W324" s="41">
        <v>45657</v>
      </c>
      <c r="X324" s="35"/>
      <c r="Y324" s="30"/>
      <c r="Z324" s="39">
        <f t="shared" si="33"/>
        <v>4873332</v>
      </c>
      <c r="AA324" s="30"/>
      <c r="AB324" s="40"/>
      <c r="AC324" s="30"/>
      <c r="AD324" s="40"/>
      <c r="AE324" s="30"/>
      <c r="AF324" s="30"/>
      <c r="AG324" s="30"/>
      <c r="AH324" s="30"/>
      <c r="AI324" s="30"/>
      <c r="AJ324" s="19"/>
      <c r="AK324" s="19"/>
    </row>
    <row r="325" spans="1:37">
      <c r="A325" s="30">
        <v>323</v>
      </c>
      <c r="B325" s="30" t="s">
        <v>254</v>
      </c>
      <c r="C325" s="30" t="s">
        <v>53</v>
      </c>
      <c r="D325" s="55" t="s">
        <v>760</v>
      </c>
      <c r="E325" s="31" t="s">
        <v>38</v>
      </c>
      <c r="F325" s="32">
        <v>25200000</v>
      </c>
      <c r="G325" s="30" t="s">
        <v>761</v>
      </c>
      <c r="H325" s="33">
        <v>1234639057</v>
      </c>
      <c r="I325" s="33"/>
      <c r="J325" s="34">
        <v>3</v>
      </c>
      <c r="K325" s="34">
        <v>1581</v>
      </c>
      <c r="L325" s="35">
        <v>45443</v>
      </c>
      <c r="M325" s="36">
        <f t="shared" si="34"/>
        <v>25200000</v>
      </c>
      <c r="N325" s="35">
        <v>45424</v>
      </c>
      <c r="O325" s="31" t="s">
        <v>40</v>
      </c>
      <c r="P325" s="37">
        <v>45457</v>
      </c>
      <c r="Q325" s="31">
        <v>1562</v>
      </c>
      <c r="R325" s="30">
        <v>220401</v>
      </c>
      <c r="S325" s="38">
        <f t="shared" si="35"/>
        <v>25200000</v>
      </c>
      <c r="T325" s="35">
        <v>45456</v>
      </c>
      <c r="U325" s="33" t="s">
        <v>762</v>
      </c>
      <c r="V325" s="35">
        <v>45457</v>
      </c>
      <c r="W325" s="41">
        <v>45657</v>
      </c>
      <c r="X325" s="35"/>
      <c r="Y325" s="30"/>
      <c r="Z325" s="39">
        <f t="shared" si="33"/>
        <v>4200000</v>
      </c>
      <c r="AA325" s="30"/>
      <c r="AB325" s="40"/>
      <c r="AC325" s="30"/>
      <c r="AD325" s="40"/>
      <c r="AE325" s="30"/>
      <c r="AF325" s="30"/>
      <c r="AG325" s="30"/>
      <c r="AH325" s="30"/>
      <c r="AI325" s="30"/>
      <c r="AJ325" s="19"/>
      <c r="AK325" s="19"/>
    </row>
    <row r="326" spans="1:37">
      <c r="A326" s="30">
        <v>324</v>
      </c>
      <c r="B326" s="30" t="s">
        <v>254</v>
      </c>
      <c r="C326" s="30" t="s">
        <v>277</v>
      </c>
      <c r="D326" s="30" t="s">
        <v>763</v>
      </c>
      <c r="E326" s="31" t="s">
        <v>38</v>
      </c>
      <c r="F326" s="32">
        <v>17283000</v>
      </c>
      <c r="G326" s="30" t="s">
        <v>279</v>
      </c>
      <c r="H326" s="33">
        <v>1005754502</v>
      </c>
      <c r="I326" s="33"/>
      <c r="J326" s="34">
        <v>0</v>
      </c>
      <c r="K326" s="34">
        <v>1573</v>
      </c>
      <c r="L326" s="35">
        <v>45443</v>
      </c>
      <c r="M326" s="36">
        <f t="shared" si="34"/>
        <v>17283000</v>
      </c>
      <c r="N326" s="35">
        <v>45455</v>
      </c>
      <c r="O326" s="31" t="s">
        <v>40</v>
      </c>
      <c r="P326" s="37">
        <v>45455</v>
      </c>
      <c r="Q326" s="31">
        <v>1559</v>
      </c>
      <c r="R326" s="30">
        <v>220402</v>
      </c>
      <c r="S326" s="38">
        <f t="shared" si="35"/>
        <v>17283000</v>
      </c>
      <c r="T326" s="35">
        <v>45455</v>
      </c>
      <c r="U326" s="33">
        <v>100033928</v>
      </c>
      <c r="V326" s="35">
        <v>45455</v>
      </c>
      <c r="W326" s="41">
        <v>45657</v>
      </c>
      <c r="X326" s="35"/>
      <c r="Y326" s="30"/>
      <c r="Z326" s="39">
        <f t="shared" si="33"/>
        <v>2880500</v>
      </c>
      <c r="AA326" s="30"/>
      <c r="AB326" s="40"/>
      <c r="AC326" s="30"/>
      <c r="AD326" s="40"/>
      <c r="AE326" s="30"/>
      <c r="AF326" s="30"/>
      <c r="AG326" s="30"/>
      <c r="AH326" s="30"/>
      <c r="AI326" s="30"/>
      <c r="AJ326" s="19"/>
      <c r="AK326" s="19"/>
    </row>
    <row r="327" spans="1:37">
      <c r="A327" s="30">
        <v>325</v>
      </c>
      <c r="B327" s="30" t="s">
        <v>254</v>
      </c>
      <c r="C327" s="30" t="s">
        <v>92</v>
      </c>
      <c r="D327" s="55" t="s">
        <v>214</v>
      </c>
      <c r="E327" s="31" t="s">
        <v>38</v>
      </c>
      <c r="F327" s="32">
        <v>34333333</v>
      </c>
      <c r="G327" s="30" t="s">
        <v>215</v>
      </c>
      <c r="H327" s="33">
        <v>14236617</v>
      </c>
      <c r="I327" s="33"/>
      <c r="J327" s="34">
        <v>9</v>
      </c>
      <c r="K327" s="34">
        <v>1584</v>
      </c>
      <c r="L327" s="35">
        <v>45443</v>
      </c>
      <c r="M327" s="36">
        <f t="shared" si="34"/>
        <v>34333333</v>
      </c>
      <c r="N327" s="35">
        <v>45456</v>
      </c>
      <c r="O327" s="31" t="s">
        <v>40</v>
      </c>
      <c r="P327" s="37">
        <v>45457</v>
      </c>
      <c r="Q327" s="31">
        <v>1563</v>
      </c>
      <c r="R327" s="30">
        <v>220401</v>
      </c>
      <c r="S327" s="38">
        <f t="shared" si="35"/>
        <v>34333333</v>
      </c>
      <c r="T327" s="35">
        <v>45456</v>
      </c>
      <c r="U327" s="33">
        <v>100033978</v>
      </c>
      <c r="V327" s="35">
        <v>45457</v>
      </c>
      <c r="W327" s="41">
        <v>45657</v>
      </c>
      <c r="X327" s="35"/>
      <c r="Y327" s="30"/>
      <c r="Z327" s="39">
        <f t="shared" si="33"/>
        <v>5722222.166666667</v>
      </c>
      <c r="AA327" s="30"/>
      <c r="AB327" s="40"/>
      <c r="AC327" s="30"/>
      <c r="AD327" s="40"/>
      <c r="AE327" s="30"/>
      <c r="AF327" s="30"/>
      <c r="AG327" s="30"/>
      <c r="AH327" s="30"/>
      <c r="AI327" s="30"/>
      <c r="AJ327" s="19"/>
      <c r="AK327" s="19"/>
    </row>
    <row r="328" spans="1:37">
      <c r="A328" s="30">
        <v>326</v>
      </c>
      <c r="B328" s="30" t="s">
        <v>35</v>
      </c>
      <c r="C328" s="30" t="s">
        <v>262</v>
      </c>
      <c r="D328" s="30" t="s">
        <v>263</v>
      </c>
      <c r="E328" s="31" t="s">
        <v>38</v>
      </c>
      <c r="F328" s="32">
        <v>11495217</v>
      </c>
      <c r="G328" s="30" t="s">
        <v>264</v>
      </c>
      <c r="H328" s="33">
        <v>65764100</v>
      </c>
      <c r="I328" s="33"/>
      <c r="J328" s="34">
        <v>3</v>
      </c>
      <c r="K328" s="34">
        <v>1575</v>
      </c>
      <c r="L328" s="35">
        <v>45443</v>
      </c>
      <c r="M328" s="36">
        <f t="shared" si="34"/>
        <v>11495217</v>
      </c>
      <c r="N328" s="35">
        <v>45456</v>
      </c>
      <c r="O328" s="31" t="s">
        <v>40</v>
      </c>
      <c r="P328" s="37">
        <v>45456</v>
      </c>
      <c r="Q328" s="31">
        <v>1561</v>
      </c>
      <c r="R328" s="30">
        <v>2101020301</v>
      </c>
      <c r="S328" s="38">
        <f t="shared" si="35"/>
        <v>11495217</v>
      </c>
      <c r="T328" s="35">
        <v>45457</v>
      </c>
      <c r="U328" s="33" t="s">
        <v>764</v>
      </c>
      <c r="V328" s="35">
        <v>45457</v>
      </c>
      <c r="W328" s="31" t="s">
        <v>88</v>
      </c>
      <c r="X328" s="35"/>
      <c r="Y328" s="30"/>
      <c r="Z328" s="39">
        <f>+F328/3</f>
        <v>3831739</v>
      </c>
      <c r="AA328" s="30"/>
      <c r="AB328" s="40"/>
      <c r="AC328" s="30"/>
      <c r="AD328" s="40"/>
      <c r="AE328" s="30"/>
      <c r="AF328" s="30"/>
      <c r="AG328" s="30"/>
      <c r="AH328" s="30"/>
      <c r="AI328" s="30"/>
      <c r="AJ328" s="19"/>
      <c r="AK328" s="19"/>
    </row>
    <row r="329" spans="1:37">
      <c r="A329" s="30">
        <v>327</v>
      </c>
      <c r="B329" s="30" t="s">
        <v>254</v>
      </c>
      <c r="C329" s="30" t="s">
        <v>284</v>
      </c>
      <c r="D329" s="55" t="s">
        <v>158</v>
      </c>
      <c r="E329" s="31" t="s">
        <v>38</v>
      </c>
      <c r="F329" s="32">
        <v>22680000</v>
      </c>
      <c r="G329" s="30" t="s">
        <v>159</v>
      </c>
      <c r="H329" s="33">
        <v>65755709</v>
      </c>
      <c r="I329" s="33"/>
      <c r="J329" s="34">
        <v>1</v>
      </c>
      <c r="K329" s="34">
        <v>1586</v>
      </c>
      <c r="L329" s="35">
        <v>45443</v>
      </c>
      <c r="M329" s="36">
        <f t="shared" si="34"/>
        <v>22680000</v>
      </c>
      <c r="N329" s="35">
        <v>45456</v>
      </c>
      <c r="O329" s="31" t="s">
        <v>40</v>
      </c>
      <c r="P329" s="37">
        <v>45457</v>
      </c>
      <c r="Q329" s="31">
        <v>1564</v>
      </c>
      <c r="R329" s="30">
        <v>220401</v>
      </c>
      <c r="S329" s="38">
        <f t="shared" si="35"/>
        <v>22680000</v>
      </c>
      <c r="T329" s="35">
        <v>45456</v>
      </c>
      <c r="U329" s="33">
        <v>100033971</v>
      </c>
      <c r="V329" s="35">
        <v>45457</v>
      </c>
      <c r="W329" s="31" t="s">
        <v>195</v>
      </c>
      <c r="X329" s="35">
        <v>45625</v>
      </c>
      <c r="Y329" s="30" t="s">
        <v>765</v>
      </c>
      <c r="Z329" s="39">
        <f t="shared" si="33"/>
        <v>3780000</v>
      </c>
      <c r="AA329" s="469">
        <v>2142000</v>
      </c>
      <c r="AB329" s="40"/>
      <c r="AC329" s="30"/>
      <c r="AD329" s="40"/>
      <c r="AE329" s="30"/>
      <c r="AF329" s="30"/>
      <c r="AG329" s="30"/>
      <c r="AH329" s="30"/>
      <c r="AI329" s="30"/>
      <c r="AJ329" s="19"/>
      <c r="AK329" s="19"/>
    </row>
    <row r="330" spans="1:37">
      <c r="A330" s="30">
        <v>328</v>
      </c>
      <c r="B330" s="30" t="s">
        <v>254</v>
      </c>
      <c r="C330" s="30" t="s">
        <v>53</v>
      </c>
      <c r="D330" s="55" t="s">
        <v>131</v>
      </c>
      <c r="E330" s="31" t="s">
        <v>38</v>
      </c>
      <c r="F330" s="32">
        <v>51800000</v>
      </c>
      <c r="G330" s="30" t="s">
        <v>132</v>
      </c>
      <c r="H330" s="33">
        <v>77182070</v>
      </c>
      <c r="I330" s="33"/>
      <c r="J330" s="34">
        <v>6</v>
      </c>
      <c r="K330" s="34">
        <v>1578</v>
      </c>
      <c r="L330" s="35">
        <v>45443</v>
      </c>
      <c r="M330" s="36">
        <f t="shared" si="34"/>
        <v>51800000</v>
      </c>
      <c r="N330" s="35">
        <v>45456</v>
      </c>
      <c r="O330" s="31" t="s">
        <v>40</v>
      </c>
      <c r="P330" s="37">
        <v>45457</v>
      </c>
      <c r="Q330" s="31">
        <v>1565</v>
      </c>
      <c r="R330" s="30">
        <v>220401</v>
      </c>
      <c r="S330" s="38">
        <f t="shared" si="35"/>
        <v>51800000</v>
      </c>
      <c r="T330" s="35">
        <v>45456</v>
      </c>
      <c r="U330" s="33" t="s">
        <v>766</v>
      </c>
      <c r="V330" s="35">
        <v>45461</v>
      </c>
      <c r="W330" s="41">
        <v>45657</v>
      </c>
      <c r="X330" s="35"/>
      <c r="Y330" s="30"/>
      <c r="Z330" s="39">
        <f t="shared" si="33"/>
        <v>8633333.333333334</v>
      </c>
      <c r="AA330" s="30"/>
      <c r="AB330" s="40"/>
      <c r="AC330" s="30"/>
      <c r="AD330" s="40"/>
      <c r="AE330" s="30"/>
      <c r="AF330" s="30"/>
      <c r="AG330" s="30"/>
      <c r="AH330" s="30"/>
      <c r="AI330" s="30"/>
      <c r="AJ330" s="19"/>
      <c r="AK330" s="19"/>
    </row>
    <row r="331" spans="1:37">
      <c r="A331" s="30">
        <v>329</v>
      </c>
      <c r="B331" s="30" t="s">
        <v>654</v>
      </c>
      <c r="C331" s="30" t="s">
        <v>157</v>
      </c>
      <c r="D331" s="59" t="s">
        <v>767</v>
      </c>
      <c r="E331" s="31" t="s">
        <v>38</v>
      </c>
      <c r="F331" s="32">
        <v>22500000</v>
      </c>
      <c r="G331" s="30" t="s">
        <v>768</v>
      </c>
      <c r="H331" s="33" t="s">
        <v>769</v>
      </c>
      <c r="I331" s="33"/>
      <c r="J331" s="34">
        <v>5</v>
      </c>
      <c r="K331" s="34">
        <v>1547</v>
      </c>
      <c r="L331" s="35">
        <v>45443</v>
      </c>
      <c r="M331" s="36">
        <f t="shared" si="34"/>
        <v>22500000</v>
      </c>
      <c r="N331" s="35">
        <v>45456</v>
      </c>
      <c r="O331" s="31" t="s">
        <v>40</v>
      </c>
      <c r="P331" s="37">
        <v>45457</v>
      </c>
      <c r="Q331" s="31">
        <v>1566</v>
      </c>
      <c r="R331" s="30">
        <v>220301</v>
      </c>
      <c r="S331" s="38">
        <f t="shared" si="35"/>
        <v>22500000</v>
      </c>
      <c r="T331" s="35">
        <v>45461</v>
      </c>
      <c r="U331" s="33" t="s">
        <v>770</v>
      </c>
      <c r="V331" s="35">
        <v>45469</v>
      </c>
      <c r="W331" s="41">
        <v>45656</v>
      </c>
      <c r="X331" s="35"/>
      <c r="Y331" s="30"/>
      <c r="Z331" s="39">
        <f t="shared" si="33"/>
        <v>3750000</v>
      </c>
      <c r="AA331" s="30"/>
      <c r="AB331" s="40"/>
      <c r="AC331" s="30"/>
      <c r="AD331" s="40"/>
      <c r="AE331" s="30"/>
      <c r="AF331" s="30"/>
      <c r="AG331" s="30"/>
      <c r="AH331" s="30"/>
      <c r="AI331" s="30"/>
      <c r="AJ331" s="19"/>
      <c r="AK331" s="19"/>
    </row>
    <row r="332" spans="1:37">
      <c r="A332" s="30">
        <v>330</v>
      </c>
      <c r="B332" s="30" t="s">
        <v>254</v>
      </c>
      <c r="C332" s="30" t="s">
        <v>53</v>
      </c>
      <c r="D332" s="55" t="s">
        <v>131</v>
      </c>
      <c r="E332" s="31" t="s">
        <v>38</v>
      </c>
      <c r="F332" s="32">
        <v>51800000</v>
      </c>
      <c r="G332" s="30" t="s">
        <v>57</v>
      </c>
      <c r="H332" s="33">
        <v>72224422</v>
      </c>
      <c r="I332" s="33"/>
      <c r="J332" s="34">
        <v>9</v>
      </c>
      <c r="K332" s="34">
        <v>1577</v>
      </c>
      <c r="L332" s="35">
        <v>45443</v>
      </c>
      <c r="M332" s="36">
        <f t="shared" si="34"/>
        <v>51800000</v>
      </c>
      <c r="N332" s="35">
        <v>45456</v>
      </c>
      <c r="O332" s="31" t="s">
        <v>40</v>
      </c>
      <c r="P332" s="37">
        <v>45460</v>
      </c>
      <c r="Q332" s="31">
        <v>1568</v>
      </c>
      <c r="R332" s="30">
        <v>220401</v>
      </c>
      <c r="S332" s="38">
        <f t="shared" si="35"/>
        <v>51800000</v>
      </c>
      <c r="T332" s="35">
        <v>45462</v>
      </c>
      <c r="U332" s="33" t="s">
        <v>771</v>
      </c>
      <c r="V332" s="35">
        <v>45463</v>
      </c>
      <c r="W332" s="41">
        <v>45657</v>
      </c>
      <c r="X332" s="35">
        <v>45422</v>
      </c>
      <c r="Y332" s="30" t="s">
        <v>41</v>
      </c>
      <c r="Z332" s="39">
        <f t="shared" si="33"/>
        <v>8633333.333333334</v>
      </c>
      <c r="AA332" s="30"/>
      <c r="AB332" s="40"/>
      <c r="AC332" s="30"/>
      <c r="AD332" s="40"/>
      <c r="AE332" s="30"/>
      <c r="AF332" s="30"/>
      <c r="AG332" s="30"/>
      <c r="AH332" s="30"/>
      <c r="AI332" s="30"/>
      <c r="AJ332" s="19"/>
      <c r="AK332" s="19"/>
    </row>
    <row r="333" spans="1:37">
      <c r="A333" s="30">
        <v>331</v>
      </c>
      <c r="B333" s="30" t="s">
        <v>35</v>
      </c>
      <c r="C333" s="30" t="s">
        <v>251</v>
      </c>
      <c r="D333" s="59" t="s">
        <v>772</v>
      </c>
      <c r="E333" s="31" t="s">
        <v>38</v>
      </c>
      <c r="F333" s="32">
        <v>11967162</v>
      </c>
      <c r="G333" s="30" t="s">
        <v>773</v>
      </c>
      <c r="H333" s="33">
        <v>1110532627</v>
      </c>
      <c r="I333" s="33"/>
      <c r="J333" s="34">
        <v>0</v>
      </c>
      <c r="K333" s="34">
        <v>1519</v>
      </c>
      <c r="L333" s="35">
        <v>45435</v>
      </c>
      <c r="M333" s="36">
        <f t="shared" si="34"/>
        <v>11967162</v>
      </c>
      <c r="N333" s="35">
        <v>45460</v>
      </c>
      <c r="O333" s="31" t="s">
        <v>40</v>
      </c>
      <c r="P333" s="37">
        <v>45460</v>
      </c>
      <c r="Q333" s="31">
        <v>1569</v>
      </c>
      <c r="R333" s="30">
        <v>21030202</v>
      </c>
      <c r="S333" s="38">
        <f t="shared" si="35"/>
        <v>11967162</v>
      </c>
      <c r="T333" s="35">
        <v>45461</v>
      </c>
      <c r="U333" s="33" t="s">
        <v>774</v>
      </c>
      <c r="V333" s="35">
        <v>45468</v>
      </c>
      <c r="W333" s="31" t="s">
        <v>121</v>
      </c>
      <c r="X333" s="35"/>
      <c r="Y333" s="30"/>
      <c r="Z333" s="39">
        <f>+F333/1</f>
        <v>11967162</v>
      </c>
      <c r="AA333" s="30"/>
      <c r="AB333" s="40"/>
      <c r="AC333" s="30"/>
      <c r="AD333" s="40"/>
      <c r="AE333" s="30"/>
      <c r="AF333" s="30"/>
      <c r="AG333" s="30"/>
      <c r="AH333" s="30"/>
      <c r="AI333" s="30"/>
      <c r="AJ333" s="19"/>
      <c r="AK333" s="19"/>
    </row>
    <row r="334" spans="1:37">
      <c r="A334" s="30">
        <v>332</v>
      </c>
      <c r="B334" s="30" t="s">
        <v>254</v>
      </c>
      <c r="C334" s="30" t="s">
        <v>92</v>
      </c>
      <c r="D334" s="55" t="s">
        <v>160</v>
      </c>
      <c r="E334" s="31" t="s">
        <v>38</v>
      </c>
      <c r="F334" s="32">
        <v>27466000</v>
      </c>
      <c r="G334" s="30" t="s">
        <v>161</v>
      </c>
      <c r="H334" s="33">
        <v>1110530186</v>
      </c>
      <c r="I334" s="33"/>
      <c r="J334" s="34">
        <v>5</v>
      </c>
      <c r="K334" s="34">
        <v>1566</v>
      </c>
      <c r="L334" s="35">
        <v>45443</v>
      </c>
      <c r="M334" s="36">
        <f t="shared" si="34"/>
        <v>27466000</v>
      </c>
      <c r="N334" s="35">
        <v>45460</v>
      </c>
      <c r="O334" s="31" t="s">
        <v>40</v>
      </c>
      <c r="P334" s="37">
        <v>45460</v>
      </c>
      <c r="Q334" s="31">
        <v>1570</v>
      </c>
      <c r="R334" s="30">
        <v>220401</v>
      </c>
      <c r="S334" s="38">
        <f t="shared" si="35"/>
        <v>27466000</v>
      </c>
      <c r="T334" s="35">
        <v>45460</v>
      </c>
      <c r="U334" s="33">
        <v>100034055</v>
      </c>
      <c r="V334" s="35">
        <v>45460</v>
      </c>
      <c r="W334" s="41">
        <v>45657</v>
      </c>
      <c r="X334" s="35">
        <v>45414</v>
      </c>
      <c r="Y334" s="30" t="s">
        <v>41</v>
      </c>
      <c r="Z334" s="39">
        <f t="shared" si="33"/>
        <v>4577666.666666667</v>
      </c>
      <c r="AA334" s="30"/>
      <c r="AB334" s="40"/>
      <c r="AC334" s="30"/>
      <c r="AD334" s="40"/>
      <c r="AE334" s="30"/>
      <c r="AF334" s="30"/>
      <c r="AG334" s="30"/>
      <c r="AH334" s="30"/>
      <c r="AI334" s="30"/>
      <c r="AJ334" s="19"/>
      <c r="AK334" s="19"/>
    </row>
    <row r="335" spans="1:37">
      <c r="A335" s="30">
        <v>333</v>
      </c>
      <c r="B335" s="30" t="s">
        <v>254</v>
      </c>
      <c r="C335" s="30" t="s">
        <v>53</v>
      </c>
      <c r="D335" s="55" t="s">
        <v>83</v>
      </c>
      <c r="E335" s="31" t="s">
        <v>38</v>
      </c>
      <c r="F335" s="32">
        <v>25200000</v>
      </c>
      <c r="G335" s="30" t="s">
        <v>324</v>
      </c>
      <c r="H335" s="33">
        <v>65828695</v>
      </c>
      <c r="I335" s="33"/>
      <c r="J335" s="34">
        <v>1</v>
      </c>
      <c r="K335" s="34">
        <v>1579</v>
      </c>
      <c r="L335" s="35">
        <v>45443</v>
      </c>
      <c r="M335" s="36">
        <f t="shared" si="34"/>
        <v>25200000</v>
      </c>
      <c r="N335" s="35">
        <v>45460</v>
      </c>
      <c r="O335" s="31" t="s">
        <v>40</v>
      </c>
      <c r="P335" s="37">
        <v>45460</v>
      </c>
      <c r="Q335" s="31">
        <v>1571</v>
      </c>
      <c r="R335" s="30">
        <v>220401</v>
      </c>
      <c r="S335" s="38">
        <f t="shared" si="35"/>
        <v>25200000</v>
      </c>
      <c r="T335" s="35">
        <v>45460</v>
      </c>
      <c r="U335" s="33" t="s">
        <v>775</v>
      </c>
      <c r="V335" s="35">
        <v>45461</v>
      </c>
      <c r="W335" s="41">
        <v>45657</v>
      </c>
      <c r="X335" s="35"/>
      <c r="Y335" s="30"/>
      <c r="Z335" s="39">
        <f t="shared" si="33"/>
        <v>4200000</v>
      </c>
      <c r="AA335" s="30"/>
      <c r="AB335" s="40"/>
      <c r="AC335" s="30"/>
      <c r="AD335" s="40"/>
      <c r="AE335" s="30"/>
      <c r="AF335" s="30"/>
      <c r="AG335" s="30"/>
      <c r="AH335" s="30"/>
      <c r="AI335" s="30"/>
      <c r="AJ335" s="19"/>
      <c r="AK335" s="19"/>
    </row>
    <row r="336" spans="1:37">
      <c r="A336" s="30">
        <v>334</v>
      </c>
      <c r="B336" s="30" t="s">
        <v>254</v>
      </c>
      <c r="C336" s="30" t="s">
        <v>53</v>
      </c>
      <c r="D336" s="55" t="s">
        <v>83</v>
      </c>
      <c r="E336" s="31" t="s">
        <v>38</v>
      </c>
      <c r="F336" s="32">
        <v>25200000</v>
      </c>
      <c r="G336" s="30" t="s">
        <v>418</v>
      </c>
      <c r="H336" s="33">
        <v>1053849833</v>
      </c>
      <c r="I336" s="33"/>
      <c r="J336" s="34">
        <v>7</v>
      </c>
      <c r="K336" s="34">
        <v>1580</v>
      </c>
      <c r="L336" s="35">
        <v>45443</v>
      </c>
      <c r="M336" s="36">
        <f t="shared" si="34"/>
        <v>25200000</v>
      </c>
      <c r="N336" s="35">
        <v>45460</v>
      </c>
      <c r="O336" s="31" t="s">
        <v>40</v>
      </c>
      <c r="P336" s="37">
        <v>45464</v>
      </c>
      <c r="Q336" s="31">
        <v>1608</v>
      </c>
      <c r="R336" s="30">
        <v>220401</v>
      </c>
      <c r="S336" s="38">
        <f t="shared" si="35"/>
        <v>25200000</v>
      </c>
      <c r="T336" s="35">
        <v>45464</v>
      </c>
      <c r="U336" s="33" t="s">
        <v>776</v>
      </c>
      <c r="V336" s="35">
        <v>45468</v>
      </c>
      <c r="W336" s="41">
        <v>45657</v>
      </c>
      <c r="X336" s="35"/>
      <c r="Y336" s="30"/>
      <c r="Z336" s="39">
        <f t="shared" si="33"/>
        <v>4200000</v>
      </c>
      <c r="AA336" s="30"/>
      <c r="AB336" s="40"/>
      <c r="AC336" s="30"/>
      <c r="AD336" s="40"/>
      <c r="AE336" s="30"/>
      <c r="AF336" s="30"/>
      <c r="AG336" s="30"/>
      <c r="AH336" s="30"/>
      <c r="AI336" s="30"/>
      <c r="AJ336" s="19"/>
      <c r="AK336" s="19"/>
    </row>
    <row r="337" spans="1:37">
      <c r="A337" s="30">
        <v>335</v>
      </c>
      <c r="B337" s="30" t="s">
        <v>254</v>
      </c>
      <c r="C337" s="30" t="s">
        <v>53</v>
      </c>
      <c r="D337" s="59" t="s">
        <v>302</v>
      </c>
      <c r="E337" s="31" t="s">
        <v>38</v>
      </c>
      <c r="F337" s="32">
        <v>25200000</v>
      </c>
      <c r="G337" s="30" t="s">
        <v>303</v>
      </c>
      <c r="H337" s="33">
        <v>1104706658</v>
      </c>
      <c r="I337" s="33"/>
      <c r="J337" s="34">
        <v>5</v>
      </c>
      <c r="K337" s="34">
        <v>1582</v>
      </c>
      <c r="L337" s="35">
        <v>45443</v>
      </c>
      <c r="M337" s="36">
        <f t="shared" si="34"/>
        <v>25200000</v>
      </c>
      <c r="N337" s="35">
        <v>45460</v>
      </c>
      <c r="O337" s="31" t="s">
        <v>40</v>
      </c>
      <c r="P337" s="37">
        <v>45460</v>
      </c>
      <c r="Q337" s="31">
        <v>1572</v>
      </c>
      <c r="R337" s="30">
        <v>220401</v>
      </c>
      <c r="S337" s="38">
        <f t="shared" si="35"/>
        <v>25200000</v>
      </c>
      <c r="T337" s="35">
        <v>45460</v>
      </c>
      <c r="U337" s="33" t="s">
        <v>777</v>
      </c>
      <c r="V337" s="35">
        <v>45460</v>
      </c>
      <c r="W337" s="41">
        <v>45657</v>
      </c>
      <c r="X337" s="35"/>
      <c r="Y337" s="30"/>
      <c r="Z337" s="39">
        <f t="shared" si="33"/>
        <v>4200000</v>
      </c>
      <c r="AA337" s="30"/>
      <c r="AB337" s="40"/>
      <c r="AC337" s="30"/>
      <c r="AD337" s="40"/>
      <c r="AE337" s="30"/>
      <c r="AF337" s="30"/>
      <c r="AG337" s="30"/>
      <c r="AH337" s="30"/>
      <c r="AI337" s="30"/>
      <c r="AJ337" s="19"/>
      <c r="AK337" s="19"/>
    </row>
    <row r="338" spans="1:37">
      <c r="A338" s="30">
        <v>336</v>
      </c>
      <c r="B338" s="30" t="s">
        <v>35</v>
      </c>
      <c r="C338" s="30" t="s">
        <v>59</v>
      </c>
      <c r="D338" s="30" t="s">
        <v>778</v>
      </c>
      <c r="E338" s="31" t="s">
        <v>38</v>
      </c>
      <c r="F338" s="32">
        <v>15000000</v>
      </c>
      <c r="G338" s="30" t="s">
        <v>577</v>
      </c>
      <c r="H338" s="33">
        <v>901367080</v>
      </c>
      <c r="I338" s="33"/>
      <c r="J338" s="34">
        <v>3</v>
      </c>
      <c r="K338" s="34">
        <v>1593</v>
      </c>
      <c r="L338" s="35">
        <v>45454</v>
      </c>
      <c r="M338" s="36">
        <f t="shared" si="34"/>
        <v>15000000</v>
      </c>
      <c r="N338" s="35">
        <v>45460</v>
      </c>
      <c r="O338" s="31" t="s">
        <v>40</v>
      </c>
      <c r="P338" s="37">
        <v>45461</v>
      </c>
      <c r="Q338" s="31">
        <v>1573</v>
      </c>
      <c r="R338" s="30">
        <v>2102020101</v>
      </c>
      <c r="S338" s="38">
        <f t="shared" si="35"/>
        <v>15000000</v>
      </c>
      <c r="T338" s="35">
        <v>45460</v>
      </c>
      <c r="U338" s="33">
        <v>100007553</v>
      </c>
      <c r="V338" s="35">
        <v>45461</v>
      </c>
      <c r="W338" s="41" t="s">
        <v>41</v>
      </c>
      <c r="X338" s="35"/>
      <c r="Y338" s="30"/>
      <c r="Z338" s="39">
        <f t="shared" si="33"/>
        <v>2500000</v>
      </c>
      <c r="AA338" s="30"/>
      <c r="AB338" s="40"/>
      <c r="AC338" s="30"/>
      <c r="AD338" s="40"/>
      <c r="AE338" s="30"/>
      <c r="AF338" s="30"/>
      <c r="AG338" s="30"/>
      <c r="AH338" s="30"/>
      <c r="AI338" s="30"/>
      <c r="AJ338" s="19"/>
      <c r="AK338" s="19"/>
    </row>
    <row r="339" spans="1:37">
      <c r="A339" s="30">
        <v>337</v>
      </c>
      <c r="B339" s="30" t="s">
        <v>254</v>
      </c>
      <c r="C339" s="30" t="s">
        <v>53</v>
      </c>
      <c r="D339" s="55" t="s">
        <v>83</v>
      </c>
      <c r="E339" s="31" t="s">
        <v>38</v>
      </c>
      <c r="F339" s="32">
        <v>25200000</v>
      </c>
      <c r="G339" s="30" t="s">
        <v>309</v>
      </c>
      <c r="H339" s="33">
        <v>1005848875</v>
      </c>
      <c r="I339" s="33"/>
      <c r="J339" s="34">
        <v>7</v>
      </c>
      <c r="K339" s="34">
        <v>1599</v>
      </c>
      <c r="L339" s="35">
        <v>45455</v>
      </c>
      <c r="M339" s="36">
        <f t="shared" si="34"/>
        <v>25200000</v>
      </c>
      <c r="N339" s="35">
        <v>45461</v>
      </c>
      <c r="O339" s="31" t="s">
        <v>40</v>
      </c>
      <c r="P339" s="37">
        <v>45461</v>
      </c>
      <c r="Q339" s="31">
        <v>1574</v>
      </c>
      <c r="R339" s="30">
        <v>220401</v>
      </c>
      <c r="S339" s="38">
        <f t="shared" si="35"/>
        <v>25200000</v>
      </c>
      <c r="T339" s="35">
        <v>45461</v>
      </c>
      <c r="U339" s="33" t="s">
        <v>779</v>
      </c>
      <c r="V339" s="35">
        <v>45461</v>
      </c>
      <c r="W339" s="41">
        <v>45657</v>
      </c>
      <c r="X339" s="35"/>
      <c r="Y339" s="30"/>
      <c r="Z339" s="39">
        <f t="shared" si="33"/>
        <v>4200000</v>
      </c>
      <c r="AA339" s="30"/>
      <c r="AB339" s="40"/>
      <c r="AC339" s="30"/>
      <c r="AD339" s="40"/>
      <c r="AE339" s="30"/>
      <c r="AF339" s="30"/>
      <c r="AG339" s="30"/>
      <c r="AH339" s="30"/>
      <c r="AI339" s="30"/>
      <c r="AJ339" s="19"/>
      <c r="AK339" s="19"/>
    </row>
    <row r="340" spans="1:37">
      <c r="A340" s="30">
        <v>338</v>
      </c>
      <c r="B340" s="30" t="s">
        <v>254</v>
      </c>
      <c r="C340" s="30" t="s">
        <v>53</v>
      </c>
      <c r="D340" s="59" t="s">
        <v>780</v>
      </c>
      <c r="E340" s="31" t="s">
        <v>38</v>
      </c>
      <c r="F340" s="32">
        <v>28000000</v>
      </c>
      <c r="G340" s="30" t="s">
        <v>781</v>
      </c>
      <c r="H340" s="33">
        <v>7690159</v>
      </c>
      <c r="I340" s="33"/>
      <c r="J340" s="34">
        <v>7</v>
      </c>
      <c r="K340" s="34">
        <v>1598</v>
      </c>
      <c r="L340" s="35">
        <v>45455</v>
      </c>
      <c r="M340" s="36">
        <f t="shared" si="34"/>
        <v>28000000</v>
      </c>
      <c r="N340" s="35">
        <v>45461</v>
      </c>
      <c r="O340" s="31" t="s">
        <v>40</v>
      </c>
      <c r="P340" s="37">
        <v>45461</v>
      </c>
      <c r="Q340" s="31">
        <v>1575</v>
      </c>
      <c r="R340" s="30">
        <v>220401</v>
      </c>
      <c r="S340" s="38">
        <f t="shared" si="35"/>
        <v>28000000</v>
      </c>
      <c r="T340" s="35">
        <v>45461</v>
      </c>
      <c r="U340" s="33" t="s">
        <v>782</v>
      </c>
      <c r="V340" s="35">
        <v>45461</v>
      </c>
      <c r="W340" s="41">
        <v>45657</v>
      </c>
      <c r="X340" s="35"/>
      <c r="Y340" s="30"/>
      <c r="Z340" s="39">
        <f t="shared" si="33"/>
        <v>4666666.666666667</v>
      </c>
      <c r="AA340" s="30"/>
      <c r="AB340" s="40"/>
      <c r="AC340" s="30"/>
      <c r="AD340" s="40"/>
      <c r="AE340" s="30"/>
      <c r="AF340" s="30"/>
      <c r="AG340" s="30"/>
      <c r="AH340" s="30"/>
      <c r="AI340" s="30"/>
      <c r="AJ340" s="19"/>
      <c r="AK340" s="19"/>
    </row>
    <row r="341" spans="1:37">
      <c r="A341" s="30">
        <v>339</v>
      </c>
      <c r="B341" s="30" t="s">
        <v>254</v>
      </c>
      <c r="C341" s="30" t="s">
        <v>783</v>
      </c>
      <c r="D341" s="55" t="s">
        <v>100</v>
      </c>
      <c r="E341" s="31" t="s">
        <v>38</v>
      </c>
      <c r="F341" s="32">
        <v>16583000</v>
      </c>
      <c r="G341" s="30" t="s">
        <v>122</v>
      </c>
      <c r="H341" s="33">
        <v>1109380186</v>
      </c>
      <c r="I341" s="33"/>
      <c r="J341" s="34">
        <v>7</v>
      </c>
      <c r="K341" s="34">
        <v>1594</v>
      </c>
      <c r="L341" s="35">
        <v>45455</v>
      </c>
      <c r="M341" s="36">
        <f t="shared" si="34"/>
        <v>16583000</v>
      </c>
      <c r="N341" s="35">
        <v>45461</v>
      </c>
      <c r="O341" s="31" t="s">
        <v>40</v>
      </c>
      <c r="P341" s="37">
        <v>45461</v>
      </c>
      <c r="Q341" s="31">
        <v>1576</v>
      </c>
      <c r="R341" s="30">
        <v>220402</v>
      </c>
      <c r="S341" s="38">
        <f t="shared" si="35"/>
        <v>16583000</v>
      </c>
      <c r="T341" s="35">
        <v>45461</v>
      </c>
      <c r="U341" s="33" t="s">
        <v>784</v>
      </c>
      <c r="V341" s="35">
        <v>45461</v>
      </c>
      <c r="W341" s="41">
        <v>45657</v>
      </c>
      <c r="X341" s="35"/>
      <c r="Y341" s="30"/>
      <c r="Z341" s="39">
        <f t="shared" si="33"/>
        <v>2763833.3333333335</v>
      </c>
      <c r="AA341" s="30"/>
      <c r="AB341" s="40"/>
      <c r="AC341" s="30"/>
      <c r="AD341" s="40"/>
      <c r="AE341" s="30"/>
      <c r="AF341" s="30"/>
      <c r="AG341" s="30"/>
      <c r="AH341" s="30"/>
      <c r="AI341" s="30"/>
      <c r="AJ341" s="19"/>
      <c r="AK341" s="19"/>
    </row>
    <row r="342" spans="1:37">
      <c r="A342" s="30">
        <v>340</v>
      </c>
      <c r="B342" s="30" t="s">
        <v>254</v>
      </c>
      <c r="C342" s="30" t="s">
        <v>783</v>
      </c>
      <c r="D342" s="30" t="s">
        <v>785</v>
      </c>
      <c r="E342" s="31" t="s">
        <v>38</v>
      </c>
      <c r="F342" s="32">
        <v>17283000</v>
      </c>
      <c r="G342" s="30" t="s">
        <v>786</v>
      </c>
      <c r="H342" s="33">
        <v>5823967</v>
      </c>
      <c r="I342" s="33"/>
      <c r="J342" s="34">
        <v>7</v>
      </c>
      <c r="K342" s="34">
        <v>1583</v>
      </c>
      <c r="L342" s="35">
        <v>45443</v>
      </c>
      <c r="M342" s="36">
        <f t="shared" si="34"/>
        <v>17283000</v>
      </c>
      <c r="N342" s="35">
        <v>45461</v>
      </c>
      <c r="O342" s="31" t="s">
        <v>40</v>
      </c>
      <c r="P342" s="37">
        <v>45462</v>
      </c>
      <c r="Q342" s="31">
        <v>1593</v>
      </c>
      <c r="R342" s="30">
        <v>220401</v>
      </c>
      <c r="S342" s="38">
        <f t="shared" si="35"/>
        <v>17283000</v>
      </c>
      <c r="T342" s="35">
        <v>45461</v>
      </c>
      <c r="U342" s="33" t="s">
        <v>787</v>
      </c>
      <c r="V342" s="35">
        <v>45463</v>
      </c>
      <c r="W342" s="41">
        <v>45657</v>
      </c>
      <c r="X342" s="35"/>
      <c r="Y342" s="30"/>
      <c r="Z342" s="39">
        <f t="shared" si="33"/>
        <v>2880500</v>
      </c>
      <c r="AA342" s="30"/>
      <c r="AB342" s="40"/>
      <c r="AC342" s="30"/>
      <c r="AD342" s="40"/>
      <c r="AE342" s="30"/>
      <c r="AF342" s="30"/>
      <c r="AG342" s="30"/>
      <c r="AH342" s="30"/>
      <c r="AI342" s="30"/>
      <c r="AJ342" s="19"/>
      <c r="AK342" s="19"/>
    </row>
    <row r="343" spans="1:37">
      <c r="A343" s="30">
        <v>341</v>
      </c>
      <c r="B343" s="30" t="s">
        <v>654</v>
      </c>
      <c r="C343" s="30" t="s">
        <v>157</v>
      </c>
      <c r="D343" s="30" t="s">
        <v>788</v>
      </c>
      <c r="E343" s="31" t="s">
        <v>38</v>
      </c>
      <c r="F343" s="32">
        <v>13500000</v>
      </c>
      <c r="G343" s="30" t="s">
        <v>789</v>
      </c>
      <c r="H343" s="33">
        <v>1110468842</v>
      </c>
      <c r="I343" s="33"/>
      <c r="J343" s="34">
        <v>4</v>
      </c>
      <c r="K343" s="34">
        <v>1597</v>
      </c>
      <c r="L343" s="35">
        <v>45455</v>
      </c>
      <c r="M343" s="36">
        <f t="shared" si="34"/>
        <v>13500000</v>
      </c>
      <c r="N343" s="35">
        <v>45462</v>
      </c>
      <c r="O343" s="31" t="s">
        <v>40</v>
      </c>
      <c r="P343" s="37">
        <v>45462</v>
      </c>
      <c r="Q343" s="31">
        <v>1594</v>
      </c>
      <c r="R343" s="30">
        <v>220301</v>
      </c>
      <c r="S343" s="38">
        <f t="shared" si="35"/>
        <v>13500000</v>
      </c>
      <c r="T343" s="35">
        <v>45462</v>
      </c>
      <c r="U343" s="33" t="s">
        <v>790</v>
      </c>
      <c r="V343" s="35">
        <v>45462</v>
      </c>
      <c r="W343" s="31" t="s">
        <v>88</v>
      </c>
      <c r="X343" s="35"/>
      <c r="Y343" s="30"/>
      <c r="Z343" s="39">
        <f>+F343/3</f>
        <v>4500000</v>
      </c>
      <c r="AA343" s="30"/>
      <c r="AB343" s="40"/>
      <c r="AC343" s="30"/>
      <c r="AD343" s="40"/>
      <c r="AE343" s="30"/>
      <c r="AF343" s="30"/>
      <c r="AG343" s="30"/>
      <c r="AH343" s="30"/>
      <c r="AI343" s="30"/>
      <c r="AJ343" s="19"/>
      <c r="AK343" s="19"/>
    </row>
    <row r="344" spans="1:37">
      <c r="A344" s="30">
        <v>342</v>
      </c>
      <c r="B344" s="30" t="s">
        <v>254</v>
      </c>
      <c r="C344" s="30" t="s">
        <v>791</v>
      </c>
      <c r="D344" s="68" t="s">
        <v>792</v>
      </c>
      <c r="E344" s="31" t="s">
        <v>38</v>
      </c>
      <c r="F344" s="32">
        <v>19600000</v>
      </c>
      <c r="G344" s="30" t="s">
        <v>556</v>
      </c>
      <c r="H344" s="33">
        <v>11105954753</v>
      </c>
      <c r="I344" s="33"/>
      <c r="J344" s="34">
        <v>0</v>
      </c>
      <c r="K344" s="34">
        <v>1616</v>
      </c>
      <c r="L344" s="35">
        <v>45456</v>
      </c>
      <c r="M344" s="36">
        <f t="shared" si="34"/>
        <v>19600000</v>
      </c>
      <c r="N344" s="35">
        <v>45462</v>
      </c>
      <c r="O344" s="31" t="s">
        <v>40</v>
      </c>
      <c r="P344" s="37">
        <v>45462</v>
      </c>
      <c r="Q344" s="31">
        <v>1595</v>
      </c>
      <c r="R344" s="30">
        <v>220402</v>
      </c>
      <c r="S344" s="38">
        <f t="shared" si="35"/>
        <v>19600000</v>
      </c>
      <c r="T344" s="35">
        <v>45462</v>
      </c>
      <c r="U344" s="33">
        <v>100034159</v>
      </c>
      <c r="V344" s="35">
        <v>45464</v>
      </c>
      <c r="W344" s="41">
        <v>45657</v>
      </c>
      <c r="X344" s="35"/>
      <c r="Y344" s="30"/>
      <c r="Z344" s="39">
        <f t="shared" si="33"/>
        <v>3266666.6666666665</v>
      </c>
      <c r="AA344" s="30"/>
      <c r="AB344" s="40"/>
      <c r="AC344" s="30"/>
      <c r="AD344" s="40"/>
      <c r="AE344" s="30"/>
      <c r="AF344" s="30"/>
      <c r="AG344" s="30"/>
      <c r="AH344" s="30"/>
      <c r="AI344" s="30"/>
      <c r="AJ344" s="19"/>
      <c r="AK344" s="19"/>
    </row>
    <row r="345" spans="1:37">
      <c r="A345" s="30">
        <v>343</v>
      </c>
      <c r="B345" s="30" t="s">
        <v>254</v>
      </c>
      <c r="C345" s="30" t="s">
        <v>59</v>
      </c>
      <c r="D345" s="59" t="s">
        <v>793</v>
      </c>
      <c r="E345" s="31" t="s">
        <v>38</v>
      </c>
      <c r="F345" s="32">
        <v>18900000</v>
      </c>
      <c r="G345" s="30" t="s">
        <v>794</v>
      </c>
      <c r="H345" s="33">
        <v>1110480076</v>
      </c>
      <c r="I345" s="33"/>
      <c r="J345" s="34">
        <v>8</v>
      </c>
      <c r="K345" s="34">
        <v>1606</v>
      </c>
      <c r="L345" s="35">
        <v>45455</v>
      </c>
      <c r="M345" s="36">
        <f t="shared" si="34"/>
        <v>18900000</v>
      </c>
      <c r="N345" s="35">
        <v>45462</v>
      </c>
      <c r="O345" s="31" t="s">
        <v>40</v>
      </c>
      <c r="P345" s="37">
        <v>45462</v>
      </c>
      <c r="Q345" s="31">
        <v>1596</v>
      </c>
      <c r="R345" s="30">
        <v>220402</v>
      </c>
      <c r="S345" s="38">
        <f t="shared" si="35"/>
        <v>18900000</v>
      </c>
      <c r="T345" s="35">
        <v>45462</v>
      </c>
      <c r="U345" s="33">
        <v>100034138</v>
      </c>
      <c r="V345" s="35">
        <v>45462</v>
      </c>
      <c r="W345" s="41">
        <v>45657</v>
      </c>
      <c r="X345" s="35"/>
      <c r="Y345" s="30"/>
      <c r="Z345" s="39">
        <f t="shared" si="33"/>
        <v>3150000</v>
      </c>
      <c r="AA345" s="30"/>
      <c r="AB345" s="40"/>
      <c r="AC345" s="30"/>
      <c r="AD345" s="40"/>
      <c r="AE345" s="30"/>
      <c r="AF345" s="30"/>
      <c r="AG345" s="30"/>
      <c r="AH345" s="30"/>
      <c r="AI345" s="30"/>
      <c r="AJ345" s="19"/>
      <c r="AK345" s="19"/>
    </row>
    <row r="346" spans="1:37">
      <c r="A346" s="30">
        <v>344</v>
      </c>
      <c r="B346" s="30" t="s">
        <v>254</v>
      </c>
      <c r="C346" s="30" t="s">
        <v>59</v>
      </c>
      <c r="D346" s="59" t="s">
        <v>793</v>
      </c>
      <c r="E346" s="31" t="s">
        <v>38</v>
      </c>
      <c r="F346" s="32">
        <v>18900000</v>
      </c>
      <c r="G346" s="30" t="s">
        <v>507</v>
      </c>
      <c r="H346" s="33">
        <v>1007441654</v>
      </c>
      <c r="I346" s="33"/>
      <c r="J346" s="34">
        <v>5</v>
      </c>
      <c r="K346" s="34">
        <v>1607</v>
      </c>
      <c r="L346" s="35">
        <v>45455</v>
      </c>
      <c r="M346" s="36">
        <f t="shared" si="34"/>
        <v>18900000</v>
      </c>
      <c r="N346" s="35">
        <v>45462</v>
      </c>
      <c r="O346" s="31" t="s">
        <v>40</v>
      </c>
      <c r="P346" s="37">
        <v>45462</v>
      </c>
      <c r="Q346" s="31">
        <v>1597</v>
      </c>
      <c r="R346" s="30">
        <v>220402</v>
      </c>
      <c r="S346" s="38">
        <f t="shared" si="35"/>
        <v>18900000</v>
      </c>
      <c r="T346" s="35">
        <v>45462</v>
      </c>
      <c r="U346" s="33">
        <v>100034140</v>
      </c>
      <c r="V346" s="35">
        <v>45462</v>
      </c>
      <c r="W346" s="41">
        <v>45657</v>
      </c>
      <c r="X346" s="35"/>
      <c r="Y346" s="30"/>
      <c r="Z346" s="39">
        <f t="shared" si="33"/>
        <v>3150000</v>
      </c>
      <c r="AA346" s="30"/>
      <c r="AB346" s="40"/>
      <c r="AC346" s="30"/>
      <c r="AD346" s="40"/>
      <c r="AE346" s="30"/>
      <c r="AF346" s="30"/>
      <c r="AG346" s="30"/>
      <c r="AH346" s="30"/>
      <c r="AI346" s="30"/>
      <c r="AJ346" s="19"/>
      <c r="AK346" s="19"/>
    </row>
    <row r="347" spans="1:37">
      <c r="A347" s="30">
        <v>345</v>
      </c>
      <c r="B347" s="30" t="s">
        <v>254</v>
      </c>
      <c r="C347" s="30" t="s">
        <v>59</v>
      </c>
      <c r="D347" s="59" t="s">
        <v>793</v>
      </c>
      <c r="E347" s="31" t="s">
        <v>38</v>
      </c>
      <c r="F347" s="32">
        <v>18900000</v>
      </c>
      <c r="G347" s="30" t="s">
        <v>795</v>
      </c>
      <c r="H347" s="33">
        <v>28879473</v>
      </c>
      <c r="I347" s="33"/>
      <c r="J347" s="34">
        <v>5</v>
      </c>
      <c r="K347" s="34">
        <v>1608</v>
      </c>
      <c r="L347" s="35">
        <v>45455</v>
      </c>
      <c r="M347" s="36">
        <f t="shared" si="34"/>
        <v>18900000</v>
      </c>
      <c r="N347" s="35">
        <v>45462</v>
      </c>
      <c r="O347" s="31" t="s">
        <v>40</v>
      </c>
      <c r="P347" s="37">
        <v>45462</v>
      </c>
      <c r="Q347" s="31">
        <v>1598</v>
      </c>
      <c r="R347" s="30">
        <v>220402</v>
      </c>
      <c r="S347" s="38">
        <f t="shared" si="35"/>
        <v>18900000</v>
      </c>
      <c r="T347" s="35">
        <v>45462</v>
      </c>
      <c r="U347" s="33" t="s">
        <v>796</v>
      </c>
      <c r="V347" s="35">
        <v>45462</v>
      </c>
      <c r="W347" s="41">
        <v>45657</v>
      </c>
      <c r="X347" s="35"/>
      <c r="Y347" s="30"/>
      <c r="Z347" s="39">
        <f t="shared" si="33"/>
        <v>3150000</v>
      </c>
      <c r="AA347" s="30"/>
      <c r="AB347" s="40"/>
      <c r="AC347" s="30"/>
      <c r="AD347" s="40"/>
      <c r="AE347" s="30"/>
      <c r="AF347" s="30"/>
      <c r="AG347" s="30"/>
      <c r="AH347" s="30"/>
      <c r="AI347" s="30"/>
      <c r="AJ347" s="19"/>
      <c r="AK347" s="19"/>
    </row>
    <row r="348" spans="1:37">
      <c r="A348" s="30">
        <v>346</v>
      </c>
      <c r="B348" s="30" t="s">
        <v>254</v>
      </c>
      <c r="C348" s="30" t="s">
        <v>314</v>
      </c>
      <c r="D348" s="30" t="s">
        <v>315</v>
      </c>
      <c r="E348" s="31" t="s">
        <v>38</v>
      </c>
      <c r="F348" s="32">
        <v>25900000</v>
      </c>
      <c r="G348" s="30" t="s">
        <v>316</v>
      </c>
      <c r="H348" s="33">
        <v>16070364</v>
      </c>
      <c r="I348" s="33"/>
      <c r="J348" s="34">
        <v>3</v>
      </c>
      <c r="K348" s="34">
        <v>1595</v>
      </c>
      <c r="L348" s="37">
        <v>45455</v>
      </c>
      <c r="M348" s="36">
        <f t="shared" si="34"/>
        <v>25900000</v>
      </c>
      <c r="N348" s="35">
        <v>45463</v>
      </c>
      <c r="O348" s="31" t="s">
        <v>40</v>
      </c>
      <c r="P348" s="37">
        <v>45463</v>
      </c>
      <c r="Q348" s="31">
        <v>1599</v>
      </c>
      <c r="R348" s="30">
        <v>220401</v>
      </c>
      <c r="S348" s="38">
        <f t="shared" si="35"/>
        <v>25900000</v>
      </c>
      <c r="T348" s="35">
        <v>45463</v>
      </c>
      <c r="U348" s="33">
        <v>100034164</v>
      </c>
      <c r="V348" s="35">
        <v>45463</v>
      </c>
      <c r="W348" s="41">
        <v>45657</v>
      </c>
      <c r="X348" s="35"/>
      <c r="Y348" s="30"/>
      <c r="Z348" s="39">
        <f t="shared" si="33"/>
        <v>4316666.666666667</v>
      </c>
      <c r="AA348" s="30"/>
      <c r="AB348" s="40"/>
      <c r="AC348" s="30"/>
      <c r="AD348" s="40"/>
      <c r="AE348" s="30"/>
      <c r="AF348" s="30"/>
      <c r="AG348" s="30"/>
      <c r="AH348" s="30"/>
      <c r="AI348" s="30"/>
      <c r="AJ348" s="19"/>
      <c r="AK348" s="19"/>
    </row>
    <row r="349" spans="1:37">
      <c r="A349" s="30">
        <v>347</v>
      </c>
      <c r="B349" s="30" t="s">
        <v>254</v>
      </c>
      <c r="C349" s="30" t="s">
        <v>48</v>
      </c>
      <c r="D349" s="30" t="s">
        <v>115</v>
      </c>
      <c r="E349" s="31" t="s">
        <v>38</v>
      </c>
      <c r="F349" s="32">
        <v>27216000</v>
      </c>
      <c r="G349" s="30" t="s">
        <v>116</v>
      </c>
      <c r="H349" s="33">
        <v>38290379</v>
      </c>
      <c r="I349" s="33"/>
      <c r="J349" s="34">
        <v>7</v>
      </c>
      <c r="K349" s="34">
        <v>1634</v>
      </c>
      <c r="L349" s="35">
        <v>45461</v>
      </c>
      <c r="M349" s="36">
        <f t="shared" si="34"/>
        <v>27216000</v>
      </c>
      <c r="N349" s="35">
        <v>45464</v>
      </c>
      <c r="O349" s="31" t="s">
        <v>40</v>
      </c>
      <c r="P349" s="37">
        <v>45464</v>
      </c>
      <c r="Q349" s="31">
        <v>1607</v>
      </c>
      <c r="R349" s="30">
        <v>220401</v>
      </c>
      <c r="S349" s="38">
        <f t="shared" si="35"/>
        <v>27216000</v>
      </c>
      <c r="T349" s="35">
        <v>45464</v>
      </c>
      <c r="U349" s="33" t="s">
        <v>797</v>
      </c>
      <c r="V349" s="35">
        <v>45464</v>
      </c>
      <c r="W349" s="41">
        <v>45657</v>
      </c>
      <c r="X349" s="35"/>
      <c r="Y349" s="30"/>
      <c r="Z349" s="39">
        <f t="shared" si="33"/>
        <v>4536000</v>
      </c>
      <c r="AA349" s="30"/>
      <c r="AB349" s="40"/>
      <c r="AC349" s="30"/>
      <c r="AD349" s="40"/>
      <c r="AE349" s="30"/>
      <c r="AF349" s="30"/>
      <c r="AG349" s="30"/>
      <c r="AH349" s="30"/>
      <c r="AI349" s="30"/>
      <c r="AJ349" s="19"/>
      <c r="AK349" s="19"/>
    </row>
    <row r="350" spans="1:37">
      <c r="A350" s="30">
        <v>348</v>
      </c>
      <c r="B350" s="30" t="s">
        <v>35</v>
      </c>
      <c r="C350" s="30" t="s">
        <v>70</v>
      </c>
      <c r="D350" s="30" t="s">
        <v>182</v>
      </c>
      <c r="E350" s="31" t="s">
        <v>38</v>
      </c>
      <c r="F350" s="32">
        <v>17000000</v>
      </c>
      <c r="G350" s="30" t="s">
        <v>68</v>
      </c>
      <c r="H350" s="33">
        <v>900504144</v>
      </c>
      <c r="I350" s="33"/>
      <c r="J350" s="34">
        <v>0</v>
      </c>
      <c r="K350" s="34">
        <v>1632</v>
      </c>
      <c r="L350" s="35">
        <v>45461</v>
      </c>
      <c r="M350" s="36">
        <f t="shared" si="34"/>
        <v>17000000</v>
      </c>
      <c r="N350" s="35">
        <v>45464</v>
      </c>
      <c r="O350" s="31" t="s">
        <v>40</v>
      </c>
      <c r="P350" s="37">
        <v>45464</v>
      </c>
      <c r="Q350" s="31">
        <v>1606</v>
      </c>
      <c r="R350" s="30">
        <v>220105</v>
      </c>
      <c r="S350" s="38">
        <f t="shared" si="35"/>
        <v>17000000</v>
      </c>
      <c r="T350" s="35">
        <v>45464</v>
      </c>
      <c r="U350" s="33">
        <v>100034217</v>
      </c>
      <c r="V350" s="35">
        <v>45464</v>
      </c>
      <c r="W350" s="41">
        <v>45657</v>
      </c>
      <c r="X350" s="35">
        <v>45405</v>
      </c>
      <c r="Y350" s="30"/>
      <c r="Z350" s="39">
        <f t="shared" si="33"/>
        <v>2833333.3333333335</v>
      </c>
      <c r="AA350" s="30"/>
      <c r="AB350" s="40"/>
      <c r="AC350" s="30"/>
      <c r="AD350" s="40"/>
      <c r="AE350" s="30"/>
      <c r="AF350" s="30"/>
      <c r="AG350" s="30"/>
      <c r="AH350" s="30"/>
      <c r="AI350" s="30"/>
      <c r="AJ350" s="19"/>
      <c r="AK350" s="19"/>
    </row>
    <row r="351" spans="1:37">
      <c r="A351" s="30">
        <v>349</v>
      </c>
      <c r="B351" s="30" t="s">
        <v>254</v>
      </c>
      <c r="C351" s="30" t="s">
        <v>92</v>
      </c>
      <c r="D351" s="59" t="s">
        <v>798</v>
      </c>
      <c r="E351" s="31" t="s">
        <v>38</v>
      </c>
      <c r="F351" s="32">
        <v>33166667</v>
      </c>
      <c r="G351" s="30" t="s">
        <v>799</v>
      </c>
      <c r="H351" s="33">
        <v>93410422</v>
      </c>
      <c r="I351" s="33"/>
      <c r="J351" s="34">
        <v>2</v>
      </c>
      <c r="K351" s="34">
        <v>1587</v>
      </c>
      <c r="L351" s="35">
        <v>45443</v>
      </c>
      <c r="M351" s="36">
        <f t="shared" si="34"/>
        <v>33166667</v>
      </c>
      <c r="N351" s="35">
        <v>45464</v>
      </c>
      <c r="O351" s="31" t="s">
        <v>40</v>
      </c>
      <c r="P351" s="37">
        <v>45464</v>
      </c>
      <c r="Q351" s="31">
        <v>1605</v>
      </c>
      <c r="R351" s="30">
        <v>220401</v>
      </c>
      <c r="S351" s="38">
        <f t="shared" si="35"/>
        <v>33166667</v>
      </c>
      <c r="T351" s="35">
        <v>45464</v>
      </c>
      <c r="U351" s="33">
        <v>100034223</v>
      </c>
      <c r="V351" s="35">
        <v>45468</v>
      </c>
      <c r="W351" s="41">
        <v>45657</v>
      </c>
      <c r="X351" s="35"/>
      <c r="Y351" s="30"/>
      <c r="Z351" s="39">
        <f t="shared" si="33"/>
        <v>5527777.833333333</v>
      </c>
      <c r="AA351" s="30"/>
      <c r="AB351" s="40"/>
      <c r="AC351" s="30"/>
      <c r="AD351" s="40"/>
      <c r="AE351" s="30"/>
      <c r="AF351" s="30"/>
      <c r="AG351" s="30"/>
      <c r="AH351" s="30"/>
      <c r="AI351" s="30"/>
      <c r="AJ351" s="19"/>
      <c r="AK351" s="19"/>
    </row>
    <row r="352" spans="1:37">
      <c r="A352" s="30">
        <v>350</v>
      </c>
      <c r="B352" s="30" t="s">
        <v>254</v>
      </c>
      <c r="C352" s="30" t="s">
        <v>262</v>
      </c>
      <c r="D352" s="30" t="s">
        <v>800</v>
      </c>
      <c r="E352" s="31" t="s">
        <v>38</v>
      </c>
      <c r="F352" s="32">
        <v>30100000</v>
      </c>
      <c r="G352" s="30" t="s">
        <v>801</v>
      </c>
      <c r="H352" s="33">
        <v>65743225</v>
      </c>
      <c r="I352" s="33"/>
      <c r="J352" s="34">
        <v>5</v>
      </c>
      <c r="K352" s="34">
        <v>1585</v>
      </c>
      <c r="L352" s="35">
        <v>45456</v>
      </c>
      <c r="M352" s="36">
        <f t="shared" si="34"/>
        <v>30100000</v>
      </c>
      <c r="N352" s="35">
        <v>45464</v>
      </c>
      <c r="O352" s="31" t="s">
        <v>40</v>
      </c>
      <c r="P352" s="37">
        <v>45464</v>
      </c>
      <c r="Q352" s="31">
        <v>1604</v>
      </c>
      <c r="R352" s="30">
        <v>220401</v>
      </c>
      <c r="S352" s="38">
        <f t="shared" si="35"/>
        <v>30100000</v>
      </c>
      <c r="T352" s="35">
        <v>45467</v>
      </c>
      <c r="U352" s="33" t="s">
        <v>802</v>
      </c>
      <c r="V352" s="35">
        <v>45467</v>
      </c>
      <c r="W352" s="41">
        <v>45657</v>
      </c>
      <c r="X352" s="35"/>
      <c r="Y352" s="30"/>
      <c r="Z352" s="39">
        <f t="shared" si="33"/>
        <v>5016666.666666667</v>
      </c>
      <c r="AA352" s="30"/>
      <c r="AB352" s="40"/>
      <c r="AC352" s="30"/>
      <c r="AD352" s="40"/>
      <c r="AE352" s="30"/>
      <c r="AF352" s="30"/>
      <c r="AG352" s="30"/>
      <c r="AH352" s="30"/>
      <c r="AI352" s="30"/>
      <c r="AJ352" s="19"/>
      <c r="AK352" s="19"/>
    </row>
    <row r="353" spans="1:37">
      <c r="A353" s="30">
        <v>351</v>
      </c>
      <c r="B353" s="30" t="s">
        <v>254</v>
      </c>
      <c r="C353" s="30" t="s">
        <v>262</v>
      </c>
      <c r="D353" s="30" t="s">
        <v>800</v>
      </c>
      <c r="E353" s="31" t="s">
        <v>38</v>
      </c>
      <c r="F353" s="32">
        <v>30100000</v>
      </c>
      <c r="G353" s="30" t="s">
        <v>473</v>
      </c>
      <c r="H353" s="33">
        <v>19483464</v>
      </c>
      <c r="I353" s="33"/>
      <c r="J353" s="34">
        <v>5</v>
      </c>
      <c r="K353" s="34">
        <v>1611</v>
      </c>
      <c r="L353" s="35">
        <v>45456</v>
      </c>
      <c r="M353" s="36">
        <f t="shared" si="34"/>
        <v>30100000</v>
      </c>
      <c r="N353" s="35">
        <v>45464</v>
      </c>
      <c r="O353" s="31" t="s">
        <v>40</v>
      </c>
      <c r="P353" s="37">
        <v>45464</v>
      </c>
      <c r="Q353" s="31">
        <v>1603</v>
      </c>
      <c r="R353" s="30">
        <v>220401</v>
      </c>
      <c r="S353" s="38">
        <f t="shared" si="35"/>
        <v>30100000</v>
      </c>
      <c r="T353" s="35">
        <v>45464</v>
      </c>
      <c r="U353" s="33">
        <v>100034251</v>
      </c>
      <c r="V353" s="35">
        <v>45468</v>
      </c>
      <c r="W353" s="41">
        <v>45657</v>
      </c>
      <c r="X353" s="35"/>
      <c r="Y353" s="30"/>
      <c r="Z353" s="39">
        <f t="shared" si="33"/>
        <v>5016666.666666667</v>
      </c>
      <c r="AA353" s="30"/>
      <c r="AB353" s="40"/>
      <c r="AC353" s="30"/>
      <c r="AD353" s="40"/>
      <c r="AE353" s="30"/>
      <c r="AF353" s="30"/>
      <c r="AG353" s="30"/>
      <c r="AH353" s="30"/>
      <c r="AI353" s="30"/>
      <c r="AJ353" s="19"/>
      <c r="AK353" s="19"/>
    </row>
    <row r="354" spans="1:37">
      <c r="A354" s="30">
        <v>352</v>
      </c>
      <c r="B354" s="30" t="s">
        <v>254</v>
      </c>
      <c r="C354" s="30" t="s">
        <v>262</v>
      </c>
      <c r="D354" s="30" t="s">
        <v>800</v>
      </c>
      <c r="E354" s="31" t="s">
        <v>38</v>
      </c>
      <c r="F354" s="32">
        <v>30100000</v>
      </c>
      <c r="G354" s="30" t="s">
        <v>369</v>
      </c>
      <c r="H354" s="33">
        <v>1054562128</v>
      </c>
      <c r="I354" s="33"/>
      <c r="J354" s="34">
        <v>2</v>
      </c>
      <c r="K354" s="34">
        <v>1610</v>
      </c>
      <c r="L354" s="35">
        <v>45456</v>
      </c>
      <c r="M354" s="36">
        <f t="shared" si="34"/>
        <v>30100000</v>
      </c>
      <c r="N354" s="35">
        <v>45464</v>
      </c>
      <c r="O354" s="31" t="s">
        <v>40</v>
      </c>
      <c r="P354" s="37">
        <v>45464</v>
      </c>
      <c r="Q354" s="31">
        <v>1602</v>
      </c>
      <c r="R354" s="30">
        <v>220401</v>
      </c>
      <c r="S354" s="38">
        <f t="shared" si="35"/>
        <v>30100000</v>
      </c>
      <c r="T354" s="35">
        <v>45464</v>
      </c>
      <c r="U354" s="33" t="s">
        <v>803</v>
      </c>
      <c r="V354" s="35">
        <v>45468</v>
      </c>
      <c r="W354" s="41">
        <v>45657</v>
      </c>
      <c r="X354" s="35"/>
      <c r="Y354" s="30"/>
      <c r="Z354" s="39">
        <f>+F354/5.1</f>
        <v>5901960.7843137262</v>
      </c>
      <c r="AA354" s="30"/>
      <c r="AB354" s="40"/>
      <c r="AC354" s="30"/>
      <c r="AD354" s="40"/>
      <c r="AE354" s="30"/>
      <c r="AF354" s="30"/>
      <c r="AG354" s="30"/>
      <c r="AH354" s="30"/>
      <c r="AI354" s="30"/>
      <c r="AJ354" s="19"/>
      <c r="AK354" s="19"/>
    </row>
    <row r="355" spans="1:37">
      <c r="A355" s="30">
        <v>353</v>
      </c>
      <c r="B355" s="30" t="s">
        <v>254</v>
      </c>
      <c r="C355" s="30" t="s">
        <v>92</v>
      </c>
      <c r="D355" s="30" t="s">
        <v>804</v>
      </c>
      <c r="E355" s="31" t="s">
        <v>38</v>
      </c>
      <c r="F355" s="32">
        <v>28896000</v>
      </c>
      <c r="G355" s="30" t="s">
        <v>562</v>
      </c>
      <c r="H355" s="33">
        <v>1234641760</v>
      </c>
      <c r="I355" s="33"/>
      <c r="J355" s="34">
        <v>1</v>
      </c>
      <c r="K355" s="34">
        <v>1633</v>
      </c>
      <c r="L355" s="35">
        <v>45461</v>
      </c>
      <c r="M355" s="36">
        <f t="shared" si="34"/>
        <v>28896000</v>
      </c>
      <c r="N355" s="35">
        <v>45464</v>
      </c>
      <c r="O355" s="31" t="s">
        <v>40</v>
      </c>
      <c r="P355" s="37">
        <v>45464</v>
      </c>
      <c r="Q355" s="31">
        <v>1601</v>
      </c>
      <c r="R355" s="30">
        <v>220401</v>
      </c>
      <c r="S355" s="38">
        <f t="shared" si="35"/>
        <v>28896000</v>
      </c>
      <c r="T355" s="35">
        <v>45464</v>
      </c>
      <c r="U355" s="33" t="s">
        <v>805</v>
      </c>
      <c r="V355" s="35">
        <v>45468</v>
      </c>
      <c r="W355" s="41">
        <v>45657</v>
      </c>
      <c r="X355" s="35"/>
      <c r="Y355" s="30"/>
      <c r="Z355" s="39">
        <f>+F355/5.1</f>
        <v>5665882.3529411769</v>
      </c>
      <c r="AA355" s="30"/>
      <c r="AB355" s="40"/>
      <c r="AC355" s="30"/>
      <c r="AD355" s="40"/>
      <c r="AE355" s="30"/>
      <c r="AF355" s="30"/>
      <c r="AG355" s="30"/>
      <c r="AH355" s="30"/>
      <c r="AI355" s="30"/>
      <c r="AJ355" s="19"/>
      <c r="AK355" s="19"/>
    </row>
    <row r="356" spans="1:37">
      <c r="A356" s="30">
        <v>354</v>
      </c>
      <c r="B356" s="30" t="s">
        <v>654</v>
      </c>
      <c r="C356" s="30" t="s">
        <v>806</v>
      </c>
      <c r="D356" s="30" t="s">
        <v>807</v>
      </c>
      <c r="E356" s="31" t="s">
        <v>38</v>
      </c>
      <c r="F356" s="32">
        <v>8400000</v>
      </c>
      <c r="G356" s="30" t="s">
        <v>808</v>
      </c>
      <c r="H356" s="33">
        <v>1110544574</v>
      </c>
      <c r="I356" s="33"/>
      <c r="J356" s="34">
        <v>0</v>
      </c>
      <c r="K356" s="34">
        <v>1602</v>
      </c>
      <c r="L356" s="35">
        <v>45455</v>
      </c>
      <c r="M356" s="36">
        <f t="shared" si="34"/>
        <v>8400000</v>
      </c>
      <c r="N356" s="35">
        <v>45468</v>
      </c>
      <c r="O356" s="31" t="s">
        <v>40</v>
      </c>
      <c r="P356" s="37">
        <v>45469</v>
      </c>
      <c r="Q356" s="31">
        <v>1618</v>
      </c>
      <c r="R356" s="30">
        <v>220302</v>
      </c>
      <c r="S356" s="38">
        <f t="shared" si="35"/>
        <v>8400000</v>
      </c>
      <c r="T356" s="35">
        <v>45468</v>
      </c>
      <c r="U356" s="33" t="s">
        <v>809</v>
      </c>
      <c r="V356" s="35">
        <v>45469</v>
      </c>
      <c r="W356" s="31" t="s">
        <v>88</v>
      </c>
      <c r="X356" s="35"/>
      <c r="Y356" s="30"/>
      <c r="Z356" s="39">
        <f>+F356/3</f>
        <v>2800000</v>
      </c>
      <c r="AA356" s="30"/>
      <c r="AB356" s="40"/>
      <c r="AC356" s="30"/>
      <c r="AD356" s="40"/>
      <c r="AE356" s="30"/>
      <c r="AF356" s="30"/>
      <c r="AG356" s="30"/>
      <c r="AH356" s="30"/>
      <c r="AI356" s="30"/>
      <c r="AJ356" s="19"/>
      <c r="AK356" s="19"/>
    </row>
    <row r="357" spans="1:37">
      <c r="A357" s="30">
        <v>355</v>
      </c>
      <c r="B357" s="30" t="s">
        <v>35</v>
      </c>
      <c r="C357" s="30" t="s">
        <v>48</v>
      </c>
      <c r="D357" s="55" t="s">
        <v>67</v>
      </c>
      <c r="E357" s="31" t="s">
        <v>38</v>
      </c>
      <c r="F357" s="32">
        <v>207984000</v>
      </c>
      <c r="G357" s="30" t="s">
        <v>68</v>
      </c>
      <c r="H357" s="33">
        <v>900504144</v>
      </c>
      <c r="I357" s="33"/>
      <c r="J357" s="34">
        <v>0</v>
      </c>
      <c r="K357" s="34">
        <v>1641</v>
      </c>
      <c r="L357" s="35">
        <v>45461</v>
      </c>
      <c r="M357" s="36">
        <f t="shared" si="34"/>
        <v>207984000</v>
      </c>
      <c r="N357" s="35">
        <v>45468</v>
      </c>
      <c r="O357" s="31" t="s">
        <v>40</v>
      </c>
      <c r="P357" s="37">
        <v>45468</v>
      </c>
      <c r="Q357" s="31">
        <v>1617</v>
      </c>
      <c r="R357" s="30">
        <v>220101</v>
      </c>
      <c r="S357" s="38">
        <f t="shared" si="35"/>
        <v>207984000</v>
      </c>
      <c r="T357" s="35">
        <v>45468</v>
      </c>
      <c r="U357" s="33">
        <v>100034303</v>
      </c>
      <c r="V357" s="35">
        <v>45468</v>
      </c>
      <c r="W357" s="31" t="s">
        <v>106</v>
      </c>
      <c r="X357" s="35">
        <v>45440</v>
      </c>
      <c r="Y357" s="30" t="s">
        <v>41</v>
      </c>
      <c r="Z357" s="39">
        <f>+F357/1</f>
        <v>207984000</v>
      </c>
      <c r="AA357" s="30"/>
      <c r="AB357" s="40"/>
      <c r="AC357" s="30"/>
      <c r="AD357" s="40"/>
      <c r="AE357" s="30"/>
      <c r="AF357" s="30"/>
      <c r="AG357" s="30"/>
      <c r="AH357" s="30"/>
      <c r="AI357" s="30"/>
      <c r="AJ357" s="19"/>
      <c r="AK357" s="19"/>
    </row>
    <row r="358" spans="1:37">
      <c r="A358" s="30">
        <v>356</v>
      </c>
      <c r="B358" s="30" t="s">
        <v>254</v>
      </c>
      <c r="C358" s="30" t="s">
        <v>336</v>
      </c>
      <c r="D358" s="30" t="s">
        <v>810</v>
      </c>
      <c r="E358" s="31" t="s">
        <v>38</v>
      </c>
      <c r="F358" s="32">
        <v>15003666</v>
      </c>
      <c r="G358" s="30" t="s">
        <v>811</v>
      </c>
      <c r="H358" s="33">
        <v>1110443794</v>
      </c>
      <c r="I358" s="33"/>
      <c r="J358" s="34">
        <v>0</v>
      </c>
      <c r="K358" s="34">
        <v>1649</v>
      </c>
      <c r="L358" s="35">
        <v>45461</v>
      </c>
      <c r="M358" s="36">
        <f t="shared" si="34"/>
        <v>15003666</v>
      </c>
      <c r="N358" s="35">
        <v>45469</v>
      </c>
      <c r="O358" s="31" t="s">
        <v>40</v>
      </c>
      <c r="P358" s="37">
        <v>45469</v>
      </c>
      <c r="Q358" s="31">
        <v>1619</v>
      </c>
      <c r="R358" s="30">
        <v>220402</v>
      </c>
      <c r="S358" s="38">
        <f t="shared" si="35"/>
        <v>15003666</v>
      </c>
      <c r="T358" s="35">
        <v>45469</v>
      </c>
      <c r="U358" s="33" t="s">
        <v>812</v>
      </c>
      <c r="V358" s="35">
        <v>45469</v>
      </c>
      <c r="W358" s="41">
        <v>45657</v>
      </c>
      <c r="X358" s="35"/>
      <c r="Y358" s="30"/>
      <c r="Z358" s="39">
        <f>+F358/6</f>
        <v>2500611</v>
      </c>
      <c r="AA358" s="30"/>
      <c r="AB358" s="40"/>
      <c r="AC358" s="30"/>
      <c r="AD358" s="40"/>
      <c r="AE358" s="30"/>
      <c r="AF358" s="30"/>
      <c r="AG358" s="30"/>
      <c r="AH358" s="30"/>
      <c r="AI358" s="30"/>
      <c r="AJ358" s="19"/>
      <c r="AK358" s="19"/>
    </row>
    <row r="359" spans="1:37">
      <c r="A359" s="30">
        <v>357</v>
      </c>
      <c r="B359" s="30" t="s">
        <v>254</v>
      </c>
      <c r="C359" s="30" t="s">
        <v>336</v>
      </c>
      <c r="D359" s="59" t="s">
        <v>813</v>
      </c>
      <c r="E359" s="31" t="s">
        <v>38</v>
      </c>
      <c r="F359" s="32">
        <v>16853000</v>
      </c>
      <c r="G359" s="30" t="s">
        <v>393</v>
      </c>
      <c r="H359" s="33">
        <v>65777854</v>
      </c>
      <c r="I359" s="33"/>
      <c r="J359" s="34">
        <v>4</v>
      </c>
      <c r="K359" s="34">
        <v>1623</v>
      </c>
      <c r="L359" s="35">
        <v>45461</v>
      </c>
      <c r="M359" s="36">
        <f t="shared" si="34"/>
        <v>16853000</v>
      </c>
      <c r="N359" s="35">
        <v>45469</v>
      </c>
      <c r="O359" s="31" t="s">
        <v>40</v>
      </c>
      <c r="P359" s="37">
        <v>45469</v>
      </c>
      <c r="Q359" s="31">
        <v>1620</v>
      </c>
      <c r="R359" s="30">
        <v>220402</v>
      </c>
      <c r="S359" s="38">
        <f t="shared" si="35"/>
        <v>16853000</v>
      </c>
      <c r="T359" s="35">
        <v>45469</v>
      </c>
      <c r="U359" s="33">
        <v>100034348</v>
      </c>
      <c r="V359" s="35">
        <v>45469</v>
      </c>
      <c r="W359" s="41">
        <v>45657</v>
      </c>
      <c r="X359" s="35"/>
      <c r="Y359" s="30"/>
      <c r="Z359" s="39">
        <f t="shared" ref="Z359:Z360" si="36">+F359/6</f>
        <v>2808833.3333333335</v>
      </c>
      <c r="AA359" s="30"/>
      <c r="AB359" s="40"/>
      <c r="AC359" s="30"/>
      <c r="AD359" s="40"/>
      <c r="AE359" s="30"/>
      <c r="AF359" s="30"/>
      <c r="AG359" s="30"/>
      <c r="AH359" s="30"/>
      <c r="AI359" s="30"/>
      <c r="AJ359" s="19"/>
      <c r="AK359" s="19"/>
    </row>
    <row r="360" spans="1:37">
      <c r="A360" s="30">
        <v>358</v>
      </c>
      <c r="B360" s="30" t="s">
        <v>254</v>
      </c>
      <c r="C360" s="30" t="s">
        <v>336</v>
      </c>
      <c r="D360" s="59" t="s">
        <v>813</v>
      </c>
      <c r="E360" s="31" t="s">
        <v>38</v>
      </c>
      <c r="F360" s="32">
        <v>16853000</v>
      </c>
      <c r="G360" s="30" t="s">
        <v>497</v>
      </c>
      <c r="H360" s="33">
        <v>1234640999</v>
      </c>
      <c r="I360" s="33"/>
      <c r="J360" s="34">
        <v>8</v>
      </c>
      <c r="K360" s="34">
        <v>1615</v>
      </c>
      <c r="L360" s="35">
        <v>45461</v>
      </c>
      <c r="M360" s="36">
        <f t="shared" si="34"/>
        <v>16853000</v>
      </c>
      <c r="N360" s="35">
        <v>45469</v>
      </c>
      <c r="O360" s="31" t="s">
        <v>40</v>
      </c>
      <c r="P360" s="37">
        <v>45470</v>
      </c>
      <c r="Q360" s="31">
        <v>1626</v>
      </c>
      <c r="R360" s="30">
        <v>220402</v>
      </c>
      <c r="S360" s="38">
        <f t="shared" si="35"/>
        <v>16853000</v>
      </c>
      <c r="T360" s="35">
        <v>45470</v>
      </c>
      <c r="U360" s="33" t="s">
        <v>814</v>
      </c>
      <c r="V360" s="35">
        <v>45471</v>
      </c>
      <c r="W360" s="41">
        <v>45657</v>
      </c>
      <c r="X360" s="35"/>
      <c r="Y360" s="30"/>
      <c r="Z360" s="39">
        <f t="shared" si="36"/>
        <v>2808833.3333333335</v>
      </c>
      <c r="AA360" s="30"/>
      <c r="AB360" s="40"/>
      <c r="AC360" s="30"/>
      <c r="AD360" s="40"/>
      <c r="AE360" s="30"/>
      <c r="AF360" s="30"/>
      <c r="AG360" s="30"/>
      <c r="AH360" s="30"/>
      <c r="AI360" s="30"/>
      <c r="AJ360" s="19"/>
      <c r="AK360" s="19"/>
    </row>
    <row r="361" spans="1:37">
      <c r="A361" s="30">
        <v>359</v>
      </c>
      <c r="B361" s="30" t="s">
        <v>654</v>
      </c>
      <c r="C361" s="30" t="s">
        <v>806</v>
      </c>
      <c r="D361" s="30" t="s">
        <v>807</v>
      </c>
      <c r="E361" s="31" t="s">
        <v>38</v>
      </c>
      <c r="F361" s="32">
        <v>8400000</v>
      </c>
      <c r="G361" s="30" t="s">
        <v>815</v>
      </c>
      <c r="H361" s="33">
        <v>28550638</v>
      </c>
      <c r="I361" s="33"/>
      <c r="J361" s="34">
        <v>1</v>
      </c>
      <c r="K361" s="34">
        <v>1601</v>
      </c>
      <c r="L361" s="35">
        <v>45455</v>
      </c>
      <c r="M361" s="36">
        <f t="shared" si="34"/>
        <v>8400000</v>
      </c>
      <c r="N361" s="35">
        <v>45469</v>
      </c>
      <c r="O361" s="31" t="s">
        <v>40</v>
      </c>
      <c r="P361" s="37">
        <v>45469</v>
      </c>
      <c r="Q361" s="31">
        <v>1621</v>
      </c>
      <c r="R361" s="30">
        <v>220302</v>
      </c>
      <c r="S361" s="38">
        <f t="shared" si="35"/>
        <v>8400000</v>
      </c>
      <c r="T361" s="35">
        <v>45469</v>
      </c>
      <c r="U361" s="33">
        <v>100034362</v>
      </c>
      <c r="V361" s="35">
        <v>45470</v>
      </c>
      <c r="W361" s="31" t="s">
        <v>88</v>
      </c>
      <c r="X361" s="35"/>
      <c r="Y361" s="30"/>
      <c r="Z361" s="39">
        <f>+F361/3</f>
        <v>2800000</v>
      </c>
      <c r="AA361" s="30"/>
      <c r="AB361" s="40"/>
      <c r="AC361" s="30"/>
      <c r="AD361" s="40"/>
      <c r="AE361" s="30"/>
      <c r="AF361" s="30"/>
      <c r="AG361" s="30"/>
      <c r="AH361" s="30"/>
      <c r="AI361" s="30"/>
      <c r="AJ361" s="19"/>
      <c r="AK361" s="19"/>
    </row>
    <row r="362" spans="1:37">
      <c r="A362" s="30">
        <v>360</v>
      </c>
      <c r="B362" s="30" t="s">
        <v>254</v>
      </c>
      <c r="C362" s="30" t="s">
        <v>816</v>
      </c>
      <c r="D362" s="59" t="s">
        <v>817</v>
      </c>
      <c r="E362" s="31" t="s">
        <v>38</v>
      </c>
      <c r="F362" s="32">
        <v>17332248</v>
      </c>
      <c r="G362" s="30" t="s">
        <v>539</v>
      </c>
      <c r="H362" s="33">
        <v>1109413811</v>
      </c>
      <c r="I362" s="33"/>
      <c r="J362" s="34">
        <v>6</v>
      </c>
      <c r="K362" s="34">
        <v>1619</v>
      </c>
      <c r="L362" s="35">
        <v>45461</v>
      </c>
      <c r="M362" s="36">
        <f t="shared" si="34"/>
        <v>17332248</v>
      </c>
      <c r="N362" s="35">
        <v>45469</v>
      </c>
      <c r="O362" s="31" t="s">
        <v>40</v>
      </c>
      <c r="P362" s="37">
        <v>45467</v>
      </c>
      <c r="Q362" s="31">
        <v>1622</v>
      </c>
      <c r="R362" s="30">
        <v>220402</v>
      </c>
      <c r="S362" s="38">
        <f t="shared" si="35"/>
        <v>17332248</v>
      </c>
      <c r="T362" s="35">
        <v>45469</v>
      </c>
      <c r="U362" s="33" t="s">
        <v>818</v>
      </c>
      <c r="V362" s="35">
        <v>45470</v>
      </c>
      <c r="W362" s="41">
        <v>45657</v>
      </c>
      <c r="X362" s="35"/>
      <c r="Y362" s="30"/>
      <c r="Z362" s="39">
        <f t="shared" ref="Z362" si="37">+F362/1</f>
        <v>17332248</v>
      </c>
      <c r="AA362" s="30"/>
      <c r="AB362" s="40"/>
      <c r="AC362" s="30"/>
      <c r="AD362" s="40"/>
      <c r="AE362" s="30"/>
      <c r="AF362" s="30"/>
      <c r="AG362" s="30"/>
      <c r="AH362" s="30"/>
      <c r="AI362" s="30"/>
      <c r="AJ362" s="19"/>
      <c r="AK362" s="19"/>
    </row>
    <row r="363" spans="1:37">
      <c r="A363" s="30">
        <v>361</v>
      </c>
      <c r="B363" s="30" t="s">
        <v>254</v>
      </c>
      <c r="C363" s="30" t="s">
        <v>336</v>
      </c>
      <c r="D363" s="30" t="s">
        <v>810</v>
      </c>
      <c r="E363" s="31" t="s">
        <v>38</v>
      </c>
      <c r="F363" s="32">
        <v>15003666</v>
      </c>
      <c r="G363" s="30" t="s">
        <v>349</v>
      </c>
      <c r="H363" s="33">
        <v>52741227</v>
      </c>
      <c r="I363" s="33"/>
      <c r="J363" s="34">
        <v>3</v>
      </c>
      <c r="K363" s="34">
        <v>1648</v>
      </c>
      <c r="L363" s="35">
        <v>45461</v>
      </c>
      <c r="M363" s="36">
        <f t="shared" si="34"/>
        <v>15003666</v>
      </c>
      <c r="N363" s="35">
        <v>45469</v>
      </c>
      <c r="O363" s="31" t="s">
        <v>40</v>
      </c>
      <c r="P363" s="37">
        <v>45469</v>
      </c>
      <c r="Q363" s="31">
        <v>1624</v>
      </c>
      <c r="R363" s="30">
        <v>220402</v>
      </c>
      <c r="S363" s="38">
        <f t="shared" si="35"/>
        <v>15003666</v>
      </c>
      <c r="T363" s="35">
        <v>45469</v>
      </c>
      <c r="U363" s="33" t="s">
        <v>819</v>
      </c>
      <c r="V363" s="35">
        <v>45469</v>
      </c>
      <c r="W363" s="41">
        <v>45657</v>
      </c>
      <c r="X363" s="35"/>
      <c r="Y363" s="30"/>
      <c r="Z363" s="39">
        <f>+F363/6</f>
        <v>2500611</v>
      </c>
      <c r="AA363" s="30"/>
      <c r="AB363" s="40"/>
      <c r="AC363" s="30"/>
      <c r="AD363" s="40"/>
      <c r="AE363" s="30"/>
      <c r="AF363" s="30"/>
      <c r="AG363" s="30"/>
      <c r="AH363" s="30"/>
      <c r="AI363" s="30"/>
      <c r="AJ363" s="19"/>
      <c r="AK363" s="19"/>
    </row>
    <row r="364" spans="1:37">
      <c r="A364" s="30">
        <v>362</v>
      </c>
      <c r="B364" s="30" t="s">
        <v>254</v>
      </c>
      <c r="C364" s="30" t="s">
        <v>336</v>
      </c>
      <c r="D364" s="30" t="s">
        <v>810</v>
      </c>
      <c r="E364" s="31" t="s">
        <v>38</v>
      </c>
      <c r="F364" s="32">
        <v>15003666</v>
      </c>
      <c r="G364" s="30" t="s">
        <v>361</v>
      </c>
      <c r="H364" s="33">
        <v>1110526239</v>
      </c>
      <c r="I364" s="33"/>
      <c r="J364" s="34">
        <v>1</v>
      </c>
      <c r="K364" s="34">
        <v>1643</v>
      </c>
      <c r="L364" s="35">
        <v>45461</v>
      </c>
      <c r="M364" s="36">
        <f t="shared" si="34"/>
        <v>15003666</v>
      </c>
      <c r="N364" s="35">
        <v>45469</v>
      </c>
      <c r="O364" s="31" t="s">
        <v>40</v>
      </c>
      <c r="P364" s="37">
        <v>45469</v>
      </c>
      <c r="Q364" s="31">
        <v>1625</v>
      </c>
      <c r="R364" s="30">
        <v>220402</v>
      </c>
      <c r="S364" s="38">
        <f t="shared" si="35"/>
        <v>15003666</v>
      </c>
      <c r="T364" s="35">
        <v>45470</v>
      </c>
      <c r="U364" s="33" t="s">
        <v>820</v>
      </c>
      <c r="V364" s="35">
        <v>45469</v>
      </c>
      <c r="W364" s="41">
        <v>45657</v>
      </c>
      <c r="X364" s="35"/>
      <c r="Y364" s="30"/>
      <c r="Z364" s="39">
        <f t="shared" ref="Z364:Z372" si="38">+F364/6</f>
        <v>2500611</v>
      </c>
      <c r="AA364" s="30"/>
      <c r="AB364" s="40"/>
      <c r="AC364" s="30"/>
      <c r="AD364" s="40"/>
      <c r="AE364" s="30"/>
      <c r="AF364" s="30"/>
      <c r="AG364" s="30"/>
      <c r="AH364" s="30"/>
      <c r="AI364" s="30"/>
      <c r="AJ364" s="19"/>
      <c r="AK364" s="19"/>
    </row>
    <row r="365" spans="1:37">
      <c r="A365" s="30">
        <v>363</v>
      </c>
      <c r="B365" s="30" t="s">
        <v>35</v>
      </c>
      <c r="C365" s="30" t="s">
        <v>821</v>
      </c>
      <c r="D365" s="30" t="s">
        <v>299</v>
      </c>
      <c r="E365" s="31" t="s">
        <v>38</v>
      </c>
      <c r="F365" s="32">
        <v>15000000</v>
      </c>
      <c r="G365" s="30" t="s">
        <v>822</v>
      </c>
      <c r="H365" s="33">
        <v>0</v>
      </c>
      <c r="I365" s="33"/>
      <c r="J365" s="34">
        <v>9</v>
      </c>
      <c r="K365" s="34">
        <v>1620</v>
      </c>
      <c r="L365" s="35">
        <v>45461</v>
      </c>
      <c r="M365" s="36">
        <f t="shared" si="34"/>
        <v>15000000</v>
      </c>
      <c r="N365" s="35">
        <v>45469</v>
      </c>
      <c r="O365" s="31" t="s">
        <v>40</v>
      </c>
      <c r="P365" s="37">
        <v>45466</v>
      </c>
      <c r="Q365" s="31">
        <v>1623</v>
      </c>
      <c r="R365" s="30">
        <v>2101010301</v>
      </c>
      <c r="S365" s="38">
        <f t="shared" si="35"/>
        <v>15000000</v>
      </c>
      <c r="T365" s="35">
        <v>45467</v>
      </c>
      <c r="U365" s="33">
        <v>100034359</v>
      </c>
      <c r="V365" s="35">
        <v>45469</v>
      </c>
      <c r="W365" s="31" t="s">
        <v>88</v>
      </c>
      <c r="X365" s="35"/>
      <c r="Y365" s="30"/>
      <c r="Z365" s="39">
        <f>+F365/3</f>
        <v>5000000</v>
      </c>
      <c r="AA365" s="30"/>
      <c r="AB365" s="40"/>
      <c r="AC365" s="30"/>
      <c r="AD365" s="40"/>
      <c r="AE365" s="30"/>
      <c r="AF365" s="30"/>
      <c r="AG365" s="30"/>
      <c r="AH365" s="30"/>
      <c r="AI365" s="30"/>
      <c r="AJ365" s="19"/>
      <c r="AK365" s="19"/>
    </row>
    <row r="366" spans="1:37">
      <c r="A366" s="30">
        <v>364</v>
      </c>
      <c r="B366" s="30" t="s">
        <v>254</v>
      </c>
      <c r="C366" s="30" t="s">
        <v>53</v>
      </c>
      <c r="D366" s="55" t="s">
        <v>823</v>
      </c>
      <c r="E366" s="31" t="s">
        <v>38</v>
      </c>
      <c r="F366" s="32">
        <v>31000000</v>
      </c>
      <c r="G366" s="30" t="s">
        <v>565</v>
      </c>
      <c r="H366" s="33">
        <v>1110511940</v>
      </c>
      <c r="I366" s="33"/>
      <c r="J366" s="34">
        <v>1</v>
      </c>
      <c r="K366" s="34">
        <v>1612</v>
      </c>
      <c r="L366" s="35">
        <v>45456</v>
      </c>
      <c r="M366" s="36">
        <f t="shared" si="34"/>
        <v>31000000</v>
      </c>
      <c r="N366" s="35">
        <v>45469</v>
      </c>
      <c r="O366" s="31" t="s">
        <v>40</v>
      </c>
      <c r="P366" s="37">
        <v>45470</v>
      </c>
      <c r="Q366" s="31">
        <v>1627</v>
      </c>
      <c r="R366" s="30">
        <v>220401</v>
      </c>
      <c r="S366" s="38">
        <f t="shared" si="35"/>
        <v>31000000</v>
      </c>
      <c r="T366" s="35">
        <v>45470</v>
      </c>
      <c r="U366" s="33" t="s">
        <v>824</v>
      </c>
      <c r="V366" s="35">
        <v>45470</v>
      </c>
      <c r="W366" s="41">
        <v>45657</v>
      </c>
      <c r="X366" s="35"/>
      <c r="Y366" s="30"/>
      <c r="Z366" s="39">
        <f t="shared" si="38"/>
        <v>5166666.666666667</v>
      </c>
      <c r="AA366" s="30"/>
      <c r="AB366" s="40"/>
      <c r="AC366" s="30"/>
      <c r="AD366" s="40"/>
      <c r="AE366" s="30"/>
      <c r="AF366" s="30"/>
      <c r="AG366" s="30"/>
      <c r="AH366" s="30"/>
      <c r="AI366" s="30"/>
      <c r="AJ366" s="19"/>
      <c r="AK366" s="19"/>
    </row>
    <row r="367" spans="1:37">
      <c r="A367" s="30">
        <v>365</v>
      </c>
      <c r="B367" s="30" t="s">
        <v>254</v>
      </c>
      <c r="C367" s="30" t="s">
        <v>53</v>
      </c>
      <c r="D367" s="59" t="s">
        <v>825</v>
      </c>
      <c r="E367" s="31" t="s">
        <v>38</v>
      </c>
      <c r="F367" s="32">
        <v>38500000</v>
      </c>
      <c r="G367" s="30" t="s">
        <v>826</v>
      </c>
      <c r="H367" s="33">
        <v>1106772314</v>
      </c>
      <c r="I367" s="33"/>
      <c r="J367" s="34">
        <v>5</v>
      </c>
      <c r="K367" s="34">
        <v>1605</v>
      </c>
      <c r="L367" s="35">
        <v>45455</v>
      </c>
      <c r="M367" s="36">
        <f t="shared" si="34"/>
        <v>38500000</v>
      </c>
      <c r="N367" s="35">
        <v>45469</v>
      </c>
      <c r="O367" s="31" t="s">
        <v>40</v>
      </c>
      <c r="P367" s="37">
        <v>45470</v>
      </c>
      <c r="Q367" s="31">
        <v>1628</v>
      </c>
      <c r="R367" s="30">
        <v>220401</v>
      </c>
      <c r="S367" s="38">
        <f t="shared" si="35"/>
        <v>38500000</v>
      </c>
      <c r="T367" s="35">
        <v>45470</v>
      </c>
      <c r="U367" s="33" t="s">
        <v>827</v>
      </c>
      <c r="V367" s="35">
        <v>45471</v>
      </c>
      <c r="W367" s="31" t="s">
        <v>828</v>
      </c>
      <c r="X367" s="35"/>
      <c r="Y367" s="30"/>
      <c r="Z367" s="39">
        <f t="shared" si="38"/>
        <v>6416666.666666667</v>
      </c>
      <c r="AA367" s="30"/>
      <c r="AB367" s="40"/>
      <c r="AC367" s="30"/>
      <c r="AD367" s="40"/>
      <c r="AE367" s="30"/>
      <c r="AF367" s="30"/>
      <c r="AG367" s="30"/>
      <c r="AH367" s="30"/>
      <c r="AI367" s="30"/>
      <c r="AJ367" s="19"/>
      <c r="AK367" s="19"/>
    </row>
    <row r="368" spans="1:37">
      <c r="A368" s="30">
        <v>366</v>
      </c>
      <c r="B368" s="30" t="s">
        <v>254</v>
      </c>
      <c r="C368" s="30" t="s">
        <v>53</v>
      </c>
      <c r="D368" s="55" t="s">
        <v>829</v>
      </c>
      <c r="E368" s="31" t="s">
        <v>38</v>
      </c>
      <c r="F368" s="32">
        <v>51800000</v>
      </c>
      <c r="G368" s="30" t="s">
        <v>830</v>
      </c>
      <c r="H368" s="33">
        <v>93405160</v>
      </c>
      <c r="I368" s="33"/>
      <c r="J368" s="34">
        <v>8</v>
      </c>
      <c r="K368" s="34">
        <v>1576</v>
      </c>
      <c r="L368" s="35">
        <v>45443</v>
      </c>
      <c r="M368" s="36">
        <f t="shared" si="34"/>
        <v>51800000</v>
      </c>
      <c r="N368" s="35">
        <v>45469</v>
      </c>
      <c r="O368" s="31" t="s">
        <v>40</v>
      </c>
      <c r="P368" s="37">
        <v>45470</v>
      </c>
      <c r="Q368" s="31">
        <v>1629</v>
      </c>
      <c r="R368" s="30">
        <v>220401</v>
      </c>
      <c r="S368" s="38">
        <f t="shared" si="35"/>
        <v>51800000</v>
      </c>
      <c r="T368" s="35"/>
      <c r="U368" s="33"/>
      <c r="V368" s="35">
        <v>45475</v>
      </c>
      <c r="W368" s="41">
        <v>45657</v>
      </c>
      <c r="X368" s="35"/>
      <c r="Y368" s="30"/>
      <c r="Z368" s="39">
        <f t="shared" si="38"/>
        <v>8633333.333333334</v>
      </c>
      <c r="AA368" s="30"/>
      <c r="AB368" s="40"/>
      <c r="AC368" s="30"/>
      <c r="AD368" s="40"/>
      <c r="AE368" s="30"/>
      <c r="AF368" s="30"/>
      <c r="AG368" s="30"/>
      <c r="AH368" s="30"/>
      <c r="AI368" s="30"/>
      <c r="AJ368" s="19"/>
      <c r="AK368" s="19"/>
    </row>
    <row r="369" spans="1:37">
      <c r="A369" s="30">
        <v>367</v>
      </c>
      <c r="B369" s="30" t="s">
        <v>254</v>
      </c>
      <c r="C369" s="30" t="s">
        <v>336</v>
      </c>
      <c r="D369" s="30" t="s">
        <v>831</v>
      </c>
      <c r="E369" s="31" t="s">
        <v>38</v>
      </c>
      <c r="F369" s="32">
        <v>17100000</v>
      </c>
      <c r="G369" s="30" t="s">
        <v>502</v>
      </c>
      <c r="H369" s="33">
        <v>1109004088</v>
      </c>
      <c r="I369" s="33"/>
      <c r="J369" s="34">
        <v>2</v>
      </c>
      <c r="K369" s="34">
        <v>1668</v>
      </c>
      <c r="L369" s="35">
        <v>45462</v>
      </c>
      <c r="M369" s="36">
        <f t="shared" si="34"/>
        <v>17100000</v>
      </c>
      <c r="N369" s="35">
        <v>45470</v>
      </c>
      <c r="O369" s="31" t="s">
        <v>40</v>
      </c>
      <c r="P369" s="37">
        <v>45470</v>
      </c>
      <c r="Q369" s="31">
        <v>1630</v>
      </c>
      <c r="R369" s="30">
        <v>220402</v>
      </c>
      <c r="S369" s="38">
        <f t="shared" si="35"/>
        <v>17100000</v>
      </c>
      <c r="T369" s="35">
        <v>45471</v>
      </c>
      <c r="U369" s="33" t="s">
        <v>832</v>
      </c>
      <c r="V369" s="35">
        <v>45475</v>
      </c>
      <c r="W369" s="41">
        <v>45657</v>
      </c>
      <c r="X369" s="35"/>
      <c r="Y369" s="30"/>
      <c r="Z369" s="39">
        <f t="shared" si="38"/>
        <v>2850000</v>
      </c>
      <c r="AA369" s="30"/>
      <c r="AB369" s="40"/>
      <c r="AC369" s="30"/>
      <c r="AD369" s="40"/>
      <c r="AE369" s="30"/>
      <c r="AF369" s="30"/>
      <c r="AG369" s="30"/>
      <c r="AH369" s="30"/>
      <c r="AI369" s="30"/>
      <c r="AJ369" s="19"/>
      <c r="AK369" s="19"/>
    </row>
    <row r="370" spans="1:37">
      <c r="A370" s="30">
        <v>368</v>
      </c>
      <c r="B370" s="30" t="s">
        <v>35</v>
      </c>
      <c r="C370" s="30" t="s">
        <v>251</v>
      </c>
      <c r="D370" s="59" t="s">
        <v>833</v>
      </c>
      <c r="E370" s="31" t="s">
        <v>38</v>
      </c>
      <c r="F370" s="32">
        <v>16000000</v>
      </c>
      <c r="G370" s="30" t="s">
        <v>834</v>
      </c>
      <c r="H370" s="33">
        <v>93238153</v>
      </c>
      <c r="I370" s="33"/>
      <c r="J370" s="34">
        <v>1</v>
      </c>
      <c r="K370" s="34">
        <v>1614</v>
      </c>
      <c r="L370" s="35">
        <v>45456</v>
      </c>
      <c r="M370" s="36">
        <f t="shared" si="34"/>
        <v>16000000</v>
      </c>
      <c r="N370" s="35">
        <v>45470</v>
      </c>
      <c r="O370" s="31" t="s">
        <v>40</v>
      </c>
      <c r="P370" s="37">
        <v>45470</v>
      </c>
      <c r="Q370" s="31">
        <v>1631</v>
      </c>
      <c r="R370" s="30">
        <v>21030203</v>
      </c>
      <c r="S370" s="38">
        <f t="shared" si="35"/>
        <v>16000000</v>
      </c>
      <c r="T370" s="35">
        <v>45470</v>
      </c>
      <c r="U370" s="33" t="s">
        <v>835</v>
      </c>
      <c r="V370" s="35">
        <v>45470</v>
      </c>
      <c r="W370" s="31" t="s">
        <v>52</v>
      </c>
      <c r="X370" s="35"/>
      <c r="Y370" s="30"/>
      <c r="Z370" s="39">
        <f>+F370/2</f>
        <v>8000000</v>
      </c>
      <c r="AA370" s="30"/>
      <c r="AB370" s="40"/>
      <c r="AC370" s="30"/>
      <c r="AD370" s="40"/>
      <c r="AE370" s="30"/>
      <c r="AF370" s="30"/>
      <c r="AG370" s="30"/>
      <c r="AH370" s="30"/>
      <c r="AI370" s="30"/>
      <c r="AJ370" s="19"/>
      <c r="AK370" s="19"/>
    </row>
    <row r="371" spans="1:37">
      <c r="A371" s="30">
        <v>369</v>
      </c>
      <c r="B371" s="30" t="s">
        <v>35</v>
      </c>
      <c r="C371" s="30" t="s">
        <v>97</v>
      </c>
      <c r="D371" s="30" t="s">
        <v>836</v>
      </c>
      <c r="E371" s="31" t="s">
        <v>38</v>
      </c>
      <c r="F371" s="32">
        <v>130000000</v>
      </c>
      <c r="G371" s="30" t="s">
        <v>837</v>
      </c>
      <c r="H371" s="33">
        <v>800250023</v>
      </c>
      <c r="I371" s="33"/>
      <c r="J371" s="34">
        <v>3</v>
      </c>
      <c r="K371" s="34">
        <v>1621</v>
      </c>
      <c r="L371" s="35">
        <v>45461</v>
      </c>
      <c r="M371" s="36">
        <f t="shared" si="34"/>
        <v>130000000</v>
      </c>
      <c r="N371" s="35">
        <v>45471</v>
      </c>
      <c r="O371" s="31" t="s">
        <v>40</v>
      </c>
      <c r="P371" s="37">
        <v>45471</v>
      </c>
      <c r="Q371" s="31">
        <v>1637</v>
      </c>
      <c r="R371" s="30">
        <v>220101</v>
      </c>
      <c r="S371" s="38">
        <f t="shared" si="35"/>
        <v>130000000</v>
      </c>
      <c r="T371" s="35">
        <v>45471</v>
      </c>
      <c r="U371" s="33">
        <v>100034403</v>
      </c>
      <c r="V371" s="35">
        <v>45471</v>
      </c>
      <c r="W371" s="31" t="s">
        <v>52</v>
      </c>
      <c r="X371" s="35">
        <v>45531</v>
      </c>
      <c r="Y371" s="30" t="s">
        <v>838</v>
      </c>
      <c r="Z371" s="39">
        <f>+F371/2</f>
        <v>65000000</v>
      </c>
      <c r="AA371" s="469">
        <v>64500000</v>
      </c>
      <c r="AB371" s="40"/>
      <c r="AC371" s="30"/>
      <c r="AD371" s="40"/>
      <c r="AE371" s="30"/>
      <c r="AF371" s="30"/>
      <c r="AG371" s="30"/>
      <c r="AH371" s="30"/>
      <c r="AI371" s="30"/>
      <c r="AJ371" s="19"/>
      <c r="AK371" s="19"/>
    </row>
    <row r="372" spans="1:37">
      <c r="A372" s="30">
        <v>370</v>
      </c>
      <c r="B372" s="30" t="s">
        <v>254</v>
      </c>
      <c r="C372" s="30" t="s">
        <v>36</v>
      </c>
      <c r="D372" s="59" t="s">
        <v>839</v>
      </c>
      <c r="E372" s="31" t="s">
        <v>38</v>
      </c>
      <c r="F372" s="32">
        <v>76135605</v>
      </c>
      <c r="G372" s="30" t="s">
        <v>840</v>
      </c>
      <c r="H372" s="33" t="s">
        <v>841</v>
      </c>
      <c r="I372" s="33"/>
      <c r="J372" s="34">
        <v>9</v>
      </c>
      <c r="K372" s="34">
        <v>1642</v>
      </c>
      <c r="L372" s="35">
        <v>45461</v>
      </c>
      <c r="M372" s="36">
        <f t="shared" si="34"/>
        <v>76135605</v>
      </c>
      <c r="N372" s="35">
        <v>45471</v>
      </c>
      <c r="O372" s="31" t="s">
        <v>40</v>
      </c>
      <c r="P372" s="37">
        <v>45471</v>
      </c>
      <c r="Q372" s="31">
        <v>1638</v>
      </c>
      <c r="R372" s="30">
        <v>220405</v>
      </c>
      <c r="S372" s="38">
        <f t="shared" si="35"/>
        <v>76135605</v>
      </c>
      <c r="T372" s="35">
        <v>45471</v>
      </c>
      <c r="U372" s="33" t="s">
        <v>842</v>
      </c>
      <c r="V372" s="35" t="s">
        <v>843</v>
      </c>
      <c r="W372" s="41">
        <v>45657</v>
      </c>
      <c r="X372" s="35"/>
      <c r="Y372" s="30"/>
      <c r="Z372" s="39">
        <f t="shared" si="38"/>
        <v>12689267.5</v>
      </c>
      <c r="AA372" s="30"/>
      <c r="AB372" s="40"/>
      <c r="AC372" s="30"/>
      <c r="AD372" s="40"/>
      <c r="AE372" s="30"/>
      <c r="AF372" s="30"/>
      <c r="AG372" s="30"/>
      <c r="AH372" s="30"/>
      <c r="AI372" s="30"/>
      <c r="AJ372" s="19"/>
      <c r="AK372" s="19"/>
    </row>
    <row r="373" spans="1:37">
      <c r="A373" s="30">
        <v>371</v>
      </c>
      <c r="B373" s="30" t="s">
        <v>35</v>
      </c>
      <c r="C373" s="30" t="s">
        <v>48</v>
      </c>
      <c r="D373" s="59" t="s">
        <v>709</v>
      </c>
      <c r="E373" s="31" t="s">
        <v>38</v>
      </c>
      <c r="F373" s="32">
        <v>65500000</v>
      </c>
      <c r="G373" s="30" t="s">
        <v>50</v>
      </c>
      <c r="H373" s="33">
        <v>901252497</v>
      </c>
      <c r="I373" s="33"/>
      <c r="J373" s="34">
        <v>6</v>
      </c>
      <c r="K373" s="34">
        <v>1673</v>
      </c>
      <c r="L373" s="35">
        <v>45462</v>
      </c>
      <c r="M373" s="36">
        <f t="shared" si="34"/>
        <v>65500000</v>
      </c>
      <c r="N373" s="35">
        <v>45471</v>
      </c>
      <c r="O373" s="31" t="s">
        <v>40</v>
      </c>
      <c r="P373" s="37">
        <v>45471</v>
      </c>
      <c r="Q373" s="31">
        <v>1636</v>
      </c>
      <c r="R373" s="30">
        <v>220202</v>
      </c>
      <c r="S373" s="38">
        <f t="shared" si="35"/>
        <v>65500000</v>
      </c>
      <c r="T373" s="35">
        <v>45471</v>
      </c>
      <c r="U373" s="33" t="s">
        <v>844</v>
      </c>
      <c r="V373" s="35">
        <v>45329</v>
      </c>
      <c r="W373" s="31" t="s">
        <v>41</v>
      </c>
      <c r="X373" s="35"/>
      <c r="Y373" s="30"/>
      <c r="Z373" s="39">
        <f>+F373/1</f>
        <v>65500000</v>
      </c>
      <c r="AA373" s="30"/>
      <c r="AB373" s="40"/>
      <c r="AC373" s="30"/>
      <c r="AD373" s="40"/>
      <c r="AE373" s="30"/>
      <c r="AF373" s="30"/>
      <c r="AG373" s="30"/>
      <c r="AH373" s="30"/>
      <c r="AI373" s="30"/>
      <c r="AJ373" s="19"/>
      <c r="AK373" s="19"/>
    </row>
    <row r="374" spans="1:37">
      <c r="A374" s="30">
        <v>372</v>
      </c>
      <c r="B374" s="30" t="s">
        <v>254</v>
      </c>
      <c r="C374" s="30" t="s">
        <v>48</v>
      </c>
      <c r="D374" s="55" t="s">
        <v>63</v>
      </c>
      <c r="E374" s="31" t="s">
        <v>64</v>
      </c>
      <c r="F374" s="32">
        <v>48600000</v>
      </c>
      <c r="G374" s="30" t="s">
        <v>259</v>
      </c>
      <c r="H374" s="33">
        <v>1232391592</v>
      </c>
      <c r="I374" s="33"/>
      <c r="J374" s="34">
        <v>8</v>
      </c>
      <c r="K374" s="34">
        <v>1674</v>
      </c>
      <c r="L374" s="35">
        <v>45462</v>
      </c>
      <c r="M374" s="36">
        <f t="shared" si="34"/>
        <v>48600000</v>
      </c>
      <c r="N374" s="35">
        <v>45471</v>
      </c>
      <c r="O374" s="31" t="s">
        <v>40</v>
      </c>
      <c r="P374" s="37">
        <v>45471</v>
      </c>
      <c r="Q374" s="31">
        <v>1634</v>
      </c>
      <c r="R374" s="30">
        <v>220401</v>
      </c>
      <c r="S374" s="38">
        <f t="shared" si="35"/>
        <v>48600000</v>
      </c>
      <c r="T374" s="35">
        <v>45471</v>
      </c>
      <c r="U374" s="33" t="s">
        <v>845</v>
      </c>
      <c r="V374" s="35">
        <v>45475</v>
      </c>
      <c r="W374" s="41">
        <v>45657</v>
      </c>
      <c r="X374" s="35"/>
      <c r="Y374" s="30"/>
      <c r="Z374" s="39">
        <f>+F374/6</f>
        <v>8100000</v>
      </c>
      <c r="AA374" s="30"/>
      <c r="AB374" s="40"/>
      <c r="AC374" s="30"/>
      <c r="AD374" s="40"/>
      <c r="AE374" s="30"/>
      <c r="AF374" s="30"/>
      <c r="AG374" s="30"/>
      <c r="AH374" s="30"/>
      <c r="AI374" s="30"/>
      <c r="AJ374" s="19"/>
      <c r="AK374" s="19"/>
    </row>
    <row r="375" spans="1:37">
      <c r="A375" s="30">
        <v>373</v>
      </c>
      <c r="B375" s="30" t="s">
        <v>254</v>
      </c>
      <c r="C375" s="30" t="s">
        <v>48</v>
      </c>
      <c r="D375" s="55" t="s">
        <v>63</v>
      </c>
      <c r="E375" s="31" t="s">
        <v>38</v>
      </c>
      <c r="F375" s="32">
        <v>50220000</v>
      </c>
      <c r="G375" s="30" t="s">
        <v>722</v>
      </c>
      <c r="H375" s="33">
        <v>1110501425</v>
      </c>
      <c r="I375" s="33"/>
      <c r="J375" s="34">
        <v>7</v>
      </c>
      <c r="K375" s="34">
        <v>1675</v>
      </c>
      <c r="L375" s="35">
        <v>45462</v>
      </c>
      <c r="M375" s="36">
        <f t="shared" si="34"/>
        <v>50220000</v>
      </c>
      <c r="N375" s="35">
        <v>45471</v>
      </c>
      <c r="O375" s="31" t="s">
        <v>40</v>
      </c>
      <c r="P375" s="37">
        <v>45471</v>
      </c>
      <c r="Q375" s="31">
        <v>1635</v>
      </c>
      <c r="R375" s="30">
        <v>220401</v>
      </c>
      <c r="S375" s="38">
        <f t="shared" si="35"/>
        <v>50220000</v>
      </c>
      <c r="T375" s="35">
        <v>45471</v>
      </c>
      <c r="U375" s="33" t="s">
        <v>846</v>
      </c>
      <c r="V375" s="35">
        <v>45475</v>
      </c>
      <c r="W375" s="41">
        <v>45657</v>
      </c>
      <c r="X375" s="35"/>
      <c r="Y375" s="30"/>
      <c r="Z375" s="39">
        <f t="shared" ref="Z375:Z419" si="39">+F375/6</f>
        <v>8370000</v>
      </c>
      <c r="AA375" s="30"/>
      <c r="AB375" s="40"/>
      <c r="AC375" s="30"/>
      <c r="AD375" s="40"/>
      <c r="AE375" s="30"/>
      <c r="AF375" s="30"/>
      <c r="AG375" s="30"/>
      <c r="AH375" s="30"/>
      <c r="AI375" s="30"/>
      <c r="AJ375" s="19"/>
      <c r="AK375" s="19"/>
    </row>
    <row r="376" spans="1:37">
      <c r="A376" s="30">
        <v>374</v>
      </c>
      <c r="B376" s="30" t="s">
        <v>254</v>
      </c>
      <c r="C376" s="30" t="s">
        <v>59</v>
      </c>
      <c r="D376" s="59" t="s">
        <v>847</v>
      </c>
      <c r="E376" s="31" t="s">
        <v>38</v>
      </c>
      <c r="F376" s="32">
        <v>17370000</v>
      </c>
      <c r="G376" s="30" t="s">
        <v>281</v>
      </c>
      <c r="H376" s="33">
        <v>1110484511</v>
      </c>
      <c r="I376" s="33"/>
      <c r="J376" s="34">
        <v>9</v>
      </c>
      <c r="K376" s="34">
        <v>1684</v>
      </c>
      <c r="L376" s="35">
        <v>45462</v>
      </c>
      <c r="M376" s="36">
        <f t="shared" si="34"/>
        <v>17370000</v>
      </c>
      <c r="N376" s="35">
        <v>45475</v>
      </c>
      <c r="O376" s="31" t="s">
        <v>40</v>
      </c>
      <c r="P376" s="37">
        <v>45475</v>
      </c>
      <c r="Q376" s="31">
        <v>1647</v>
      </c>
      <c r="R376" s="30">
        <v>220402</v>
      </c>
      <c r="S376" s="38">
        <f t="shared" si="35"/>
        <v>17370000</v>
      </c>
      <c r="T376" s="35">
        <v>45475</v>
      </c>
      <c r="U376" s="33">
        <v>100034458</v>
      </c>
      <c r="V376" s="35">
        <v>45475</v>
      </c>
      <c r="W376" s="41">
        <v>45657</v>
      </c>
      <c r="X376" s="35"/>
      <c r="Y376" s="30"/>
      <c r="Z376" s="39">
        <f t="shared" si="39"/>
        <v>2895000</v>
      </c>
      <c r="AA376" s="30"/>
      <c r="AB376" s="40"/>
      <c r="AC376" s="30"/>
      <c r="AD376" s="40"/>
      <c r="AE376" s="30"/>
      <c r="AF376" s="30"/>
      <c r="AG376" s="30"/>
      <c r="AH376" s="30"/>
      <c r="AI376" s="30"/>
      <c r="AJ376" s="19"/>
      <c r="AK376" s="19"/>
    </row>
    <row r="377" spans="1:37">
      <c r="A377" s="30">
        <v>375</v>
      </c>
      <c r="B377" s="30" t="s">
        <v>254</v>
      </c>
      <c r="C377" s="30" t="s">
        <v>48</v>
      </c>
      <c r="D377" s="55" t="s">
        <v>145</v>
      </c>
      <c r="E377" s="31" t="s">
        <v>38</v>
      </c>
      <c r="F377" s="32">
        <v>79380000</v>
      </c>
      <c r="G377" s="30" t="s">
        <v>146</v>
      </c>
      <c r="H377" s="33">
        <v>14138035</v>
      </c>
      <c r="I377" s="33"/>
      <c r="J377" s="34">
        <v>2</v>
      </c>
      <c r="K377" s="34">
        <v>1676</v>
      </c>
      <c r="L377" s="35">
        <v>45462</v>
      </c>
      <c r="M377" s="36">
        <f t="shared" si="34"/>
        <v>79380000</v>
      </c>
      <c r="N377" s="35">
        <v>45414</v>
      </c>
      <c r="O377" s="31" t="s">
        <v>40</v>
      </c>
      <c r="P377" s="37">
        <v>45475</v>
      </c>
      <c r="Q377" s="31">
        <v>1648</v>
      </c>
      <c r="R377" s="30">
        <v>220401</v>
      </c>
      <c r="S377" s="38">
        <f t="shared" si="35"/>
        <v>79380000</v>
      </c>
      <c r="T377" s="35">
        <v>45475</v>
      </c>
      <c r="U377" s="33" t="s">
        <v>848</v>
      </c>
      <c r="V377" s="35">
        <v>45475</v>
      </c>
      <c r="W377" s="41">
        <v>45657</v>
      </c>
      <c r="X377" s="35"/>
      <c r="Y377" s="30"/>
      <c r="Z377" s="39">
        <f t="shared" si="39"/>
        <v>13230000</v>
      </c>
      <c r="AA377" s="30"/>
      <c r="AB377" s="40"/>
      <c r="AC377" s="30"/>
      <c r="AD377" s="40"/>
      <c r="AE377" s="30"/>
      <c r="AF377" s="30"/>
      <c r="AG377" s="30"/>
      <c r="AH377" s="30"/>
      <c r="AI377" s="30"/>
      <c r="AJ377" s="19"/>
      <c r="AK377" s="19"/>
    </row>
    <row r="378" spans="1:37">
      <c r="A378" s="30">
        <v>376</v>
      </c>
      <c r="B378" s="30" t="s">
        <v>654</v>
      </c>
      <c r="C378" s="30" t="s">
        <v>314</v>
      </c>
      <c r="D378" s="30" t="s">
        <v>788</v>
      </c>
      <c r="E378" s="31" t="s">
        <v>38</v>
      </c>
      <c r="F378" s="32">
        <v>13500000</v>
      </c>
      <c r="G378" s="30" t="s">
        <v>849</v>
      </c>
      <c r="H378" s="33">
        <v>49781418</v>
      </c>
      <c r="I378" s="33"/>
      <c r="J378" s="34">
        <v>3</v>
      </c>
      <c r="K378" s="34">
        <v>1596</v>
      </c>
      <c r="L378" s="35">
        <v>45455</v>
      </c>
      <c r="M378" s="36">
        <f t="shared" si="34"/>
        <v>13500000</v>
      </c>
      <c r="N378" s="35">
        <v>45475</v>
      </c>
      <c r="O378" s="31" t="s">
        <v>40</v>
      </c>
      <c r="P378" s="37">
        <v>45484</v>
      </c>
      <c r="Q378" s="31">
        <v>1649</v>
      </c>
      <c r="R378" s="30">
        <v>220301</v>
      </c>
      <c r="S378" s="38">
        <f t="shared" si="35"/>
        <v>13500000</v>
      </c>
      <c r="T378" s="35">
        <v>45475</v>
      </c>
      <c r="U378" s="33">
        <v>100034474</v>
      </c>
      <c r="V378" s="35">
        <v>45476</v>
      </c>
      <c r="W378" s="31" t="s">
        <v>88</v>
      </c>
      <c r="X378" s="35"/>
      <c r="Y378" s="30"/>
      <c r="Z378" s="39">
        <f>+F378/3</f>
        <v>4500000</v>
      </c>
      <c r="AA378" s="30"/>
      <c r="AB378" s="40"/>
      <c r="AC378" s="30"/>
      <c r="AD378" s="40"/>
      <c r="AE378" s="30"/>
      <c r="AF378" s="30"/>
      <c r="AG378" s="30"/>
      <c r="AH378" s="30"/>
      <c r="AI378" s="30"/>
      <c r="AJ378" s="19"/>
      <c r="AK378" s="19"/>
    </row>
    <row r="379" spans="1:37">
      <c r="A379" s="30">
        <v>377</v>
      </c>
      <c r="B379" s="30" t="s">
        <v>254</v>
      </c>
      <c r="C379" s="30" t="s">
        <v>488</v>
      </c>
      <c r="D379" s="55" t="s">
        <v>100</v>
      </c>
      <c r="E379" s="31" t="s">
        <v>38</v>
      </c>
      <c r="F379" s="32">
        <v>14214000</v>
      </c>
      <c r="G379" s="30" t="s">
        <v>101</v>
      </c>
      <c r="H379" s="33">
        <v>1110518316</v>
      </c>
      <c r="I379" s="33"/>
      <c r="J379" s="34">
        <v>7</v>
      </c>
      <c r="K379" s="34">
        <v>1692</v>
      </c>
      <c r="L379" s="35">
        <v>45468</v>
      </c>
      <c r="M379" s="36">
        <f t="shared" si="34"/>
        <v>14214000</v>
      </c>
      <c r="N379" s="35">
        <v>45475</v>
      </c>
      <c r="O379" s="31" t="s">
        <v>40</v>
      </c>
      <c r="P379" s="37">
        <v>45476</v>
      </c>
      <c r="Q379" s="31">
        <v>1650</v>
      </c>
      <c r="R379" s="30">
        <v>220402</v>
      </c>
      <c r="S379" s="38">
        <f t="shared" si="35"/>
        <v>14214000</v>
      </c>
      <c r="T379" s="35">
        <v>45475</v>
      </c>
      <c r="U379" s="33">
        <v>100034466</v>
      </c>
      <c r="V379" s="35">
        <v>45476</v>
      </c>
      <c r="W379" s="41">
        <v>45657</v>
      </c>
      <c r="X379" s="35"/>
      <c r="Y379" s="30"/>
      <c r="Z379" s="39">
        <f t="shared" si="39"/>
        <v>2369000</v>
      </c>
      <c r="AA379" s="30"/>
      <c r="AB379" s="40"/>
      <c r="AC379" s="30"/>
      <c r="AD379" s="40"/>
      <c r="AE379" s="30"/>
      <c r="AF379" s="30"/>
      <c r="AG379" s="30"/>
      <c r="AH379" s="30"/>
      <c r="AI379" s="30"/>
      <c r="AJ379" s="19"/>
      <c r="AK379" s="19"/>
    </row>
    <row r="380" spans="1:37">
      <c r="A380" s="30">
        <v>378</v>
      </c>
      <c r="B380" s="30" t="s">
        <v>254</v>
      </c>
      <c r="C380" s="30" t="s">
        <v>92</v>
      </c>
      <c r="D380" s="30" t="s">
        <v>850</v>
      </c>
      <c r="E380" s="31" t="s">
        <v>38</v>
      </c>
      <c r="F380" s="32">
        <v>32000000</v>
      </c>
      <c r="G380" s="30" t="s">
        <v>851</v>
      </c>
      <c r="H380" s="33">
        <v>60381373</v>
      </c>
      <c r="I380" s="33"/>
      <c r="J380" s="34">
        <v>4</v>
      </c>
      <c r="K380" s="34">
        <v>1672</v>
      </c>
      <c r="L380" s="35">
        <v>45462</v>
      </c>
      <c r="M380" s="36">
        <f t="shared" si="34"/>
        <v>32000000</v>
      </c>
      <c r="N380" s="35">
        <v>45476</v>
      </c>
      <c r="O380" s="31" t="s">
        <v>40</v>
      </c>
      <c r="P380" s="37">
        <v>45476</v>
      </c>
      <c r="Q380" s="31">
        <v>1651</v>
      </c>
      <c r="R380" s="30">
        <v>220401</v>
      </c>
      <c r="S380" s="38">
        <f t="shared" si="35"/>
        <v>32000000</v>
      </c>
      <c r="T380" s="35">
        <v>45476</v>
      </c>
      <c r="U380" s="33" t="s">
        <v>852</v>
      </c>
      <c r="V380" s="35">
        <v>45476</v>
      </c>
      <c r="W380" s="41">
        <v>45657</v>
      </c>
      <c r="X380" s="35"/>
      <c r="Y380" s="30"/>
      <c r="Z380" s="39">
        <f t="shared" si="39"/>
        <v>5333333.333333333</v>
      </c>
      <c r="AA380" s="30"/>
      <c r="AB380" s="40"/>
      <c r="AC380" s="30"/>
      <c r="AD380" s="40"/>
      <c r="AE380" s="30"/>
      <c r="AF380" s="30"/>
      <c r="AG380" s="30"/>
      <c r="AH380" s="30"/>
      <c r="AI380" s="30"/>
      <c r="AJ380" s="19"/>
      <c r="AK380" s="19"/>
    </row>
    <row r="381" spans="1:37">
      <c r="A381" s="30">
        <v>379</v>
      </c>
      <c r="B381" s="30" t="s">
        <v>254</v>
      </c>
      <c r="C381" s="30" t="s">
        <v>314</v>
      </c>
      <c r="D381" s="30" t="s">
        <v>853</v>
      </c>
      <c r="E381" s="31" t="s">
        <v>38</v>
      </c>
      <c r="F381" s="32">
        <v>26574000</v>
      </c>
      <c r="G381" s="30" t="s">
        <v>854</v>
      </c>
      <c r="H381" s="33">
        <v>1110531277</v>
      </c>
      <c r="I381" s="33"/>
      <c r="J381" s="34">
        <v>1</v>
      </c>
      <c r="K381" s="34">
        <v>1682</v>
      </c>
      <c r="L381" s="35">
        <v>45462</v>
      </c>
      <c r="M381" s="36">
        <f t="shared" si="34"/>
        <v>26574000</v>
      </c>
      <c r="N381" s="35">
        <v>45476</v>
      </c>
      <c r="O381" s="31" t="s">
        <v>40</v>
      </c>
      <c r="P381" s="37">
        <v>45477</v>
      </c>
      <c r="Q381" s="31">
        <v>1659</v>
      </c>
      <c r="R381" s="30">
        <v>220401</v>
      </c>
      <c r="S381" s="38">
        <f t="shared" si="35"/>
        <v>26574000</v>
      </c>
      <c r="T381" s="35">
        <v>45476</v>
      </c>
      <c r="U381" s="33" t="s">
        <v>855</v>
      </c>
      <c r="V381" s="35">
        <v>45477</v>
      </c>
      <c r="W381" s="41">
        <v>45657</v>
      </c>
      <c r="X381" s="35"/>
      <c r="Y381" s="30"/>
      <c r="Z381" s="39">
        <f t="shared" si="39"/>
        <v>4429000</v>
      </c>
      <c r="AA381" s="30"/>
      <c r="AB381" s="40"/>
      <c r="AC381" s="30"/>
      <c r="AD381" s="40"/>
      <c r="AE381" s="30"/>
      <c r="AF381" s="30"/>
      <c r="AG381" s="30"/>
      <c r="AH381" s="30"/>
      <c r="AI381" s="30"/>
      <c r="AJ381" s="19"/>
      <c r="AK381" s="19"/>
    </row>
    <row r="382" spans="1:37">
      <c r="A382" s="30">
        <v>380</v>
      </c>
      <c r="B382" s="30" t="s">
        <v>254</v>
      </c>
      <c r="C382" s="30" t="s">
        <v>314</v>
      </c>
      <c r="D382" s="30" t="s">
        <v>853</v>
      </c>
      <c r="E382" s="31" t="s">
        <v>38</v>
      </c>
      <c r="F382" s="32">
        <v>26574000</v>
      </c>
      <c r="G382" s="30" t="s">
        <v>402</v>
      </c>
      <c r="H382" s="33">
        <v>1109385778</v>
      </c>
      <c r="I382" s="33"/>
      <c r="J382" s="34">
        <v>1</v>
      </c>
      <c r="K382" s="34">
        <v>1686</v>
      </c>
      <c r="L382" s="35">
        <v>45462</v>
      </c>
      <c r="M382" s="36">
        <f t="shared" si="34"/>
        <v>26574000</v>
      </c>
      <c r="N382" s="35">
        <v>45476</v>
      </c>
      <c r="O382" s="31" t="s">
        <v>40</v>
      </c>
      <c r="P382" s="37">
        <v>45477</v>
      </c>
      <c r="Q382" s="31">
        <v>1660</v>
      </c>
      <c r="R382" s="30">
        <v>220401</v>
      </c>
      <c r="S382" s="38">
        <f t="shared" si="35"/>
        <v>26574000</v>
      </c>
      <c r="T382" s="35">
        <v>45476</v>
      </c>
      <c r="U382" s="33" t="s">
        <v>856</v>
      </c>
      <c r="V382" s="35">
        <v>45477</v>
      </c>
      <c r="W382" s="41">
        <v>45657</v>
      </c>
      <c r="X382" s="35"/>
      <c r="Y382" s="30"/>
      <c r="Z382" s="39">
        <f t="shared" si="39"/>
        <v>4429000</v>
      </c>
      <c r="AA382" s="30"/>
      <c r="AB382" s="40"/>
      <c r="AC382" s="30"/>
      <c r="AD382" s="40"/>
      <c r="AE382" s="30"/>
      <c r="AF382" s="30"/>
      <c r="AG382" s="30"/>
      <c r="AH382" s="30"/>
      <c r="AI382" s="30"/>
      <c r="AJ382" s="19"/>
      <c r="AK382" s="19"/>
    </row>
    <row r="383" spans="1:37">
      <c r="A383" s="30">
        <v>381</v>
      </c>
      <c r="B383" s="30" t="s">
        <v>254</v>
      </c>
      <c r="C383" s="30" t="s">
        <v>314</v>
      </c>
      <c r="D383" s="30" t="s">
        <v>857</v>
      </c>
      <c r="E383" s="31" t="s">
        <v>38</v>
      </c>
      <c r="F383" s="32">
        <v>13200000</v>
      </c>
      <c r="G383" s="30" t="s">
        <v>388</v>
      </c>
      <c r="H383" s="33">
        <v>37724534</v>
      </c>
      <c r="I383" s="33"/>
      <c r="J383" s="34">
        <v>3</v>
      </c>
      <c r="K383" s="34">
        <v>1689</v>
      </c>
      <c r="L383" s="35">
        <v>45468</v>
      </c>
      <c r="M383" s="36">
        <f t="shared" si="34"/>
        <v>13200000</v>
      </c>
      <c r="N383" s="35">
        <v>45476</v>
      </c>
      <c r="O383" s="31" t="s">
        <v>40</v>
      </c>
      <c r="P383" s="37">
        <v>45477</v>
      </c>
      <c r="Q383" s="31">
        <v>1661</v>
      </c>
      <c r="R383" s="30">
        <v>220402</v>
      </c>
      <c r="S383" s="38">
        <f t="shared" si="35"/>
        <v>13200000</v>
      </c>
      <c r="T383" s="35">
        <v>45476</v>
      </c>
      <c r="U383" s="33" t="s">
        <v>858</v>
      </c>
      <c r="V383" s="35">
        <v>45476</v>
      </c>
      <c r="W383" s="41">
        <v>45657</v>
      </c>
      <c r="X383" s="35"/>
      <c r="Y383" s="30"/>
      <c r="Z383" s="39">
        <f t="shared" si="39"/>
        <v>2200000</v>
      </c>
      <c r="AA383" s="30"/>
      <c r="AB383" s="40"/>
      <c r="AC383" s="30"/>
      <c r="AD383" s="40"/>
      <c r="AE383" s="30"/>
      <c r="AF383" s="30"/>
      <c r="AG383" s="30"/>
      <c r="AH383" s="30"/>
      <c r="AI383" s="30"/>
      <c r="AJ383" s="19"/>
      <c r="AK383" s="19"/>
    </row>
    <row r="384" spans="1:37">
      <c r="A384" s="30">
        <v>382</v>
      </c>
      <c r="B384" s="30" t="s">
        <v>254</v>
      </c>
      <c r="C384" s="30" t="s">
        <v>262</v>
      </c>
      <c r="D384" s="59" t="s">
        <v>859</v>
      </c>
      <c r="E384" s="31" t="s">
        <v>38</v>
      </c>
      <c r="F384" s="32">
        <v>15540000</v>
      </c>
      <c r="G384" s="30" t="s">
        <v>451</v>
      </c>
      <c r="H384" s="33">
        <v>1110487432</v>
      </c>
      <c r="I384" s="33"/>
      <c r="J384" s="34">
        <v>9</v>
      </c>
      <c r="K384" s="34">
        <v>1671</v>
      </c>
      <c r="L384" s="35">
        <v>45462</v>
      </c>
      <c r="M384" s="36">
        <v>16308330</v>
      </c>
      <c r="N384" s="35">
        <v>45476</v>
      </c>
      <c r="O384" s="31" t="s">
        <v>40</v>
      </c>
      <c r="P384" s="37">
        <v>45482</v>
      </c>
      <c r="Q384" s="31">
        <v>1693</v>
      </c>
      <c r="R384" s="30">
        <v>220402</v>
      </c>
      <c r="S384" s="38">
        <v>15540000</v>
      </c>
      <c r="T384" s="35">
        <v>45481</v>
      </c>
      <c r="U384" s="33" t="s">
        <v>860</v>
      </c>
      <c r="V384" s="35">
        <v>45482</v>
      </c>
      <c r="W384" s="41">
        <v>45657</v>
      </c>
      <c r="X384" s="35"/>
      <c r="Y384" s="30"/>
      <c r="Z384" s="39">
        <f t="shared" si="39"/>
        <v>2590000</v>
      </c>
      <c r="AA384" s="30"/>
      <c r="AB384" s="40"/>
      <c r="AC384" s="30"/>
      <c r="AD384" s="40"/>
      <c r="AE384" s="30"/>
      <c r="AF384" s="30"/>
      <c r="AG384" s="30"/>
      <c r="AH384" s="30"/>
      <c r="AI384" s="30"/>
      <c r="AJ384" s="19"/>
      <c r="AK384" s="19"/>
    </row>
    <row r="385" spans="1:37">
      <c r="A385" s="30">
        <v>383</v>
      </c>
      <c r="B385" s="30" t="s">
        <v>254</v>
      </c>
      <c r="C385" s="30" t="s">
        <v>262</v>
      </c>
      <c r="D385" s="59" t="s">
        <v>859</v>
      </c>
      <c r="E385" s="31" t="s">
        <v>38</v>
      </c>
      <c r="F385" s="32">
        <v>15540000</v>
      </c>
      <c r="G385" s="30" t="s">
        <v>861</v>
      </c>
      <c r="H385" s="33">
        <v>1110538424</v>
      </c>
      <c r="I385" s="33"/>
      <c r="J385" s="34">
        <v>1</v>
      </c>
      <c r="K385" s="34">
        <v>1669</v>
      </c>
      <c r="L385" s="35">
        <v>45462</v>
      </c>
      <c r="M385" s="36">
        <v>16308330</v>
      </c>
      <c r="N385" s="35">
        <v>45476</v>
      </c>
      <c r="O385" s="31" t="s">
        <v>40</v>
      </c>
      <c r="P385" s="37">
        <v>45476</v>
      </c>
      <c r="Q385" s="31">
        <v>1652</v>
      </c>
      <c r="R385" s="30">
        <v>220402</v>
      </c>
      <c r="S385" s="38">
        <v>15540000</v>
      </c>
      <c r="T385" s="35">
        <v>45476</v>
      </c>
      <c r="U385" s="33" t="s">
        <v>862</v>
      </c>
      <c r="V385" s="35">
        <v>45476</v>
      </c>
      <c r="W385" s="41">
        <v>45657</v>
      </c>
      <c r="X385" s="35"/>
      <c r="Y385" s="30"/>
      <c r="Z385" s="39">
        <f t="shared" si="39"/>
        <v>2590000</v>
      </c>
      <c r="AA385" s="30"/>
      <c r="AB385" s="40"/>
      <c r="AC385" s="30"/>
      <c r="AD385" s="40"/>
      <c r="AE385" s="30"/>
      <c r="AF385" s="30"/>
      <c r="AG385" s="30"/>
      <c r="AH385" s="30"/>
      <c r="AI385" s="30"/>
      <c r="AJ385" s="19"/>
      <c r="AK385" s="19"/>
    </row>
    <row r="386" spans="1:37">
      <c r="A386" s="30">
        <v>384</v>
      </c>
      <c r="B386" s="30" t="s">
        <v>254</v>
      </c>
      <c r="C386" s="30" t="s">
        <v>262</v>
      </c>
      <c r="D386" s="59" t="s">
        <v>859</v>
      </c>
      <c r="E386" s="31" t="s">
        <v>38</v>
      </c>
      <c r="F386" s="32">
        <v>15540000</v>
      </c>
      <c r="G386" s="30" t="s">
        <v>536</v>
      </c>
      <c r="H386" s="33">
        <v>1110489832</v>
      </c>
      <c r="I386" s="33"/>
      <c r="J386" s="34">
        <v>0</v>
      </c>
      <c r="K386" s="34">
        <v>1670</v>
      </c>
      <c r="L386" s="35">
        <v>45462</v>
      </c>
      <c r="M386" s="36">
        <v>16308330</v>
      </c>
      <c r="N386" s="35">
        <v>45476</v>
      </c>
      <c r="O386" s="31" t="s">
        <v>40</v>
      </c>
      <c r="P386" s="37">
        <v>45476</v>
      </c>
      <c r="Q386" s="31">
        <v>1653</v>
      </c>
      <c r="R386" s="30">
        <v>220402</v>
      </c>
      <c r="S386" s="38">
        <v>15540000</v>
      </c>
      <c r="T386" s="35">
        <v>45476</v>
      </c>
      <c r="U386" s="33" t="s">
        <v>863</v>
      </c>
      <c r="V386" s="35">
        <v>45476</v>
      </c>
      <c r="W386" s="41">
        <v>45657</v>
      </c>
      <c r="X386" s="35"/>
      <c r="Y386" s="30"/>
      <c r="Z386" s="39">
        <f t="shared" si="39"/>
        <v>2590000</v>
      </c>
      <c r="AA386" s="30"/>
      <c r="AB386" s="40"/>
      <c r="AC386" s="30"/>
      <c r="AD386" s="40"/>
      <c r="AE386" s="30"/>
      <c r="AF386" s="30"/>
      <c r="AG386" s="30"/>
      <c r="AH386" s="30"/>
      <c r="AI386" s="30"/>
      <c r="AJ386" s="19"/>
      <c r="AK386" s="19"/>
    </row>
    <row r="387" spans="1:37">
      <c r="A387" s="30">
        <v>385</v>
      </c>
      <c r="B387" s="30" t="s">
        <v>254</v>
      </c>
      <c r="C387" s="30" t="s">
        <v>210</v>
      </c>
      <c r="D387" s="30" t="s">
        <v>864</v>
      </c>
      <c r="E387" s="31" t="s">
        <v>38</v>
      </c>
      <c r="F387" s="32">
        <v>16200000</v>
      </c>
      <c r="G387" s="30" t="s">
        <v>865</v>
      </c>
      <c r="H387" s="33">
        <v>1110489791</v>
      </c>
      <c r="I387" s="33"/>
      <c r="J387" s="34">
        <v>7</v>
      </c>
      <c r="K387" s="34">
        <v>1664</v>
      </c>
      <c r="L387" s="35">
        <v>45462</v>
      </c>
      <c r="M387" s="36">
        <v>17100000</v>
      </c>
      <c r="N387" s="35">
        <v>45476</v>
      </c>
      <c r="O387" s="31" t="s">
        <v>40</v>
      </c>
      <c r="P387" s="37">
        <v>45476</v>
      </c>
      <c r="Q387" s="31">
        <v>1654</v>
      </c>
      <c r="R387" s="30">
        <v>220402</v>
      </c>
      <c r="S387" s="38">
        <v>16200000</v>
      </c>
      <c r="T387" s="35">
        <v>45476</v>
      </c>
      <c r="U387" s="33" t="s">
        <v>866</v>
      </c>
      <c r="V387" s="35">
        <v>45478</v>
      </c>
      <c r="W387" s="41">
        <v>45657</v>
      </c>
      <c r="X387" s="35"/>
      <c r="Y387" s="30"/>
      <c r="Z387" s="39">
        <f t="shared" si="39"/>
        <v>2700000</v>
      </c>
      <c r="AA387" s="30"/>
      <c r="AB387" s="40"/>
      <c r="AC387" s="30"/>
      <c r="AD387" s="40"/>
      <c r="AE387" s="30"/>
      <c r="AF387" s="30"/>
      <c r="AG387" s="30"/>
      <c r="AH387" s="30"/>
      <c r="AI387" s="30"/>
      <c r="AJ387" s="19"/>
      <c r="AK387" s="19"/>
    </row>
    <row r="388" spans="1:37">
      <c r="A388" s="30">
        <v>386</v>
      </c>
      <c r="B388" s="30" t="s">
        <v>254</v>
      </c>
      <c r="C388" s="30" t="s">
        <v>210</v>
      </c>
      <c r="D388" s="30" t="s">
        <v>864</v>
      </c>
      <c r="E388" s="31" t="s">
        <v>38</v>
      </c>
      <c r="F388" s="32">
        <v>16200000</v>
      </c>
      <c r="G388" s="30" t="s">
        <v>342</v>
      </c>
      <c r="H388" s="33">
        <v>1003820148</v>
      </c>
      <c r="I388" s="33"/>
      <c r="J388" s="34">
        <v>1</v>
      </c>
      <c r="K388" s="34">
        <v>1666</v>
      </c>
      <c r="L388" s="35">
        <v>45462</v>
      </c>
      <c r="M388" s="36">
        <v>17100000</v>
      </c>
      <c r="N388" s="35">
        <v>45476</v>
      </c>
      <c r="O388" s="31" t="s">
        <v>40</v>
      </c>
      <c r="P388" s="37">
        <v>45476</v>
      </c>
      <c r="Q388" s="31">
        <v>1655</v>
      </c>
      <c r="R388" s="30">
        <v>220402</v>
      </c>
      <c r="S388" s="38">
        <v>16200000</v>
      </c>
      <c r="T388" s="35">
        <v>45476</v>
      </c>
      <c r="U388" s="33" t="s">
        <v>867</v>
      </c>
      <c r="V388" s="35">
        <v>45477</v>
      </c>
      <c r="W388" s="41">
        <v>45657</v>
      </c>
      <c r="X388" s="35"/>
      <c r="Y388" s="30"/>
      <c r="Z388" s="39">
        <f t="shared" si="39"/>
        <v>2700000</v>
      </c>
      <c r="AA388" s="30"/>
      <c r="AB388" s="40"/>
      <c r="AC388" s="30"/>
      <c r="AD388" s="40"/>
      <c r="AE388" s="30"/>
      <c r="AF388" s="30"/>
      <c r="AG388" s="30"/>
      <c r="AH388" s="30"/>
      <c r="AI388" s="30"/>
      <c r="AJ388" s="19"/>
      <c r="AK388" s="19"/>
    </row>
    <row r="389" spans="1:37">
      <c r="A389" s="30">
        <v>387</v>
      </c>
      <c r="B389" s="30" t="s">
        <v>254</v>
      </c>
      <c r="C389" s="30" t="s">
        <v>210</v>
      </c>
      <c r="D389" s="30" t="s">
        <v>864</v>
      </c>
      <c r="E389" s="31" t="s">
        <v>38</v>
      </c>
      <c r="F389" s="32">
        <v>16200000</v>
      </c>
      <c r="G389" s="30" t="s">
        <v>351</v>
      </c>
      <c r="H389" s="33">
        <v>1110471181</v>
      </c>
      <c r="I389" s="33"/>
      <c r="J389" s="34">
        <v>5</v>
      </c>
      <c r="K389" s="34">
        <v>1678</v>
      </c>
      <c r="L389" s="35">
        <v>45462</v>
      </c>
      <c r="M389" s="36">
        <v>17100000</v>
      </c>
      <c r="N389" s="35">
        <v>45476</v>
      </c>
      <c r="O389" s="31" t="s">
        <v>40</v>
      </c>
      <c r="P389" s="37">
        <v>45476</v>
      </c>
      <c r="Q389" s="31">
        <v>1656</v>
      </c>
      <c r="R389" s="30">
        <v>220402</v>
      </c>
      <c r="S389" s="38">
        <v>16200000</v>
      </c>
      <c r="T389" s="35">
        <v>45476</v>
      </c>
      <c r="U389" s="33" t="s">
        <v>868</v>
      </c>
      <c r="V389" s="35">
        <v>45476</v>
      </c>
      <c r="W389" s="41">
        <v>45657</v>
      </c>
      <c r="X389" s="35"/>
      <c r="Y389" s="30"/>
      <c r="Z389" s="39">
        <f t="shared" si="39"/>
        <v>2700000</v>
      </c>
      <c r="AA389" s="30"/>
      <c r="AB389" s="40"/>
      <c r="AC389" s="30"/>
      <c r="AD389" s="40"/>
      <c r="AE389" s="30"/>
      <c r="AF389" s="30"/>
      <c r="AG389" s="30"/>
      <c r="AH389" s="30"/>
      <c r="AI389" s="30"/>
      <c r="AJ389" s="19"/>
      <c r="AK389" s="19"/>
    </row>
    <row r="390" spans="1:37">
      <c r="A390" s="30">
        <v>388</v>
      </c>
      <c r="B390" s="30" t="s">
        <v>254</v>
      </c>
      <c r="C390" s="30" t="s">
        <v>210</v>
      </c>
      <c r="D390" s="30" t="s">
        <v>864</v>
      </c>
      <c r="E390" s="31" t="s">
        <v>38</v>
      </c>
      <c r="F390" s="32">
        <v>16200000</v>
      </c>
      <c r="G390" s="30" t="s">
        <v>554</v>
      </c>
      <c r="H390" s="33">
        <v>1110491563</v>
      </c>
      <c r="I390" s="33"/>
      <c r="J390" s="34">
        <v>0</v>
      </c>
      <c r="K390" s="34">
        <v>1665</v>
      </c>
      <c r="L390" s="35">
        <v>45462</v>
      </c>
      <c r="M390" s="36">
        <v>17100000</v>
      </c>
      <c r="N390" s="35">
        <v>45476</v>
      </c>
      <c r="O390" s="31" t="s">
        <v>40</v>
      </c>
      <c r="P390" s="37">
        <v>45476</v>
      </c>
      <c r="Q390" s="31">
        <v>1657</v>
      </c>
      <c r="R390" s="30">
        <v>220402</v>
      </c>
      <c r="S390" s="38">
        <v>16200000</v>
      </c>
      <c r="T390" s="35">
        <v>45477</v>
      </c>
      <c r="U390" s="33" t="s">
        <v>869</v>
      </c>
      <c r="V390" s="35">
        <v>45478</v>
      </c>
      <c r="W390" s="41">
        <v>45657</v>
      </c>
      <c r="X390" s="35"/>
      <c r="Y390" s="30"/>
      <c r="Z390" s="39">
        <f t="shared" si="39"/>
        <v>2700000</v>
      </c>
      <c r="AA390" s="30"/>
      <c r="AB390" s="40"/>
      <c r="AC390" s="30"/>
      <c r="AD390" s="40"/>
      <c r="AE390" s="30"/>
      <c r="AF390" s="30"/>
      <c r="AG390" s="30"/>
      <c r="AH390" s="30"/>
      <c r="AI390" s="30"/>
      <c r="AJ390" s="19"/>
      <c r="AK390" s="19"/>
    </row>
    <row r="391" spans="1:37">
      <c r="A391" s="30">
        <v>389</v>
      </c>
      <c r="B391" s="30" t="s">
        <v>254</v>
      </c>
      <c r="C391" s="30" t="s">
        <v>210</v>
      </c>
      <c r="D391" s="30" t="s">
        <v>864</v>
      </c>
      <c r="E391" s="31" t="s">
        <v>38</v>
      </c>
      <c r="F391" s="32">
        <v>16200000</v>
      </c>
      <c r="G391" s="30" t="s">
        <v>367</v>
      </c>
      <c r="H391" s="33">
        <v>1109380383</v>
      </c>
      <c r="I391" s="33"/>
      <c r="J391" s="34">
        <v>1</v>
      </c>
      <c r="K391" s="34">
        <v>1667</v>
      </c>
      <c r="L391" s="35">
        <v>45462</v>
      </c>
      <c r="M391" s="36">
        <v>17100000</v>
      </c>
      <c r="N391" s="35">
        <v>45476</v>
      </c>
      <c r="O391" s="31" t="s">
        <v>40</v>
      </c>
      <c r="P391" s="37">
        <v>45476</v>
      </c>
      <c r="Q391" s="31">
        <v>1658</v>
      </c>
      <c r="R391" s="30">
        <v>220402</v>
      </c>
      <c r="S391" s="38">
        <v>16200000</v>
      </c>
      <c r="T391" s="35">
        <v>45476</v>
      </c>
      <c r="U391" s="33">
        <v>100034499</v>
      </c>
      <c r="V391" s="35">
        <v>45477</v>
      </c>
      <c r="W391" s="41">
        <v>45657</v>
      </c>
      <c r="X391" s="35"/>
      <c r="Y391" s="30"/>
      <c r="Z391" s="39">
        <f t="shared" si="39"/>
        <v>2700000</v>
      </c>
      <c r="AA391" s="30"/>
      <c r="AB391" s="40"/>
      <c r="AC391" s="30"/>
      <c r="AD391" s="40"/>
      <c r="AE391" s="30"/>
      <c r="AF391" s="30"/>
      <c r="AG391" s="30"/>
      <c r="AH391" s="30"/>
      <c r="AI391" s="30"/>
      <c r="AJ391" s="19"/>
      <c r="AK391" s="19"/>
    </row>
    <row r="392" spans="1:37">
      <c r="A392" s="30">
        <v>390</v>
      </c>
      <c r="B392" s="30" t="s">
        <v>254</v>
      </c>
      <c r="C392" s="30" t="s">
        <v>210</v>
      </c>
      <c r="D392" s="59" t="s">
        <v>870</v>
      </c>
      <c r="E392" s="31" t="s">
        <v>38</v>
      </c>
      <c r="F392" s="32">
        <v>14214000</v>
      </c>
      <c r="G392" s="30" t="s">
        <v>381</v>
      </c>
      <c r="H392" s="33">
        <v>1110498747</v>
      </c>
      <c r="I392" s="33"/>
      <c r="J392" s="34">
        <v>0</v>
      </c>
      <c r="K392" s="34">
        <v>1651</v>
      </c>
      <c r="L392" s="35">
        <v>45461</v>
      </c>
      <c r="M392" s="36">
        <v>15003666</v>
      </c>
      <c r="N392" s="35">
        <v>45476</v>
      </c>
      <c r="O392" s="31" t="s">
        <v>40</v>
      </c>
      <c r="P392" s="37">
        <v>45477</v>
      </c>
      <c r="Q392" s="31">
        <v>1662</v>
      </c>
      <c r="R392" s="30">
        <v>220402</v>
      </c>
      <c r="S392" s="38">
        <v>14214000</v>
      </c>
      <c r="T392" s="35">
        <v>45478</v>
      </c>
      <c r="U392" s="33" t="s">
        <v>871</v>
      </c>
      <c r="V392" s="35">
        <v>45478</v>
      </c>
      <c r="W392" s="41">
        <v>45657</v>
      </c>
      <c r="X392" s="35"/>
      <c r="Y392" s="30"/>
      <c r="Z392" s="39">
        <f t="shared" si="39"/>
        <v>2369000</v>
      </c>
      <c r="AA392" s="30"/>
      <c r="AB392" s="40"/>
      <c r="AC392" s="30"/>
      <c r="AD392" s="40"/>
      <c r="AE392" s="30"/>
      <c r="AF392" s="30"/>
      <c r="AG392" s="30"/>
      <c r="AH392" s="30"/>
      <c r="AI392" s="30"/>
      <c r="AJ392" s="19"/>
      <c r="AK392" s="19"/>
    </row>
    <row r="393" spans="1:37">
      <c r="A393" s="30">
        <v>391</v>
      </c>
      <c r="B393" s="30" t="s">
        <v>254</v>
      </c>
      <c r="C393" s="30" t="s">
        <v>314</v>
      </c>
      <c r="D393" s="30" t="s">
        <v>872</v>
      </c>
      <c r="E393" s="31" t="s">
        <v>38</v>
      </c>
      <c r="F393" s="32">
        <v>14214000</v>
      </c>
      <c r="G393" s="30" t="s">
        <v>522</v>
      </c>
      <c r="H393" s="33">
        <v>28551456</v>
      </c>
      <c r="I393" s="33"/>
      <c r="J393" s="34">
        <v>0</v>
      </c>
      <c r="K393" s="34">
        <v>1680</v>
      </c>
      <c r="L393" s="35">
        <v>45461</v>
      </c>
      <c r="M393" s="36">
        <v>15240567</v>
      </c>
      <c r="N393" s="35">
        <v>45476</v>
      </c>
      <c r="O393" s="31" t="s">
        <v>40</v>
      </c>
      <c r="P393" s="37">
        <v>45477</v>
      </c>
      <c r="Q393" s="31">
        <v>1663</v>
      </c>
      <c r="R393" s="30">
        <v>220402</v>
      </c>
      <c r="S393" s="38">
        <v>14214000</v>
      </c>
      <c r="T393" s="35">
        <v>45478</v>
      </c>
      <c r="U393" s="33" t="s">
        <v>873</v>
      </c>
      <c r="V393" s="35">
        <v>45478</v>
      </c>
      <c r="W393" s="41">
        <v>45657</v>
      </c>
      <c r="X393" s="35"/>
      <c r="Y393" s="30"/>
      <c r="Z393" s="39">
        <f t="shared" si="39"/>
        <v>2369000</v>
      </c>
      <c r="AA393" s="30"/>
      <c r="AB393" s="40"/>
      <c r="AC393" s="30"/>
      <c r="AD393" s="40"/>
      <c r="AE393" s="30"/>
      <c r="AF393" s="30"/>
      <c r="AG393" s="30"/>
      <c r="AH393" s="30"/>
      <c r="AI393" s="30"/>
      <c r="AJ393" s="19"/>
      <c r="AK393" s="19"/>
    </row>
    <row r="394" spans="1:37">
      <c r="A394" s="30">
        <v>392</v>
      </c>
      <c r="B394" s="30" t="s">
        <v>254</v>
      </c>
      <c r="C394" s="30" t="s">
        <v>314</v>
      </c>
      <c r="D394" s="30" t="s">
        <v>864</v>
      </c>
      <c r="E394" s="31" t="s">
        <v>38</v>
      </c>
      <c r="F394" s="32">
        <v>14214000</v>
      </c>
      <c r="G394" s="59" t="s">
        <v>399</v>
      </c>
      <c r="H394" s="33">
        <v>28914677</v>
      </c>
      <c r="I394" s="33"/>
      <c r="J394" s="34">
        <v>0</v>
      </c>
      <c r="K394" s="34">
        <v>1630</v>
      </c>
      <c r="L394" s="35">
        <v>45461</v>
      </c>
      <c r="M394" s="36">
        <v>15240567</v>
      </c>
      <c r="N394" s="35">
        <v>45476</v>
      </c>
      <c r="O394" s="31" t="s">
        <v>40</v>
      </c>
      <c r="P394" s="37">
        <v>45477</v>
      </c>
      <c r="Q394" s="31">
        <v>1664</v>
      </c>
      <c r="R394" s="30">
        <v>220402</v>
      </c>
      <c r="S394" s="38">
        <v>14214000</v>
      </c>
      <c r="T394" s="35">
        <v>45477</v>
      </c>
      <c r="U394" s="33">
        <v>100034565</v>
      </c>
      <c r="V394" s="35">
        <v>45476</v>
      </c>
      <c r="W394" s="41">
        <v>45657</v>
      </c>
      <c r="X394" s="35"/>
      <c r="Y394" s="30"/>
      <c r="Z394" s="39">
        <f t="shared" si="39"/>
        <v>2369000</v>
      </c>
      <c r="AA394" s="30"/>
      <c r="AB394" s="40"/>
      <c r="AC394" s="30"/>
      <c r="AD394" s="40"/>
      <c r="AE394" s="30"/>
      <c r="AF394" s="30"/>
      <c r="AG394" s="30"/>
      <c r="AH394" s="30"/>
      <c r="AI394" s="30"/>
      <c r="AJ394" s="19"/>
      <c r="AK394" s="19"/>
    </row>
    <row r="395" spans="1:37">
      <c r="A395" s="30">
        <v>393</v>
      </c>
      <c r="B395" s="30" t="s">
        <v>254</v>
      </c>
      <c r="C395" s="30" t="s">
        <v>314</v>
      </c>
      <c r="D395" s="30" t="s">
        <v>864</v>
      </c>
      <c r="E395" s="31" t="s">
        <v>38</v>
      </c>
      <c r="F395" s="32">
        <v>14214000</v>
      </c>
      <c r="G395" s="30" t="s">
        <v>874</v>
      </c>
      <c r="H395" s="33">
        <v>1005827296</v>
      </c>
      <c r="I395" s="33"/>
      <c r="J395" s="34">
        <v>2</v>
      </c>
      <c r="K395" s="34">
        <v>1626</v>
      </c>
      <c r="L395" s="35">
        <v>45461</v>
      </c>
      <c r="M395" s="36">
        <v>16583000</v>
      </c>
      <c r="N395" s="35">
        <v>45476</v>
      </c>
      <c r="O395" s="31" t="s">
        <v>40</v>
      </c>
      <c r="P395" s="37">
        <v>45477</v>
      </c>
      <c r="Q395" s="31">
        <v>1665</v>
      </c>
      <c r="R395" s="30">
        <v>220402</v>
      </c>
      <c r="S395" s="38">
        <v>14214000</v>
      </c>
      <c r="T395" s="35">
        <v>45477</v>
      </c>
      <c r="U395" s="33" t="s">
        <v>875</v>
      </c>
      <c r="V395" s="35" t="s">
        <v>876</v>
      </c>
      <c r="W395" s="41">
        <v>45657</v>
      </c>
      <c r="X395" s="35"/>
      <c r="Y395" s="30"/>
      <c r="Z395" s="39">
        <f t="shared" si="39"/>
        <v>2369000</v>
      </c>
      <c r="AA395" s="30"/>
      <c r="AB395" s="40"/>
      <c r="AC395" s="30"/>
      <c r="AD395" s="40"/>
      <c r="AE395" s="30"/>
      <c r="AF395" s="30"/>
      <c r="AG395" s="30"/>
      <c r="AH395" s="30"/>
      <c r="AI395" s="30"/>
      <c r="AJ395" s="19"/>
      <c r="AK395" s="19"/>
    </row>
    <row r="396" spans="1:37">
      <c r="A396" s="30">
        <v>394</v>
      </c>
      <c r="B396" s="30" t="s">
        <v>254</v>
      </c>
      <c r="C396" s="30" t="s">
        <v>210</v>
      </c>
      <c r="D396" s="59" t="s">
        <v>870</v>
      </c>
      <c r="E396" s="31" t="s">
        <v>38</v>
      </c>
      <c r="F396" s="32">
        <v>14214000</v>
      </c>
      <c r="G396" s="30" t="s">
        <v>319</v>
      </c>
      <c r="H396" s="33">
        <v>1110597725</v>
      </c>
      <c r="I396" s="33"/>
      <c r="J396" s="34">
        <v>3</v>
      </c>
      <c r="K396" s="34">
        <v>1685</v>
      </c>
      <c r="L396" s="35">
        <v>45462</v>
      </c>
      <c r="M396" s="36">
        <v>15003666</v>
      </c>
      <c r="N396" s="35">
        <v>45476</v>
      </c>
      <c r="O396" s="31" t="s">
        <v>40</v>
      </c>
      <c r="P396" s="37">
        <v>45477</v>
      </c>
      <c r="Q396" s="31">
        <v>1666</v>
      </c>
      <c r="R396" s="30">
        <v>220402</v>
      </c>
      <c r="S396" s="38">
        <v>14214000</v>
      </c>
      <c r="T396" s="35">
        <v>45476</v>
      </c>
      <c r="U396" s="33" t="s">
        <v>877</v>
      </c>
      <c r="V396" s="35">
        <v>45477</v>
      </c>
      <c r="W396" s="41">
        <v>45657</v>
      </c>
      <c r="X396" s="35"/>
      <c r="Y396" s="30"/>
      <c r="Z396" s="39">
        <f t="shared" si="39"/>
        <v>2369000</v>
      </c>
      <c r="AA396" s="30"/>
      <c r="AB396" s="40"/>
      <c r="AC396" s="30"/>
      <c r="AD396" s="40"/>
      <c r="AE396" s="30"/>
      <c r="AF396" s="30"/>
      <c r="AG396" s="30"/>
      <c r="AH396" s="30"/>
      <c r="AI396" s="30"/>
      <c r="AJ396" s="19"/>
      <c r="AK396" s="19"/>
    </row>
    <row r="397" spans="1:37">
      <c r="A397" s="30">
        <v>395</v>
      </c>
      <c r="B397" s="30" t="s">
        <v>254</v>
      </c>
      <c r="C397" s="30" t="s">
        <v>488</v>
      </c>
      <c r="D397" s="55" t="s">
        <v>100</v>
      </c>
      <c r="E397" s="31" t="s">
        <v>38</v>
      </c>
      <c r="F397" s="32">
        <v>14214000</v>
      </c>
      <c r="G397" s="30" t="s">
        <v>472</v>
      </c>
      <c r="H397" s="33">
        <v>1006130203</v>
      </c>
      <c r="I397" s="33"/>
      <c r="J397" s="34">
        <v>9</v>
      </c>
      <c r="K397" s="34">
        <v>1693</v>
      </c>
      <c r="L397" s="35">
        <v>45462</v>
      </c>
      <c r="M397" s="36">
        <v>15003667</v>
      </c>
      <c r="N397" s="35">
        <v>45476</v>
      </c>
      <c r="O397" s="31" t="s">
        <v>40</v>
      </c>
      <c r="P397" s="37">
        <v>45477</v>
      </c>
      <c r="Q397" s="31">
        <v>1667</v>
      </c>
      <c r="R397" s="30">
        <v>220402</v>
      </c>
      <c r="S397" s="38">
        <v>14214000</v>
      </c>
      <c r="T397" s="35">
        <v>45476</v>
      </c>
      <c r="U397" s="33">
        <v>100034512</v>
      </c>
      <c r="V397" s="35">
        <v>5</v>
      </c>
      <c r="W397" s="41">
        <v>45657</v>
      </c>
      <c r="X397" s="35"/>
      <c r="Y397" s="30"/>
      <c r="Z397" s="39">
        <f t="shared" si="39"/>
        <v>2369000</v>
      </c>
      <c r="AA397" s="30"/>
      <c r="AB397" s="40"/>
      <c r="AC397" s="30"/>
      <c r="AD397" s="40"/>
      <c r="AE397" s="30"/>
      <c r="AF397" s="30"/>
      <c r="AG397" s="30"/>
      <c r="AH397" s="30"/>
      <c r="AI397" s="30"/>
      <c r="AJ397" s="19"/>
      <c r="AK397" s="19"/>
    </row>
    <row r="398" spans="1:37">
      <c r="A398" s="30">
        <v>396</v>
      </c>
      <c r="B398" s="30" t="s">
        <v>254</v>
      </c>
      <c r="C398" s="30" t="s">
        <v>314</v>
      </c>
      <c r="D398" s="30" t="s">
        <v>872</v>
      </c>
      <c r="E398" s="31" t="s">
        <v>38</v>
      </c>
      <c r="F398" s="32">
        <v>14214000</v>
      </c>
      <c r="G398" s="30" t="s">
        <v>394</v>
      </c>
      <c r="H398" s="33">
        <v>1234643097</v>
      </c>
      <c r="I398" s="33"/>
      <c r="J398" s="34">
        <v>3</v>
      </c>
      <c r="K398" s="34">
        <v>1624</v>
      </c>
      <c r="L398" s="35">
        <v>45461</v>
      </c>
      <c r="M398" s="36">
        <v>16583000</v>
      </c>
      <c r="N398" s="35">
        <v>45476</v>
      </c>
      <c r="O398" s="31" t="s">
        <v>40</v>
      </c>
      <c r="P398" s="37">
        <v>45477</v>
      </c>
      <c r="Q398" s="31">
        <v>1668</v>
      </c>
      <c r="R398" s="30">
        <v>220402</v>
      </c>
      <c r="S398" s="38">
        <v>14214000</v>
      </c>
      <c r="T398" s="35">
        <v>45476</v>
      </c>
      <c r="U398" s="33" t="s">
        <v>878</v>
      </c>
      <c r="V398" s="35">
        <v>45477</v>
      </c>
      <c r="W398" s="41">
        <v>45657</v>
      </c>
      <c r="X398" s="35"/>
      <c r="Y398" s="30"/>
      <c r="Z398" s="39">
        <f t="shared" si="39"/>
        <v>2369000</v>
      </c>
      <c r="AA398" s="30"/>
      <c r="AB398" s="40"/>
      <c r="AC398" s="30"/>
      <c r="AD398" s="40"/>
      <c r="AE398" s="30"/>
      <c r="AF398" s="30"/>
      <c r="AG398" s="30"/>
      <c r="AH398" s="30"/>
      <c r="AI398" s="30"/>
      <c r="AJ398" s="19"/>
      <c r="AK398" s="19"/>
    </row>
    <row r="399" spans="1:37">
      <c r="A399" s="30">
        <v>397</v>
      </c>
      <c r="B399" s="30" t="s">
        <v>254</v>
      </c>
      <c r="C399" s="30" t="s">
        <v>314</v>
      </c>
      <c r="D399" s="30" t="s">
        <v>872</v>
      </c>
      <c r="E399" s="31" t="s">
        <v>38</v>
      </c>
      <c r="F399" s="32">
        <v>14214000</v>
      </c>
      <c r="G399" s="30" t="s">
        <v>504</v>
      </c>
      <c r="H399" s="33">
        <v>1110552026</v>
      </c>
      <c r="I399" s="33"/>
      <c r="J399" s="34">
        <v>1</v>
      </c>
      <c r="K399" s="34">
        <v>1625</v>
      </c>
      <c r="L399" s="35">
        <v>45461</v>
      </c>
      <c r="M399" s="36">
        <v>16583000</v>
      </c>
      <c r="N399" s="35">
        <v>45476</v>
      </c>
      <c r="O399" s="31" t="s">
        <v>40</v>
      </c>
      <c r="P399" s="37">
        <v>45477</v>
      </c>
      <c r="Q399" s="31">
        <v>1669</v>
      </c>
      <c r="R399" s="30">
        <v>220402</v>
      </c>
      <c r="S399" s="38">
        <v>14214000</v>
      </c>
      <c r="T399" s="35">
        <v>45477</v>
      </c>
      <c r="U399" s="33" t="s">
        <v>879</v>
      </c>
      <c r="V399" s="35">
        <v>45477</v>
      </c>
      <c r="W399" s="41">
        <v>45657</v>
      </c>
      <c r="X399" s="35"/>
      <c r="Y399" s="30"/>
      <c r="Z399" s="39">
        <f t="shared" si="39"/>
        <v>2369000</v>
      </c>
      <c r="AA399" s="30"/>
      <c r="AB399" s="40"/>
      <c r="AC399" s="30"/>
      <c r="AD399" s="40"/>
      <c r="AE399" s="30"/>
      <c r="AF399" s="30"/>
      <c r="AG399" s="30"/>
      <c r="AH399" s="30"/>
      <c r="AI399" s="30"/>
      <c r="AJ399" s="19"/>
      <c r="AK399" s="19"/>
    </row>
    <row r="400" spans="1:37">
      <c r="A400" s="30">
        <v>398</v>
      </c>
      <c r="B400" s="30" t="s">
        <v>254</v>
      </c>
      <c r="C400" s="30" t="s">
        <v>314</v>
      </c>
      <c r="D400" s="30" t="s">
        <v>872</v>
      </c>
      <c r="E400" s="31" t="s">
        <v>38</v>
      </c>
      <c r="F400" s="32">
        <v>14214000</v>
      </c>
      <c r="G400" s="30" t="s">
        <v>395</v>
      </c>
      <c r="H400" s="33">
        <v>1088308527</v>
      </c>
      <c r="I400" s="33"/>
      <c r="J400" s="34">
        <v>4</v>
      </c>
      <c r="K400" s="34">
        <v>1622</v>
      </c>
      <c r="L400" s="35">
        <v>45461</v>
      </c>
      <c r="M400" s="36">
        <v>16583000</v>
      </c>
      <c r="N400" s="35">
        <v>45476</v>
      </c>
      <c r="O400" s="31" t="s">
        <v>40</v>
      </c>
      <c r="P400" s="37">
        <v>45477</v>
      </c>
      <c r="Q400" s="31">
        <v>1670</v>
      </c>
      <c r="R400" s="30">
        <v>220402</v>
      </c>
      <c r="S400" s="38">
        <v>14214000</v>
      </c>
      <c r="T400" s="35">
        <v>45477</v>
      </c>
      <c r="U400" s="33">
        <v>100034565</v>
      </c>
      <c r="V400" s="35">
        <v>45477</v>
      </c>
      <c r="W400" s="41">
        <v>45657</v>
      </c>
      <c r="X400" s="35"/>
      <c r="Y400" s="30"/>
      <c r="Z400" s="39">
        <f t="shared" si="39"/>
        <v>2369000</v>
      </c>
      <c r="AA400" s="30"/>
      <c r="AB400" s="40"/>
      <c r="AC400" s="30"/>
      <c r="AD400" s="40"/>
      <c r="AE400" s="30"/>
      <c r="AF400" s="30"/>
      <c r="AG400" s="30"/>
      <c r="AH400" s="30"/>
      <c r="AI400" s="30"/>
      <c r="AJ400" s="19"/>
      <c r="AK400" s="19"/>
    </row>
    <row r="401" spans="1:37">
      <c r="A401" s="30">
        <v>399</v>
      </c>
      <c r="B401" s="30" t="s">
        <v>254</v>
      </c>
      <c r="C401" s="30" t="s">
        <v>210</v>
      </c>
      <c r="D401" s="30" t="s">
        <v>864</v>
      </c>
      <c r="E401" s="31" t="s">
        <v>38</v>
      </c>
      <c r="F401" s="32">
        <v>16200000</v>
      </c>
      <c r="G401" s="30" t="s">
        <v>446</v>
      </c>
      <c r="H401" s="33">
        <v>1004417147</v>
      </c>
      <c r="I401" s="33"/>
      <c r="J401" s="34">
        <v>0</v>
      </c>
      <c r="K401" s="34">
        <v>1679</v>
      </c>
      <c r="L401" s="35">
        <v>45462</v>
      </c>
      <c r="M401" s="36">
        <v>17100000</v>
      </c>
      <c r="N401" s="35">
        <v>45476</v>
      </c>
      <c r="O401" s="31" t="s">
        <v>40</v>
      </c>
      <c r="P401" s="37">
        <v>45477</v>
      </c>
      <c r="Q401" s="31">
        <v>1671</v>
      </c>
      <c r="R401" s="30">
        <v>220402</v>
      </c>
      <c r="S401" s="38">
        <v>16200000</v>
      </c>
      <c r="T401" s="35">
        <v>45478</v>
      </c>
      <c r="U401" s="33" t="s">
        <v>880</v>
      </c>
      <c r="V401" s="35">
        <v>45482</v>
      </c>
      <c r="W401" s="41">
        <v>45657</v>
      </c>
      <c r="X401" s="35"/>
      <c r="Y401" s="30"/>
      <c r="Z401" s="39">
        <f t="shared" si="39"/>
        <v>2700000</v>
      </c>
      <c r="AA401" s="30"/>
      <c r="AB401" s="40"/>
      <c r="AC401" s="30">
        <v>67</v>
      </c>
      <c r="AD401" s="40">
        <v>900000</v>
      </c>
      <c r="AE401" s="293">
        <v>45477</v>
      </c>
      <c r="AF401" s="30" t="s">
        <v>881</v>
      </c>
      <c r="AG401" s="30">
        <v>3118876207</v>
      </c>
      <c r="AH401" s="30"/>
      <c r="AI401" s="30"/>
      <c r="AJ401" s="19"/>
      <c r="AK401" s="19"/>
    </row>
    <row r="402" spans="1:37">
      <c r="A402" s="30">
        <v>400</v>
      </c>
      <c r="B402" s="30" t="s">
        <v>254</v>
      </c>
      <c r="C402" s="30" t="s">
        <v>314</v>
      </c>
      <c r="D402" s="30" t="s">
        <v>872</v>
      </c>
      <c r="E402" s="31" t="s">
        <v>38</v>
      </c>
      <c r="F402" s="32">
        <v>14214000</v>
      </c>
      <c r="G402" s="30" t="s">
        <v>444</v>
      </c>
      <c r="H402" s="33">
        <v>52049254</v>
      </c>
      <c r="I402" s="33"/>
      <c r="J402" s="34">
        <v>5</v>
      </c>
      <c r="K402" s="34">
        <v>1681</v>
      </c>
      <c r="L402" s="35">
        <v>45462</v>
      </c>
      <c r="M402" s="36">
        <v>15240567</v>
      </c>
      <c r="N402" s="35">
        <v>45476</v>
      </c>
      <c r="O402" s="31" t="s">
        <v>40</v>
      </c>
      <c r="P402" s="37">
        <v>45477</v>
      </c>
      <c r="Q402" s="31">
        <v>1672</v>
      </c>
      <c r="R402" s="30">
        <v>220402</v>
      </c>
      <c r="S402" s="38">
        <v>14214000</v>
      </c>
      <c r="T402" s="35">
        <v>45477</v>
      </c>
      <c r="U402" s="33" t="s">
        <v>882</v>
      </c>
      <c r="V402" s="35">
        <v>45477</v>
      </c>
      <c r="W402" s="41">
        <v>45657</v>
      </c>
      <c r="X402" s="35"/>
      <c r="Y402" s="30"/>
      <c r="Z402" s="39">
        <f t="shared" si="39"/>
        <v>2369000</v>
      </c>
      <c r="AA402" s="30"/>
      <c r="AB402" s="40"/>
      <c r="AC402" s="30"/>
      <c r="AD402" s="40"/>
      <c r="AE402" s="30"/>
      <c r="AF402" s="30"/>
      <c r="AG402" s="30"/>
      <c r="AH402" s="30"/>
      <c r="AI402" s="30"/>
      <c r="AJ402" s="19"/>
      <c r="AK402" s="19"/>
    </row>
    <row r="403" spans="1:37">
      <c r="A403" s="30">
        <v>401</v>
      </c>
      <c r="B403" s="30" t="s">
        <v>254</v>
      </c>
      <c r="C403" s="30" t="s">
        <v>210</v>
      </c>
      <c r="D403" s="59" t="s">
        <v>870</v>
      </c>
      <c r="E403" s="31" t="s">
        <v>38</v>
      </c>
      <c r="F403" s="32">
        <v>14214000</v>
      </c>
      <c r="G403" s="30" t="s">
        <v>883</v>
      </c>
      <c r="H403" s="33">
        <v>1111453139</v>
      </c>
      <c r="I403" s="33"/>
      <c r="J403" s="34">
        <v>2</v>
      </c>
      <c r="K403" s="34">
        <v>1650</v>
      </c>
      <c r="L403" s="35">
        <v>45461</v>
      </c>
      <c r="M403" s="36">
        <v>15003666</v>
      </c>
      <c r="N403" s="35">
        <v>45476</v>
      </c>
      <c r="O403" s="31" t="s">
        <v>40</v>
      </c>
      <c r="P403" s="37">
        <v>45477</v>
      </c>
      <c r="Q403" s="31">
        <v>1673</v>
      </c>
      <c r="R403" s="30">
        <v>220402</v>
      </c>
      <c r="S403" s="38">
        <v>14214000</v>
      </c>
      <c r="T403" s="35">
        <v>45477</v>
      </c>
      <c r="U403" s="33" t="s">
        <v>884</v>
      </c>
      <c r="V403" s="35">
        <v>45478</v>
      </c>
      <c r="W403" s="41">
        <v>45657</v>
      </c>
      <c r="X403" s="35"/>
      <c r="Y403" s="30"/>
      <c r="Z403" s="39">
        <f t="shared" si="39"/>
        <v>2369000</v>
      </c>
      <c r="AA403" s="30"/>
      <c r="AB403" s="40"/>
      <c r="AC403" s="30"/>
      <c r="AD403" s="40"/>
      <c r="AE403" s="30"/>
      <c r="AF403" s="30"/>
      <c r="AG403" s="30"/>
      <c r="AH403" s="30"/>
      <c r="AI403" s="30"/>
      <c r="AJ403" s="19"/>
      <c r="AK403" s="19"/>
    </row>
    <row r="404" spans="1:37">
      <c r="A404" s="30">
        <v>402</v>
      </c>
      <c r="B404" s="30" t="s">
        <v>254</v>
      </c>
      <c r="C404" s="30" t="s">
        <v>314</v>
      </c>
      <c r="D404" s="30" t="s">
        <v>872</v>
      </c>
      <c r="E404" s="31" t="s">
        <v>38</v>
      </c>
      <c r="F404" s="32">
        <v>14214000</v>
      </c>
      <c r="G404" s="30" t="s">
        <v>397</v>
      </c>
      <c r="H404" s="33">
        <v>33994070</v>
      </c>
      <c r="I404" s="33"/>
      <c r="J404" s="34">
        <v>0</v>
      </c>
      <c r="K404" s="34">
        <v>1627</v>
      </c>
      <c r="L404" s="35">
        <v>45461</v>
      </c>
      <c r="M404" s="36">
        <v>15240567</v>
      </c>
      <c r="N404" s="35">
        <v>45476</v>
      </c>
      <c r="O404" s="31" t="s">
        <v>40</v>
      </c>
      <c r="P404" s="37">
        <v>45477</v>
      </c>
      <c r="Q404" s="31">
        <v>1674</v>
      </c>
      <c r="R404" s="30">
        <v>220402</v>
      </c>
      <c r="S404" s="38">
        <v>14214000</v>
      </c>
      <c r="T404" s="35">
        <v>45477</v>
      </c>
      <c r="U404" s="33" t="s">
        <v>885</v>
      </c>
      <c r="V404" s="35">
        <v>45477</v>
      </c>
      <c r="W404" s="41">
        <v>45657</v>
      </c>
      <c r="X404" s="35"/>
      <c r="Y404" s="30"/>
      <c r="Z404" s="39">
        <f t="shared" si="39"/>
        <v>2369000</v>
      </c>
      <c r="AA404" s="30"/>
      <c r="AB404" s="40"/>
      <c r="AC404" s="30"/>
      <c r="AD404" s="40"/>
      <c r="AE404" s="30"/>
      <c r="AF404" s="30"/>
      <c r="AG404" s="30"/>
      <c r="AH404" s="30"/>
      <c r="AI404" s="30"/>
      <c r="AJ404" s="19"/>
      <c r="AK404" s="19"/>
    </row>
    <row r="405" spans="1:37">
      <c r="A405" s="30">
        <v>403</v>
      </c>
      <c r="B405" s="30" t="s">
        <v>254</v>
      </c>
      <c r="C405" s="30" t="s">
        <v>314</v>
      </c>
      <c r="D405" s="30" t="s">
        <v>872</v>
      </c>
      <c r="E405" s="31" t="s">
        <v>38</v>
      </c>
      <c r="F405" s="32">
        <v>14214000</v>
      </c>
      <c r="G405" s="30" t="s">
        <v>442</v>
      </c>
      <c r="H405" s="33">
        <v>1234645968</v>
      </c>
      <c r="I405" s="33"/>
      <c r="J405" s="34">
        <v>2</v>
      </c>
      <c r="K405" s="34">
        <v>1644</v>
      </c>
      <c r="L405" s="35">
        <v>45461</v>
      </c>
      <c r="M405" s="36">
        <v>15240567</v>
      </c>
      <c r="N405" s="35">
        <v>45476</v>
      </c>
      <c r="O405" s="31" t="s">
        <v>40</v>
      </c>
      <c r="P405" s="37">
        <v>45477</v>
      </c>
      <c r="Q405" s="31">
        <v>1675</v>
      </c>
      <c r="R405" s="30">
        <v>220402</v>
      </c>
      <c r="S405" s="38">
        <v>14214000</v>
      </c>
      <c r="T405" s="35">
        <v>45477</v>
      </c>
      <c r="U405" s="33" t="s">
        <v>886</v>
      </c>
      <c r="V405" s="35">
        <v>45477</v>
      </c>
      <c r="W405" s="41">
        <v>45657</v>
      </c>
      <c r="X405" s="35"/>
      <c r="Y405" s="30"/>
      <c r="Z405" s="39">
        <f t="shared" si="39"/>
        <v>2369000</v>
      </c>
      <c r="AA405" s="30"/>
      <c r="AB405" s="40"/>
      <c r="AC405" s="30"/>
      <c r="AD405" s="40"/>
      <c r="AE405" s="30"/>
      <c r="AF405" s="30"/>
      <c r="AG405" s="30"/>
      <c r="AH405" s="30"/>
      <c r="AI405" s="30"/>
      <c r="AJ405" s="19"/>
      <c r="AK405" s="19"/>
    </row>
    <row r="406" spans="1:37">
      <c r="A406" s="30">
        <v>404</v>
      </c>
      <c r="B406" s="30" t="s">
        <v>254</v>
      </c>
      <c r="C406" s="30" t="s">
        <v>314</v>
      </c>
      <c r="D406" s="30" t="s">
        <v>872</v>
      </c>
      <c r="E406" s="31" t="s">
        <v>38</v>
      </c>
      <c r="F406" s="32">
        <v>14214000</v>
      </c>
      <c r="G406" s="30" t="s">
        <v>396</v>
      </c>
      <c r="H406" s="33">
        <v>1110060962</v>
      </c>
      <c r="I406" s="33"/>
      <c r="J406" s="34">
        <v>7</v>
      </c>
      <c r="K406" s="34">
        <v>1631</v>
      </c>
      <c r="L406" s="35">
        <v>45461</v>
      </c>
      <c r="M406" s="36">
        <v>15240567</v>
      </c>
      <c r="N406" s="35">
        <v>45476</v>
      </c>
      <c r="O406" s="31" t="s">
        <v>40</v>
      </c>
      <c r="P406" s="37">
        <v>45477</v>
      </c>
      <c r="Q406" s="31">
        <v>1676</v>
      </c>
      <c r="R406" s="30">
        <v>220402</v>
      </c>
      <c r="S406" s="38">
        <v>14214000</v>
      </c>
      <c r="T406" s="35">
        <v>45481</v>
      </c>
      <c r="U406" s="33">
        <v>100034665</v>
      </c>
      <c r="V406" s="35">
        <v>45481</v>
      </c>
      <c r="W406" s="41">
        <v>45657</v>
      </c>
      <c r="X406" s="35"/>
      <c r="Y406" s="30"/>
      <c r="Z406" s="39">
        <f t="shared" si="39"/>
        <v>2369000</v>
      </c>
      <c r="AA406" s="30"/>
      <c r="AB406" s="40"/>
      <c r="AC406" s="30"/>
      <c r="AD406" s="40"/>
      <c r="AE406" s="30"/>
      <c r="AF406" s="30"/>
      <c r="AG406" s="30"/>
      <c r="AH406" s="30"/>
      <c r="AI406" s="30"/>
      <c r="AJ406" s="19"/>
      <c r="AK406" s="19"/>
    </row>
    <row r="407" spans="1:37">
      <c r="A407" s="30">
        <v>405</v>
      </c>
      <c r="B407" s="30" t="s">
        <v>254</v>
      </c>
      <c r="C407" s="30" t="s">
        <v>314</v>
      </c>
      <c r="D407" s="30" t="s">
        <v>872</v>
      </c>
      <c r="E407" s="31" t="s">
        <v>38</v>
      </c>
      <c r="F407" s="32">
        <v>14214000</v>
      </c>
      <c r="G407" s="30" t="s">
        <v>430</v>
      </c>
      <c r="H407" s="33">
        <v>1110453084</v>
      </c>
      <c r="I407" s="33"/>
      <c r="J407" s="34">
        <v>2</v>
      </c>
      <c r="K407" s="34">
        <v>1628</v>
      </c>
      <c r="L407" s="35">
        <v>45461</v>
      </c>
      <c r="M407" s="36">
        <v>15240567</v>
      </c>
      <c r="N407" s="35">
        <v>45476</v>
      </c>
      <c r="O407" s="31" t="s">
        <v>40</v>
      </c>
      <c r="P407" s="37">
        <v>45477</v>
      </c>
      <c r="Q407" s="31">
        <v>1677</v>
      </c>
      <c r="R407" s="30">
        <v>220402</v>
      </c>
      <c r="S407" s="38">
        <v>14214000</v>
      </c>
      <c r="T407" s="35">
        <v>45477</v>
      </c>
      <c r="U407" s="33" t="s">
        <v>887</v>
      </c>
      <c r="V407" s="35">
        <v>45477</v>
      </c>
      <c r="W407" s="41">
        <v>45657</v>
      </c>
      <c r="X407" s="35"/>
      <c r="Y407" s="30"/>
      <c r="Z407" s="39">
        <f t="shared" si="39"/>
        <v>2369000</v>
      </c>
      <c r="AA407" s="30"/>
      <c r="AB407" s="40"/>
      <c r="AC407" s="30"/>
      <c r="AD407" s="40"/>
      <c r="AE407" s="30"/>
      <c r="AF407" s="30"/>
      <c r="AG407" s="30"/>
      <c r="AH407" s="30"/>
      <c r="AI407" s="30"/>
      <c r="AJ407" s="19"/>
      <c r="AK407" s="19"/>
    </row>
    <row r="408" spans="1:37">
      <c r="A408" s="30">
        <v>406</v>
      </c>
      <c r="B408" s="30" t="s">
        <v>254</v>
      </c>
      <c r="C408" s="30" t="s">
        <v>210</v>
      </c>
      <c r="D408" s="59" t="s">
        <v>870</v>
      </c>
      <c r="E408" s="31" t="s">
        <v>38</v>
      </c>
      <c r="F408" s="32">
        <v>14214000</v>
      </c>
      <c r="G408" s="30" t="s">
        <v>888</v>
      </c>
      <c r="H408" s="33">
        <v>1110507022</v>
      </c>
      <c r="I408" s="33"/>
      <c r="J408" s="34">
        <v>1</v>
      </c>
      <c r="K408" s="34">
        <v>1646</v>
      </c>
      <c r="L408" s="35">
        <v>45461</v>
      </c>
      <c r="M408" s="36">
        <v>15003666</v>
      </c>
      <c r="N408" s="35">
        <v>45476</v>
      </c>
      <c r="O408" s="31" t="s">
        <v>40</v>
      </c>
      <c r="P408" s="37">
        <v>45477</v>
      </c>
      <c r="Q408" s="31">
        <v>1678</v>
      </c>
      <c r="R408" s="30">
        <v>220402</v>
      </c>
      <c r="S408" s="38">
        <v>14214000</v>
      </c>
      <c r="T408" s="35">
        <v>45477</v>
      </c>
      <c r="U408" s="33">
        <v>100034547</v>
      </c>
      <c r="V408" s="35">
        <v>45477</v>
      </c>
      <c r="W408" s="41">
        <v>45657</v>
      </c>
      <c r="X408" s="35"/>
      <c r="Y408" s="30"/>
      <c r="Z408" s="39">
        <f t="shared" si="39"/>
        <v>2369000</v>
      </c>
      <c r="AA408" s="30"/>
      <c r="AB408" s="40"/>
      <c r="AC408" s="30"/>
      <c r="AD408" s="40"/>
      <c r="AE408" s="30"/>
      <c r="AF408" s="30"/>
      <c r="AG408" s="30"/>
      <c r="AH408" s="30"/>
      <c r="AI408" s="30"/>
      <c r="AJ408" s="19"/>
      <c r="AK408" s="19"/>
    </row>
    <row r="409" spans="1:37">
      <c r="A409" s="30">
        <v>407</v>
      </c>
      <c r="B409" s="30" t="s">
        <v>254</v>
      </c>
      <c r="C409" s="30" t="s">
        <v>210</v>
      </c>
      <c r="D409" s="59" t="s">
        <v>870</v>
      </c>
      <c r="E409" s="31" t="s">
        <v>38</v>
      </c>
      <c r="F409" s="32">
        <v>14214000</v>
      </c>
      <c r="G409" s="30" t="s">
        <v>889</v>
      </c>
      <c r="H409" s="33">
        <v>65588998</v>
      </c>
      <c r="I409" s="33"/>
      <c r="J409" s="34">
        <v>5</v>
      </c>
      <c r="K409" s="34">
        <v>1647</v>
      </c>
      <c r="L409" s="35">
        <v>45461</v>
      </c>
      <c r="M409" s="36">
        <v>15003666</v>
      </c>
      <c r="N409" s="35">
        <v>45476</v>
      </c>
      <c r="O409" s="31" t="s">
        <v>40</v>
      </c>
      <c r="P409" s="37">
        <v>45478</v>
      </c>
      <c r="Q409" s="31">
        <v>1685</v>
      </c>
      <c r="R409" s="30">
        <v>220402</v>
      </c>
      <c r="S409" s="38">
        <v>14214000</v>
      </c>
      <c r="T409" s="35"/>
      <c r="U409" s="33"/>
      <c r="V409" s="35"/>
      <c r="W409" s="41">
        <v>45657</v>
      </c>
      <c r="X409" s="35"/>
      <c r="Y409" s="30"/>
      <c r="Z409" s="39">
        <f t="shared" si="39"/>
        <v>2369000</v>
      </c>
      <c r="AA409" s="30"/>
      <c r="AB409" s="40"/>
      <c r="AC409" s="30"/>
      <c r="AD409" s="40"/>
      <c r="AE409" s="30"/>
      <c r="AF409" s="30"/>
      <c r="AG409" s="30"/>
      <c r="AH409" s="30"/>
      <c r="AI409" s="30"/>
      <c r="AJ409" s="19"/>
      <c r="AK409" s="19"/>
    </row>
    <row r="410" spans="1:37">
      <c r="A410" s="30">
        <v>408</v>
      </c>
      <c r="B410" s="30" t="s">
        <v>254</v>
      </c>
      <c r="C410" s="30" t="s">
        <v>314</v>
      </c>
      <c r="D410" s="30" t="s">
        <v>872</v>
      </c>
      <c r="E410" s="31" t="s">
        <v>38</v>
      </c>
      <c r="F410" s="32">
        <v>14214000</v>
      </c>
      <c r="G410" s="30" t="s">
        <v>495</v>
      </c>
      <c r="H410" s="33">
        <v>1110536322</v>
      </c>
      <c r="I410" s="33"/>
      <c r="J410" s="34">
        <v>8</v>
      </c>
      <c r="K410" s="34">
        <v>1629</v>
      </c>
      <c r="L410" s="35">
        <v>45461</v>
      </c>
      <c r="M410" s="36">
        <v>15240567</v>
      </c>
      <c r="N410" s="35">
        <v>45476</v>
      </c>
      <c r="O410" s="31" t="s">
        <v>40</v>
      </c>
      <c r="P410" s="37">
        <v>45478</v>
      </c>
      <c r="Q410" s="31">
        <v>1686</v>
      </c>
      <c r="R410" s="30">
        <v>220402</v>
      </c>
      <c r="S410" s="38">
        <v>14214000</v>
      </c>
      <c r="T410" s="35">
        <v>45478</v>
      </c>
      <c r="U410" s="33" t="s">
        <v>890</v>
      </c>
      <c r="V410" s="35">
        <v>45481</v>
      </c>
      <c r="W410" s="41">
        <v>45657</v>
      </c>
      <c r="X410" s="35"/>
      <c r="Y410" s="30"/>
      <c r="Z410" s="39">
        <f t="shared" si="39"/>
        <v>2369000</v>
      </c>
      <c r="AA410" s="30"/>
      <c r="AB410" s="40"/>
      <c r="AC410" s="30"/>
      <c r="AD410" s="40"/>
      <c r="AE410" s="30"/>
      <c r="AF410" s="30"/>
      <c r="AG410" s="30"/>
      <c r="AH410" s="30"/>
      <c r="AI410" s="30"/>
      <c r="AJ410" s="19"/>
      <c r="AK410" s="19"/>
    </row>
    <row r="411" spans="1:37">
      <c r="A411" s="30">
        <v>409</v>
      </c>
      <c r="B411" s="30" t="s">
        <v>254</v>
      </c>
      <c r="C411" s="30" t="s">
        <v>314</v>
      </c>
      <c r="D411" s="30" t="s">
        <v>872</v>
      </c>
      <c r="E411" s="31" t="s">
        <v>38</v>
      </c>
      <c r="F411" s="32">
        <v>14214000</v>
      </c>
      <c r="G411" s="30" t="s">
        <v>532</v>
      </c>
      <c r="H411" s="33">
        <v>38364657</v>
      </c>
      <c r="I411" s="33" t="s">
        <v>891</v>
      </c>
      <c r="J411" s="34">
        <v>9</v>
      </c>
      <c r="K411" s="34">
        <v>1645</v>
      </c>
      <c r="L411" s="35">
        <v>45461</v>
      </c>
      <c r="M411" s="36">
        <v>15240567</v>
      </c>
      <c r="N411" s="35">
        <v>45476</v>
      </c>
      <c r="O411" s="31" t="s">
        <v>40</v>
      </c>
      <c r="P411" s="37"/>
      <c r="Q411" s="31"/>
      <c r="R411" s="30">
        <v>220402</v>
      </c>
      <c r="S411" s="38">
        <v>14214000</v>
      </c>
      <c r="T411" s="35"/>
      <c r="U411" s="69" t="s">
        <v>348</v>
      </c>
      <c r="V411" s="35"/>
      <c r="W411" s="41">
        <v>45657</v>
      </c>
      <c r="X411" s="35"/>
      <c r="Y411" s="30"/>
      <c r="Z411" s="39">
        <f t="shared" si="39"/>
        <v>2369000</v>
      </c>
      <c r="AA411" s="30"/>
      <c r="AB411" s="40"/>
      <c r="AC411" s="30"/>
      <c r="AD411" s="40"/>
      <c r="AE411" s="30"/>
      <c r="AF411" s="30" t="s">
        <v>892</v>
      </c>
      <c r="AG411" s="30">
        <v>3104083851</v>
      </c>
      <c r="AH411" s="30" t="s">
        <v>893</v>
      </c>
      <c r="AI411" s="30"/>
      <c r="AJ411" s="19"/>
      <c r="AK411" s="19"/>
    </row>
    <row r="412" spans="1:37">
      <c r="A412" s="30">
        <v>410</v>
      </c>
      <c r="B412" s="30" t="s">
        <v>254</v>
      </c>
      <c r="C412" s="30" t="s">
        <v>488</v>
      </c>
      <c r="D412" s="55" t="s">
        <v>100</v>
      </c>
      <c r="E412" s="31" t="s">
        <v>38</v>
      </c>
      <c r="F412" s="32">
        <v>14214000</v>
      </c>
      <c r="G412" s="30" t="s">
        <v>894</v>
      </c>
      <c r="H412" s="33">
        <v>65767290</v>
      </c>
      <c r="I412" s="33"/>
      <c r="J412" s="34">
        <v>8</v>
      </c>
      <c r="K412" s="34">
        <v>1703</v>
      </c>
      <c r="L412" s="35">
        <v>45468</v>
      </c>
      <c r="M412" s="36">
        <f t="shared" ref="M412" si="40">F412</f>
        <v>14214000</v>
      </c>
      <c r="N412" s="35">
        <v>45477</v>
      </c>
      <c r="O412" s="31" t="s">
        <v>40</v>
      </c>
      <c r="P412" s="37">
        <v>45477</v>
      </c>
      <c r="Q412" s="31">
        <v>1679</v>
      </c>
      <c r="R412" s="30">
        <v>220402</v>
      </c>
      <c r="S412" s="38">
        <f t="shared" ref="S412" si="41">M412</f>
        <v>14214000</v>
      </c>
      <c r="T412" s="35">
        <v>45477</v>
      </c>
      <c r="U412" s="33">
        <v>100034557</v>
      </c>
      <c r="V412" s="35">
        <v>45477</v>
      </c>
      <c r="W412" s="41">
        <v>45657</v>
      </c>
      <c r="X412" s="35"/>
      <c r="Y412" s="30"/>
      <c r="Z412" s="39">
        <f t="shared" si="39"/>
        <v>2369000</v>
      </c>
      <c r="AA412" s="30"/>
      <c r="AB412" s="40"/>
      <c r="AC412" s="30"/>
      <c r="AD412" s="40"/>
      <c r="AE412" s="30"/>
      <c r="AF412" s="30"/>
      <c r="AG412" s="30"/>
      <c r="AH412" s="30"/>
      <c r="AI412" s="30"/>
      <c r="AJ412" s="19"/>
      <c r="AK412" s="19"/>
    </row>
    <row r="413" spans="1:37">
      <c r="A413" s="30">
        <v>411</v>
      </c>
      <c r="B413" s="30" t="s">
        <v>254</v>
      </c>
      <c r="C413" s="30" t="s">
        <v>314</v>
      </c>
      <c r="D413" s="59" t="s">
        <v>895</v>
      </c>
      <c r="E413" s="31" t="s">
        <v>38</v>
      </c>
      <c r="F413" s="32">
        <v>13933330</v>
      </c>
      <c r="G413" s="30" t="s">
        <v>387</v>
      </c>
      <c r="H413" s="33">
        <v>1005720298</v>
      </c>
      <c r="I413" s="33"/>
      <c r="J413" s="34">
        <v>6</v>
      </c>
      <c r="K413" s="34">
        <v>1690</v>
      </c>
      <c r="L413" s="35">
        <v>45468</v>
      </c>
      <c r="M413" s="36">
        <v>13933330</v>
      </c>
      <c r="N413" s="35">
        <v>45477</v>
      </c>
      <c r="O413" s="31" t="s">
        <v>40</v>
      </c>
      <c r="P413" s="37">
        <v>45477</v>
      </c>
      <c r="Q413" s="31">
        <v>1680</v>
      </c>
      <c r="R413" s="30">
        <v>220402</v>
      </c>
      <c r="S413" s="38">
        <v>13933333</v>
      </c>
      <c r="T413" s="35">
        <v>45477</v>
      </c>
      <c r="U413" s="33" t="s">
        <v>896</v>
      </c>
      <c r="V413" s="35">
        <v>45477</v>
      </c>
      <c r="W413" s="41">
        <v>45657</v>
      </c>
      <c r="X413" s="35"/>
      <c r="Y413" s="30"/>
      <c r="Z413" s="39">
        <f t="shared" si="39"/>
        <v>2322221.6666666665</v>
      </c>
      <c r="AA413" s="30"/>
      <c r="AB413" s="40"/>
      <c r="AC413" s="30"/>
      <c r="AD413" s="40"/>
      <c r="AE413" s="30"/>
      <c r="AF413" s="30"/>
      <c r="AG413" s="30"/>
      <c r="AH413" s="30"/>
      <c r="AI413" s="30"/>
      <c r="AJ413" s="19"/>
      <c r="AK413" s="19"/>
    </row>
    <row r="414" spans="1:37">
      <c r="A414" s="30">
        <v>412</v>
      </c>
      <c r="B414" s="30" t="s">
        <v>254</v>
      </c>
      <c r="C414" s="30" t="s">
        <v>210</v>
      </c>
      <c r="D414" s="30" t="s">
        <v>864</v>
      </c>
      <c r="E414" s="31" t="s">
        <v>38</v>
      </c>
      <c r="F414" s="32">
        <v>16200000</v>
      </c>
      <c r="G414" s="30" t="s">
        <v>897</v>
      </c>
      <c r="H414" s="33">
        <v>65752745</v>
      </c>
      <c r="I414" s="33"/>
      <c r="J414" s="34">
        <v>1</v>
      </c>
      <c r="K414" s="34">
        <v>1714</v>
      </c>
      <c r="L414" s="35">
        <v>45471</v>
      </c>
      <c r="M414" s="36">
        <v>17100000</v>
      </c>
      <c r="N414" s="35">
        <v>45477</v>
      </c>
      <c r="O414" s="31" t="s">
        <v>40</v>
      </c>
      <c r="P414" s="37">
        <v>45477</v>
      </c>
      <c r="Q414" s="31">
        <v>1681</v>
      </c>
      <c r="R414" s="30">
        <v>220402</v>
      </c>
      <c r="S414" s="38">
        <v>16200000</v>
      </c>
      <c r="T414" s="35">
        <v>45477</v>
      </c>
      <c r="U414" s="33" t="s">
        <v>898</v>
      </c>
      <c r="V414" s="35">
        <v>45478</v>
      </c>
      <c r="W414" s="41">
        <v>45657</v>
      </c>
      <c r="X414" s="35"/>
      <c r="Y414" s="30"/>
      <c r="Z414" s="39">
        <f t="shared" si="39"/>
        <v>2700000</v>
      </c>
      <c r="AA414" s="30"/>
      <c r="AB414" s="40"/>
      <c r="AC414" s="30"/>
      <c r="AD414" s="40"/>
      <c r="AE414" s="30"/>
      <c r="AF414" s="30"/>
      <c r="AG414" s="30"/>
      <c r="AH414" s="30"/>
      <c r="AI414" s="30"/>
      <c r="AJ414" s="19"/>
      <c r="AK414" s="19"/>
    </row>
    <row r="415" spans="1:37">
      <c r="A415" s="30">
        <v>413</v>
      </c>
      <c r="B415" s="30" t="s">
        <v>254</v>
      </c>
      <c r="C415" s="30" t="s">
        <v>899</v>
      </c>
      <c r="D415" s="59" t="s">
        <v>900</v>
      </c>
      <c r="E415" s="31" t="s">
        <v>38</v>
      </c>
      <c r="F415" s="32">
        <v>22800000</v>
      </c>
      <c r="G415" s="30" t="s">
        <v>901</v>
      </c>
      <c r="H415" s="33">
        <v>1110445701</v>
      </c>
      <c r="I415" s="33"/>
      <c r="J415" s="34">
        <v>5</v>
      </c>
      <c r="K415" s="34">
        <v>1708</v>
      </c>
      <c r="L415" s="35">
        <v>45468</v>
      </c>
      <c r="M415" s="36">
        <f t="shared" ref="M415:M469" si="42">F415</f>
        <v>22800000</v>
      </c>
      <c r="N415" s="35">
        <v>45477</v>
      </c>
      <c r="O415" s="31" t="s">
        <v>40</v>
      </c>
      <c r="P415" s="37">
        <v>45477</v>
      </c>
      <c r="Q415" s="31">
        <v>1682</v>
      </c>
      <c r="R415" s="30">
        <v>220401</v>
      </c>
      <c r="S415" s="38">
        <f t="shared" ref="S415:S421" si="43">M415</f>
        <v>22800000</v>
      </c>
      <c r="T415" s="35">
        <v>45477</v>
      </c>
      <c r="U415" s="33" t="s">
        <v>902</v>
      </c>
      <c r="V415" s="35">
        <v>45478</v>
      </c>
      <c r="W415" s="41">
        <v>45657</v>
      </c>
      <c r="X415" s="35"/>
      <c r="Y415" s="30"/>
      <c r="Z415" s="39">
        <f t="shared" si="39"/>
        <v>3800000</v>
      </c>
      <c r="AA415" s="30"/>
      <c r="AB415" s="40"/>
      <c r="AC415" s="30"/>
      <c r="AD415" s="40"/>
      <c r="AE415" s="30"/>
      <c r="AF415" s="30"/>
      <c r="AG415" s="30"/>
      <c r="AH415" s="30"/>
      <c r="AI415" s="30"/>
      <c r="AJ415" s="19"/>
      <c r="AK415" s="19"/>
    </row>
    <row r="416" spans="1:37">
      <c r="A416" s="30">
        <v>414</v>
      </c>
      <c r="B416" s="30" t="s">
        <v>254</v>
      </c>
      <c r="C416" s="30" t="s">
        <v>791</v>
      </c>
      <c r="D416" s="55" t="s">
        <v>83</v>
      </c>
      <c r="E416" s="31" t="s">
        <v>38</v>
      </c>
      <c r="F416" s="32">
        <v>25200000</v>
      </c>
      <c r="G416" s="30" t="s">
        <v>327</v>
      </c>
      <c r="H416" s="33">
        <v>1018474756</v>
      </c>
      <c r="I416" s="33"/>
      <c r="J416" s="34">
        <v>1</v>
      </c>
      <c r="K416" s="34">
        <v>1617</v>
      </c>
      <c r="L416" s="35">
        <v>45456</v>
      </c>
      <c r="M416" s="36">
        <f t="shared" si="42"/>
        <v>25200000</v>
      </c>
      <c r="N416" s="35">
        <v>45477</v>
      </c>
      <c r="O416" s="31" t="s">
        <v>40</v>
      </c>
      <c r="P416" s="37">
        <v>45478</v>
      </c>
      <c r="Q416" s="31">
        <v>1687</v>
      </c>
      <c r="R416" s="30">
        <v>220401</v>
      </c>
      <c r="S416" s="38">
        <f t="shared" si="43"/>
        <v>25200000</v>
      </c>
      <c r="T416" s="35">
        <v>45477</v>
      </c>
      <c r="U416" s="33" t="s">
        <v>903</v>
      </c>
      <c r="V416" s="35">
        <v>45478</v>
      </c>
      <c r="W416" s="41">
        <v>45657</v>
      </c>
      <c r="X416" s="35"/>
      <c r="Y416" s="30"/>
      <c r="Z416" s="39">
        <f t="shared" si="39"/>
        <v>4200000</v>
      </c>
      <c r="AA416" s="30"/>
      <c r="AB416" s="40"/>
      <c r="AC416" s="30"/>
      <c r="AD416" s="40"/>
      <c r="AE416" s="30"/>
      <c r="AF416" s="30"/>
      <c r="AG416" s="30"/>
      <c r="AH416" s="30"/>
      <c r="AI416" s="30"/>
      <c r="AJ416" s="19"/>
      <c r="AK416" s="19"/>
    </row>
    <row r="417" spans="1:37">
      <c r="A417" s="30">
        <v>415</v>
      </c>
      <c r="B417" s="30" t="s">
        <v>254</v>
      </c>
      <c r="C417" s="30" t="s">
        <v>791</v>
      </c>
      <c r="D417" s="59" t="s">
        <v>900</v>
      </c>
      <c r="E417" s="31" t="s">
        <v>38</v>
      </c>
      <c r="F417" s="32">
        <v>22800000</v>
      </c>
      <c r="G417" s="30" t="s">
        <v>475</v>
      </c>
      <c r="H417" s="33">
        <v>1234640609</v>
      </c>
      <c r="I417" s="33"/>
      <c r="J417" s="34">
        <v>0</v>
      </c>
      <c r="K417" s="34">
        <v>1707</v>
      </c>
      <c r="L417" s="35">
        <v>45468</v>
      </c>
      <c r="M417" s="36">
        <f t="shared" si="42"/>
        <v>22800000</v>
      </c>
      <c r="N417" s="35">
        <v>45477</v>
      </c>
      <c r="O417" s="31" t="s">
        <v>40</v>
      </c>
      <c r="P417" s="37">
        <v>45478</v>
      </c>
      <c r="Q417" s="31">
        <v>1688</v>
      </c>
      <c r="R417" s="30">
        <v>220401</v>
      </c>
      <c r="S417" s="38">
        <f t="shared" si="43"/>
        <v>22800000</v>
      </c>
      <c r="T417" s="35">
        <v>45477</v>
      </c>
      <c r="U417" s="33" t="s">
        <v>904</v>
      </c>
      <c r="V417" s="35">
        <v>45478</v>
      </c>
      <c r="W417" s="41">
        <v>45657</v>
      </c>
      <c r="X417" s="35"/>
      <c r="Y417" s="30"/>
      <c r="Z417" s="39">
        <f t="shared" si="39"/>
        <v>3800000</v>
      </c>
      <c r="AA417" s="30"/>
      <c r="AB417" s="40"/>
      <c r="AC417" s="30"/>
      <c r="AD417" s="40"/>
      <c r="AE417" s="30"/>
      <c r="AF417" s="30"/>
      <c r="AG417" s="30"/>
      <c r="AH417" s="30"/>
      <c r="AI417" s="30"/>
      <c r="AJ417" s="19"/>
      <c r="AK417" s="19"/>
    </row>
    <row r="418" spans="1:37">
      <c r="A418" s="30">
        <v>416</v>
      </c>
      <c r="B418" s="30" t="s">
        <v>254</v>
      </c>
      <c r="C418" s="30" t="s">
        <v>314</v>
      </c>
      <c r="D418" s="59" t="s">
        <v>701</v>
      </c>
      <c r="E418" s="31" t="s">
        <v>38</v>
      </c>
      <c r="F418" s="32">
        <v>31850000</v>
      </c>
      <c r="G418" s="30" t="s">
        <v>702</v>
      </c>
      <c r="H418" s="33">
        <v>1110466779</v>
      </c>
      <c r="I418" s="33"/>
      <c r="J418" s="34">
        <v>9</v>
      </c>
      <c r="K418" s="34">
        <v>1693</v>
      </c>
      <c r="L418" s="35">
        <v>45468</v>
      </c>
      <c r="M418" s="36">
        <f t="shared" si="42"/>
        <v>31850000</v>
      </c>
      <c r="N418" s="35">
        <v>45477</v>
      </c>
      <c r="O418" s="31" t="s">
        <v>40</v>
      </c>
      <c r="P418" s="37">
        <v>45477</v>
      </c>
      <c r="Q418" s="31">
        <v>1683</v>
      </c>
      <c r="R418" s="30">
        <v>220401</v>
      </c>
      <c r="S418" s="38">
        <f t="shared" si="43"/>
        <v>31850000</v>
      </c>
      <c r="T418" s="35">
        <v>45477</v>
      </c>
      <c r="U418" s="33" t="s">
        <v>887</v>
      </c>
      <c r="V418" s="35">
        <v>45477</v>
      </c>
      <c r="W418" s="41">
        <v>45657</v>
      </c>
      <c r="X418" s="35"/>
      <c r="Y418" s="30"/>
      <c r="Z418" s="39">
        <f t="shared" si="39"/>
        <v>5308333.333333333</v>
      </c>
      <c r="AA418" s="30"/>
      <c r="AB418" s="40"/>
      <c r="AC418" s="30"/>
      <c r="AD418" s="40"/>
      <c r="AE418" s="30"/>
      <c r="AF418" s="30"/>
      <c r="AG418" s="30"/>
      <c r="AH418" s="30"/>
      <c r="AI418" s="30"/>
      <c r="AJ418" s="19"/>
      <c r="AK418" s="19"/>
    </row>
    <row r="419" spans="1:37">
      <c r="A419" s="30">
        <v>417</v>
      </c>
      <c r="B419" s="30" t="s">
        <v>35</v>
      </c>
      <c r="C419" s="30" t="s">
        <v>905</v>
      </c>
      <c r="D419" s="68" t="s">
        <v>597</v>
      </c>
      <c r="E419" s="31" t="s">
        <v>38</v>
      </c>
      <c r="F419" s="32">
        <v>19910000</v>
      </c>
      <c r="G419" s="30" t="s">
        <v>61</v>
      </c>
      <c r="H419" s="33">
        <v>14223766</v>
      </c>
      <c r="I419" s="33" t="s">
        <v>891</v>
      </c>
      <c r="J419" s="34">
        <v>1</v>
      </c>
      <c r="K419" s="34">
        <v>1712</v>
      </c>
      <c r="L419" s="35">
        <v>45471</v>
      </c>
      <c r="M419" s="36">
        <f t="shared" si="42"/>
        <v>19910000</v>
      </c>
      <c r="N419" s="35">
        <v>45477</v>
      </c>
      <c r="O419" s="31" t="s">
        <v>40</v>
      </c>
      <c r="P419" s="37" t="s">
        <v>906</v>
      </c>
      <c r="Q419" s="31">
        <v>1684</v>
      </c>
      <c r="R419" s="30">
        <v>220106</v>
      </c>
      <c r="S419" s="38">
        <f t="shared" si="43"/>
        <v>19910000</v>
      </c>
      <c r="T419" s="35">
        <v>45477</v>
      </c>
      <c r="U419" s="33" t="s">
        <v>907</v>
      </c>
      <c r="V419" s="35">
        <v>45477</v>
      </c>
      <c r="W419" s="41">
        <v>45657</v>
      </c>
      <c r="X419" s="35"/>
      <c r="Y419" s="30"/>
      <c r="Z419" s="39">
        <f t="shared" si="39"/>
        <v>3318333.3333333335</v>
      </c>
      <c r="AA419" s="30"/>
      <c r="AB419" s="40"/>
      <c r="AC419" s="30"/>
      <c r="AD419" s="40"/>
      <c r="AE419" s="30"/>
      <c r="AF419" s="30" t="s">
        <v>908</v>
      </c>
      <c r="AG419" s="30">
        <v>3193913362</v>
      </c>
      <c r="AH419" s="474" t="s">
        <v>909</v>
      </c>
      <c r="AI419" s="30"/>
      <c r="AJ419" s="19"/>
      <c r="AK419" s="19"/>
    </row>
    <row r="420" spans="1:37">
      <c r="A420" s="30">
        <v>418</v>
      </c>
      <c r="B420" s="30" t="s">
        <v>254</v>
      </c>
      <c r="C420" s="30" t="s">
        <v>314</v>
      </c>
      <c r="D420" s="30" t="s">
        <v>853</v>
      </c>
      <c r="E420" s="31" t="s">
        <v>38</v>
      </c>
      <c r="F420" s="32">
        <v>26574000</v>
      </c>
      <c r="G420" s="30" t="s">
        <v>910</v>
      </c>
      <c r="H420" s="33">
        <v>1110486231</v>
      </c>
      <c r="I420" s="33"/>
      <c r="J420" s="34">
        <v>0</v>
      </c>
      <c r="K420" s="34">
        <v>1706</v>
      </c>
      <c r="L420" s="35">
        <v>45468</v>
      </c>
      <c r="M420" s="36">
        <f t="shared" si="42"/>
        <v>26574000</v>
      </c>
      <c r="N420" s="35">
        <v>45478</v>
      </c>
      <c r="O420" s="31" t="s">
        <v>40</v>
      </c>
      <c r="P420" s="37">
        <v>45481</v>
      </c>
      <c r="Q420" s="31">
        <v>1691</v>
      </c>
      <c r="R420" s="30">
        <v>220401</v>
      </c>
      <c r="S420" s="38">
        <f t="shared" si="43"/>
        <v>26574000</v>
      </c>
      <c r="T420" s="35">
        <v>45482</v>
      </c>
      <c r="U420" s="33" t="s">
        <v>911</v>
      </c>
      <c r="V420" s="35">
        <v>45483</v>
      </c>
      <c r="W420" s="41">
        <v>45657</v>
      </c>
      <c r="X420" s="35"/>
      <c r="Y420" s="30"/>
      <c r="Z420" s="39">
        <f>+F420/6</f>
        <v>4429000</v>
      </c>
      <c r="AA420" s="30"/>
      <c r="AB420" s="40"/>
      <c r="AC420" s="30"/>
      <c r="AD420" s="40"/>
      <c r="AE420" s="30"/>
      <c r="AF420" s="30"/>
      <c r="AG420" s="30"/>
      <c r="AH420" s="30"/>
      <c r="AI420" s="30"/>
      <c r="AJ420" s="19"/>
      <c r="AK420" s="19"/>
    </row>
    <row r="421" spans="1:37">
      <c r="A421" s="30">
        <v>419</v>
      </c>
      <c r="B421" s="30" t="s">
        <v>254</v>
      </c>
      <c r="C421" s="30" t="s">
        <v>314</v>
      </c>
      <c r="D421" s="30" t="s">
        <v>729</v>
      </c>
      <c r="E421" s="31" t="s">
        <v>38</v>
      </c>
      <c r="F421" s="32">
        <v>30000000</v>
      </c>
      <c r="G421" s="30" t="s">
        <v>364</v>
      </c>
      <c r="H421" s="33">
        <v>28799762</v>
      </c>
      <c r="I421" s="33"/>
      <c r="J421" s="34">
        <v>5</v>
      </c>
      <c r="K421" s="34">
        <v>1713</v>
      </c>
      <c r="L421" s="35">
        <v>45471</v>
      </c>
      <c r="M421" s="36">
        <f t="shared" si="42"/>
        <v>30000000</v>
      </c>
      <c r="N421" s="35">
        <v>45478</v>
      </c>
      <c r="O421" s="31" t="s">
        <v>40</v>
      </c>
      <c r="P421" s="37">
        <v>45478</v>
      </c>
      <c r="Q421" s="31">
        <v>1689</v>
      </c>
      <c r="R421" s="30">
        <v>220401</v>
      </c>
      <c r="S421" s="38">
        <f t="shared" si="43"/>
        <v>30000000</v>
      </c>
      <c r="T421" s="35">
        <v>45478</v>
      </c>
      <c r="U421" s="33" t="s">
        <v>912</v>
      </c>
      <c r="V421" s="35">
        <v>45478</v>
      </c>
      <c r="W421" s="41">
        <v>45657</v>
      </c>
      <c r="X421" s="35"/>
      <c r="Y421" s="30"/>
      <c r="Z421" s="39">
        <f>+F421/6</f>
        <v>5000000</v>
      </c>
      <c r="AA421" s="30"/>
      <c r="AB421" s="40"/>
      <c r="AC421" s="30"/>
      <c r="AD421" s="40"/>
      <c r="AE421" s="30"/>
      <c r="AF421" s="30"/>
      <c r="AG421" s="30"/>
      <c r="AH421" s="30"/>
      <c r="AI421" s="30"/>
      <c r="AJ421" s="19"/>
      <c r="AK421" s="19"/>
    </row>
    <row r="422" spans="1:37">
      <c r="A422" s="30">
        <v>420</v>
      </c>
      <c r="B422" s="30" t="s">
        <v>654</v>
      </c>
      <c r="C422" s="30" t="s">
        <v>314</v>
      </c>
      <c r="D422" s="30" t="s">
        <v>913</v>
      </c>
      <c r="E422" s="31" t="s">
        <v>38</v>
      </c>
      <c r="F422" s="32">
        <v>27000000</v>
      </c>
      <c r="G422" s="30" t="s">
        <v>914</v>
      </c>
      <c r="H422" s="33">
        <v>65759924</v>
      </c>
      <c r="I422" s="33"/>
      <c r="J422" s="34">
        <v>5</v>
      </c>
      <c r="K422" s="34">
        <v>1688</v>
      </c>
      <c r="L422" s="35">
        <v>45468</v>
      </c>
      <c r="M422" s="36">
        <f t="shared" si="42"/>
        <v>27000000</v>
      </c>
      <c r="N422" s="35">
        <v>45478</v>
      </c>
      <c r="O422" s="31" t="s">
        <v>40</v>
      </c>
      <c r="P422" s="37">
        <v>45478</v>
      </c>
      <c r="Q422" s="31">
        <v>1690</v>
      </c>
      <c r="R422" s="30">
        <v>220301</v>
      </c>
      <c r="S422" s="38">
        <v>27000000</v>
      </c>
      <c r="T422" s="35">
        <v>45482</v>
      </c>
      <c r="U422" s="33" t="s">
        <v>915</v>
      </c>
      <c r="V422" s="35">
        <v>45484</v>
      </c>
      <c r="W422" s="41">
        <v>45657</v>
      </c>
      <c r="X422" s="35"/>
      <c r="Y422" s="30"/>
      <c r="Z422" s="39">
        <f>+F422/6</f>
        <v>4500000</v>
      </c>
      <c r="AA422" s="30"/>
      <c r="AB422" s="40"/>
      <c r="AC422" s="30"/>
      <c r="AD422" s="40"/>
      <c r="AE422" s="30"/>
      <c r="AF422" s="30"/>
      <c r="AG422" s="30"/>
      <c r="AH422" s="30"/>
      <c r="AI422" s="30"/>
      <c r="AJ422" s="19"/>
      <c r="AK422" s="19"/>
    </row>
    <row r="423" spans="1:37">
      <c r="A423" s="30">
        <v>421</v>
      </c>
      <c r="B423" s="30" t="s">
        <v>35</v>
      </c>
      <c r="C423" s="30" t="s">
        <v>36</v>
      </c>
      <c r="D423" s="59" t="s">
        <v>89</v>
      </c>
      <c r="E423" s="31" t="s">
        <v>38</v>
      </c>
      <c r="F423" s="32">
        <v>11220134</v>
      </c>
      <c r="G423" s="59" t="s">
        <v>615</v>
      </c>
      <c r="H423" s="33">
        <v>1193563069</v>
      </c>
      <c r="I423" s="33"/>
      <c r="J423" s="34">
        <v>5</v>
      </c>
      <c r="K423" s="34">
        <v>1705</v>
      </c>
      <c r="L423" s="35">
        <v>45469</v>
      </c>
      <c r="M423" s="36">
        <f t="shared" si="42"/>
        <v>11220134</v>
      </c>
      <c r="N423" s="35">
        <v>45481</v>
      </c>
      <c r="O423" s="31" t="s">
        <v>40</v>
      </c>
      <c r="P423" s="37">
        <v>45481</v>
      </c>
      <c r="Q423" s="31">
        <v>1692</v>
      </c>
      <c r="R423" s="30">
        <v>21030202</v>
      </c>
      <c r="S423" s="38">
        <f t="shared" ref="S423:S469" si="44">M423</f>
        <v>11220134</v>
      </c>
      <c r="T423" s="35">
        <v>45481</v>
      </c>
      <c r="U423" s="33">
        <v>100034657</v>
      </c>
      <c r="V423" s="35">
        <v>45482</v>
      </c>
      <c r="W423" s="41">
        <v>45657</v>
      </c>
      <c r="X423" s="35"/>
      <c r="Y423" s="30"/>
      <c r="Z423" s="39">
        <f>+F423/5.8</f>
        <v>1934505.8620689656</v>
      </c>
      <c r="AA423" s="30"/>
      <c r="AB423" s="40"/>
      <c r="AC423" s="30"/>
      <c r="AD423" s="40"/>
      <c r="AE423" s="30"/>
      <c r="AF423" s="30"/>
      <c r="AG423" s="30"/>
      <c r="AH423" s="30"/>
      <c r="AI423" s="30"/>
      <c r="AJ423" s="19"/>
      <c r="AK423" s="19"/>
    </row>
    <row r="424" spans="1:37">
      <c r="A424" s="30">
        <v>422</v>
      </c>
      <c r="B424" s="30" t="s">
        <v>35</v>
      </c>
      <c r="C424" s="30" t="s">
        <v>70</v>
      </c>
      <c r="D424" s="30" t="s">
        <v>916</v>
      </c>
      <c r="E424" s="31" t="s">
        <v>38</v>
      </c>
      <c r="F424" s="32">
        <v>28259916</v>
      </c>
      <c r="G424" s="30" t="s">
        <v>837</v>
      </c>
      <c r="H424" s="33">
        <v>800250023</v>
      </c>
      <c r="I424" s="33"/>
      <c r="J424" s="34">
        <v>3</v>
      </c>
      <c r="K424" s="34">
        <v>1744</v>
      </c>
      <c r="L424" s="35">
        <v>45471</v>
      </c>
      <c r="M424" s="36">
        <f t="shared" si="42"/>
        <v>28259916</v>
      </c>
      <c r="N424" s="35">
        <v>45482</v>
      </c>
      <c r="O424" s="31" t="s">
        <v>40</v>
      </c>
      <c r="P424" s="37">
        <v>45482</v>
      </c>
      <c r="Q424" s="31">
        <v>1694</v>
      </c>
      <c r="R424" s="30">
        <v>220105</v>
      </c>
      <c r="S424" s="38">
        <f t="shared" si="44"/>
        <v>28259916</v>
      </c>
      <c r="T424" s="35">
        <v>45482</v>
      </c>
      <c r="U424" s="33">
        <v>100034702</v>
      </c>
      <c r="V424" s="35">
        <v>45483</v>
      </c>
      <c r="W424" s="41">
        <v>45503</v>
      </c>
      <c r="X424" s="35"/>
      <c r="Y424" s="30"/>
      <c r="Z424" s="39">
        <f>+F424/6</f>
        <v>4709986</v>
      </c>
      <c r="AA424" s="30"/>
      <c r="AB424" s="40"/>
      <c r="AC424" s="30"/>
      <c r="AD424" s="40"/>
      <c r="AE424" s="30"/>
      <c r="AF424" s="30"/>
      <c r="AG424" s="30"/>
      <c r="AH424" s="30"/>
      <c r="AI424" s="30"/>
      <c r="AJ424" s="19"/>
      <c r="AK424" s="19"/>
    </row>
    <row r="425" spans="1:37">
      <c r="A425" s="30">
        <v>423</v>
      </c>
      <c r="B425" s="30" t="s">
        <v>254</v>
      </c>
      <c r="C425" s="30" t="s">
        <v>791</v>
      </c>
      <c r="D425" s="59" t="s">
        <v>900</v>
      </c>
      <c r="E425" s="31" t="s">
        <v>38</v>
      </c>
      <c r="F425" s="32">
        <v>22800000</v>
      </c>
      <c r="G425" s="30" t="s">
        <v>477</v>
      </c>
      <c r="H425" s="33">
        <v>1110548516</v>
      </c>
      <c r="I425" s="33"/>
      <c r="J425" s="34">
        <v>1</v>
      </c>
      <c r="K425" s="34">
        <v>1722</v>
      </c>
      <c r="L425" s="35">
        <v>45501</v>
      </c>
      <c r="M425" s="36">
        <f t="shared" si="42"/>
        <v>22800000</v>
      </c>
      <c r="N425" s="35">
        <v>45482</v>
      </c>
      <c r="O425" s="31" t="s">
        <v>40</v>
      </c>
      <c r="P425" s="37">
        <v>45484</v>
      </c>
      <c r="Q425" s="31">
        <v>1700</v>
      </c>
      <c r="R425" s="30">
        <v>220401</v>
      </c>
      <c r="S425" s="38">
        <f t="shared" si="44"/>
        <v>22800000</v>
      </c>
      <c r="T425" s="35">
        <v>45484</v>
      </c>
      <c r="U425" s="33" t="s">
        <v>917</v>
      </c>
      <c r="V425" s="35">
        <v>45484</v>
      </c>
      <c r="W425" s="41">
        <v>45657</v>
      </c>
      <c r="X425" s="35"/>
      <c r="Y425" s="30"/>
      <c r="Z425" s="39">
        <f>+F425/6</f>
        <v>3800000</v>
      </c>
      <c r="AA425" s="30"/>
      <c r="AB425" s="40"/>
      <c r="AC425" s="30"/>
      <c r="AD425" s="40"/>
      <c r="AE425" s="30"/>
      <c r="AF425" s="30"/>
      <c r="AG425" s="30"/>
      <c r="AH425" s="30"/>
      <c r="AI425" s="30"/>
      <c r="AJ425" s="19"/>
      <c r="AK425" s="19"/>
    </row>
    <row r="426" spans="1:37">
      <c r="A426" s="30">
        <v>424</v>
      </c>
      <c r="B426" s="30" t="s">
        <v>254</v>
      </c>
      <c r="C426" s="30" t="s">
        <v>48</v>
      </c>
      <c r="D426" s="30" t="s">
        <v>918</v>
      </c>
      <c r="E426" s="31" t="s">
        <v>38</v>
      </c>
      <c r="F426" s="32">
        <v>58320000</v>
      </c>
      <c r="G426" s="30" t="s">
        <v>919</v>
      </c>
      <c r="H426" s="33">
        <v>901430318</v>
      </c>
      <c r="I426" s="33"/>
      <c r="J426" s="34">
        <v>1</v>
      </c>
      <c r="K426" s="34">
        <v>1691</v>
      </c>
      <c r="L426" s="35">
        <v>45468</v>
      </c>
      <c r="M426" s="36">
        <f t="shared" si="42"/>
        <v>58320000</v>
      </c>
      <c r="N426" s="35">
        <v>45482</v>
      </c>
      <c r="O426" s="31" t="s">
        <v>40</v>
      </c>
      <c r="P426" s="37">
        <v>45482</v>
      </c>
      <c r="Q426" s="31">
        <v>1695</v>
      </c>
      <c r="R426" s="30">
        <v>220401</v>
      </c>
      <c r="S426" s="38">
        <f t="shared" si="44"/>
        <v>58320000</v>
      </c>
      <c r="T426" s="35">
        <v>45483</v>
      </c>
      <c r="U426" s="33" t="s">
        <v>920</v>
      </c>
      <c r="V426" s="35">
        <v>45484</v>
      </c>
      <c r="W426" s="41">
        <v>45657</v>
      </c>
      <c r="X426" s="35">
        <v>45412</v>
      </c>
      <c r="Y426" s="30" t="s">
        <v>41</v>
      </c>
      <c r="Z426" s="39">
        <f>+F426/6</f>
        <v>9720000</v>
      </c>
      <c r="AA426" s="30"/>
      <c r="AB426" s="40"/>
      <c r="AC426" s="30"/>
      <c r="AD426" s="40"/>
      <c r="AE426" s="30"/>
      <c r="AF426" s="30"/>
      <c r="AG426" s="30"/>
      <c r="AH426" s="30"/>
      <c r="AI426" s="30"/>
      <c r="AJ426" s="19"/>
      <c r="AK426" s="19"/>
    </row>
    <row r="427" spans="1:37">
      <c r="A427" s="30">
        <v>425</v>
      </c>
      <c r="B427" s="30" t="s">
        <v>254</v>
      </c>
      <c r="C427" s="30" t="s">
        <v>488</v>
      </c>
      <c r="D427" s="55" t="s">
        <v>921</v>
      </c>
      <c r="E427" s="31" t="s">
        <v>38</v>
      </c>
      <c r="F427" s="32">
        <v>14214000</v>
      </c>
      <c r="G427" s="30" t="s">
        <v>481</v>
      </c>
      <c r="H427" s="33">
        <v>1109386295</v>
      </c>
      <c r="I427" s="33"/>
      <c r="J427" s="34">
        <v>9</v>
      </c>
      <c r="K427" s="34">
        <v>1715</v>
      </c>
      <c r="L427" s="35">
        <v>45471</v>
      </c>
      <c r="M427" s="36">
        <f t="shared" si="42"/>
        <v>14214000</v>
      </c>
      <c r="N427" s="35">
        <v>45483</v>
      </c>
      <c r="O427" s="31" t="s">
        <v>40</v>
      </c>
      <c r="P427" s="37">
        <v>45483</v>
      </c>
      <c r="Q427" s="31">
        <v>1697</v>
      </c>
      <c r="R427" s="30">
        <v>220402</v>
      </c>
      <c r="S427" s="38">
        <f t="shared" si="44"/>
        <v>14214000</v>
      </c>
      <c r="T427" s="35">
        <v>45483</v>
      </c>
      <c r="U427" s="33" t="s">
        <v>922</v>
      </c>
      <c r="V427" s="35">
        <v>45483</v>
      </c>
      <c r="W427" s="41">
        <v>45657</v>
      </c>
      <c r="X427" s="35"/>
      <c r="Y427" s="30"/>
      <c r="Z427" s="39">
        <f>+F427/6</f>
        <v>2369000</v>
      </c>
      <c r="AA427" s="30"/>
      <c r="AB427" s="40"/>
      <c r="AC427" s="30"/>
      <c r="AD427" s="40"/>
      <c r="AE427" s="30"/>
      <c r="AF427" s="30"/>
      <c r="AG427" s="30"/>
      <c r="AH427" s="30"/>
      <c r="AI427" s="30"/>
      <c r="AJ427" s="19"/>
      <c r="AK427" s="19"/>
    </row>
    <row r="428" spans="1:37">
      <c r="A428" s="30">
        <v>426</v>
      </c>
      <c r="B428" s="30" t="s">
        <v>35</v>
      </c>
      <c r="C428" s="30" t="s">
        <v>59</v>
      </c>
      <c r="D428" s="30" t="s">
        <v>923</v>
      </c>
      <c r="E428" s="31" t="s">
        <v>38</v>
      </c>
      <c r="F428" s="32">
        <v>17000000</v>
      </c>
      <c r="G428" s="30" t="s">
        <v>712</v>
      </c>
      <c r="H428" s="33">
        <v>809012539</v>
      </c>
      <c r="I428" s="33"/>
      <c r="J428" s="34">
        <v>4</v>
      </c>
      <c r="K428" s="34">
        <v>1724</v>
      </c>
      <c r="L428" s="35">
        <v>45471</v>
      </c>
      <c r="M428" s="36">
        <f t="shared" si="42"/>
        <v>17000000</v>
      </c>
      <c r="N428" s="35">
        <v>45483</v>
      </c>
      <c r="O428" s="31" t="s">
        <v>40</v>
      </c>
      <c r="P428" s="37">
        <v>45484</v>
      </c>
      <c r="Q428" s="31">
        <v>1701</v>
      </c>
      <c r="R428" s="30">
        <v>2102020209</v>
      </c>
      <c r="S428" s="38">
        <f t="shared" si="44"/>
        <v>17000000</v>
      </c>
      <c r="T428" s="35">
        <v>45484</v>
      </c>
      <c r="U428" s="33">
        <v>100034760</v>
      </c>
      <c r="V428" s="35">
        <v>45489</v>
      </c>
      <c r="W428" s="41">
        <v>45535</v>
      </c>
      <c r="X428" s="35"/>
      <c r="Y428" s="30"/>
      <c r="Z428" s="39">
        <f>+F428/6</f>
        <v>2833333.3333333335</v>
      </c>
      <c r="AA428" s="30"/>
      <c r="AB428" s="40"/>
      <c r="AC428" s="30"/>
      <c r="AD428" s="40"/>
      <c r="AE428" s="30"/>
      <c r="AF428" s="30"/>
      <c r="AG428" s="30"/>
      <c r="AH428" s="30"/>
      <c r="AI428" s="30"/>
      <c r="AJ428" s="19"/>
      <c r="AK428" s="19"/>
    </row>
    <row r="429" spans="1:37">
      <c r="A429" s="30">
        <v>427</v>
      </c>
      <c r="B429" s="30" t="s">
        <v>254</v>
      </c>
      <c r="C429" s="30" t="s">
        <v>251</v>
      </c>
      <c r="D429" s="30" t="s">
        <v>924</v>
      </c>
      <c r="E429" s="31" t="s">
        <v>38</v>
      </c>
      <c r="F429" s="32">
        <v>19142550</v>
      </c>
      <c r="G429" s="30" t="s">
        <v>373</v>
      </c>
      <c r="H429" s="33">
        <v>93060622</v>
      </c>
      <c r="I429" s="33"/>
      <c r="J429" s="34">
        <v>6</v>
      </c>
      <c r="K429" s="34">
        <v>1701</v>
      </c>
      <c r="L429" s="35">
        <v>45501</v>
      </c>
      <c r="M429" s="36">
        <f t="shared" si="42"/>
        <v>19142550</v>
      </c>
      <c r="N429" s="35">
        <v>45483</v>
      </c>
      <c r="O429" s="31" t="s">
        <v>40</v>
      </c>
      <c r="P429" s="37">
        <v>45483</v>
      </c>
      <c r="Q429" s="31">
        <v>1698</v>
      </c>
      <c r="R429" s="30">
        <v>220401</v>
      </c>
      <c r="S429" s="38">
        <f t="shared" si="44"/>
        <v>19142550</v>
      </c>
      <c r="T429" s="35">
        <v>45483</v>
      </c>
      <c r="U429" s="33" t="s">
        <v>925</v>
      </c>
      <c r="V429" s="35">
        <v>45483</v>
      </c>
      <c r="W429" s="41">
        <v>45657</v>
      </c>
      <c r="X429" s="35"/>
      <c r="Y429" s="30"/>
      <c r="Z429" s="39">
        <f>+F408/6</f>
        <v>2369000</v>
      </c>
      <c r="AA429" s="30"/>
      <c r="AB429" s="40"/>
      <c r="AC429" s="30"/>
      <c r="AD429" s="40"/>
      <c r="AE429" s="30"/>
      <c r="AF429" s="30"/>
      <c r="AG429" s="30"/>
      <c r="AH429" s="30"/>
      <c r="AI429" s="30"/>
      <c r="AJ429" s="19"/>
      <c r="AK429" s="19"/>
    </row>
    <row r="430" spans="1:37">
      <c r="A430" s="30">
        <v>428</v>
      </c>
      <c r="B430" s="30" t="s">
        <v>35</v>
      </c>
      <c r="C430" s="30" t="s">
        <v>251</v>
      </c>
      <c r="D430" s="30" t="s">
        <v>926</v>
      </c>
      <c r="E430" s="31" t="s">
        <v>38</v>
      </c>
      <c r="F430" s="32">
        <v>19467800</v>
      </c>
      <c r="G430" s="30" t="s">
        <v>927</v>
      </c>
      <c r="H430" s="33">
        <v>14295124</v>
      </c>
      <c r="I430" s="33"/>
      <c r="J430" s="34">
        <v>1</v>
      </c>
      <c r="K430" s="34">
        <v>1702</v>
      </c>
      <c r="L430" s="35">
        <v>45468</v>
      </c>
      <c r="M430" s="36">
        <f t="shared" si="42"/>
        <v>19467800</v>
      </c>
      <c r="N430" s="35">
        <v>45483</v>
      </c>
      <c r="O430" s="31" t="s">
        <v>40</v>
      </c>
      <c r="P430" s="37">
        <v>45483</v>
      </c>
      <c r="Q430" s="31">
        <v>1699</v>
      </c>
      <c r="R430" s="30">
        <v>21030202</v>
      </c>
      <c r="S430" s="38">
        <f t="shared" si="44"/>
        <v>19467800</v>
      </c>
      <c r="T430" s="35">
        <v>45483</v>
      </c>
      <c r="U430" s="33" t="s">
        <v>928</v>
      </c>
      <c r="V430" s="35">
        <v>45485</v>
      </c>
      <c r="W430" s="41">
        <v>45657</v>
      </c>
      <c r="X430" s="35"/>
      <c r="Y430" s="30"/>
      <c r="Z430" s="39">
        <f>+F430/6</f>
        <v>3244633.3333333335</v>
      </c>
      <c r="AA430" s="30"/>
      <c r="AB430" s="40"/>
      <c r="AC430" s="30"/>
      <c r="AD430" s="40"/>
      <c r="AE430" s="30"/>
      <c r="AF430" s="30"/>
      <c r="AG430" s="30"/>
      <c r="AH430" s="30"/>
      <c r="AI430" s="30"/>
      <c r="AJ430" s="19"/>
      <c r="AK430" s="19"/>
    </row>
    <row r="431" spans="1:37">
      <c r="A431" s="30">
        <v>429</v>
      </c>
      <c r="B431" s="30" t="s">
        <v>254</v>
      </c>
      <c r="C431" s="30" t="s">
        <v>284</v>
      </c>
      <c r="D431" s="30" t="s">
        <v>929</v>
      </c>
      <c r="E431" s="31" t="s">
        <v>38</v>
      </c>
      <c r="F431" s="32">
        <v>26500000</v>
      </c>
      <c r="G431" s="30" t="s">
        <v>930</v>
      </c>
      <c r="H431" s="33">
        <v>84047569</v>
      </c>
      <c r="I431" s="33"/>
      <c r="J431" s="34">
        <v>7</v>
      </c>
      <c r="K431" s="34">
        <v>1745</v>
      </c>
      <c r="L431" s="35">
        <v>45471</v>
      </c>
      <c r="M431" s="36">
        <f t="shared" si="42"/>
        <v>26500000</v>
      </c>
      <c r="N431" s="35">
        <v>45483</v>
      </c>
      <c r="O431" s="31" t="s">
        <v>40</v>
      </c>
      <c r="P431" s="37">
        <v>45484</v>
      </c>
      <c r="Q431" s="31">
        <v>1702</v>
      </c>
      <c r="R431" s="30">
        <v>220401</v>
      </c>
      <c r="S431" s="38">
        <f t="shared" si="44"/>
        <v>26500000</v>
      </c>
      <c r="T431" s="35">
        <v>45484</v>
      </c>
      <c r="U431" s="33">
        <v>100034757</v>
      </c>
      <c r="V431" s="35">
        <v>45484</v>
      </c>
      <c r="W431" s="31" t="s">
        <v>79</v>
      </c>
      <c r="X431" s="35">
        <v>45625</v>
      </c>
      <c r="Y431" s="30" t="s">
        <v>931</v>
      </c>
      <c r="Z431" s="39">
        <f>+F431/5</f>
        <v>5300000</v>
      </c>
      <c r="AA431" s="469">
        <v>3533333</v>
      </c>
      <c r="AB431" s="40"/>
      <c r="AC431" s="30"/>
      <c r="AD431" s="40"/>
      <c r="AE431" s="30"/>
      <c r="AF431" s="30"/>
      <c r="AG431" s="30"/>
      <c r="AH431" s="30"/>
      <c r="AI431" s="30"/>
      <c r="AJ431" s="19"/>
      <c r="AK431" s="19"/>
    </row>
    <row r="432" spans="1:37">
      <c r="A432" s="30">
        <v>430</v>
      </c>
      <c r="B432" s="30" t="s">
        <v>654</v>
      </c>
      <c r="C432" s="30" t="s">
        <v>210</v>
      </c>
      <c r="D432" s="30" t="s">
        <v>932</v>
      </c>
      <c r="E432" s="31" t="s">
        <v>38</v>
      </c>
      <c r="F432" s="32">
        <v>16800000</v>
      </c>
      <c r="G432" s="30" t="s">
        <v>933</v>
      </c>
      <c r="H432" s="33">
        <v>65771165</v>
      </c>
      <c r="I432" s="33"/>
      <c r="J432" s="34">
        <v>0</v>
      </c>
      <c r="K432" s="34">
        <v>1727</v>
      </c>
      <c r="L432" s="35">
        <v>45471</v>
      </c>
      <c r="M432" s="36">
        <f t="shared" si="42"/>
        <v>16800000</v>
      </c>
      <c r="N432" s="35">
        <v>45483</v>
      </c>
      <c r="O432" s="31" t="s">
        <v>40</v>
      </c>
      <c r="P432" s="37">
        <v>45485</v>
      </c>
      <c r="Q432" s="31">
        <v>1708</v>
      </c>
      <c r="R432" s="30">
        <v>220302</v>
      </c>
      <c r="S432" s="38">
        <f t="shared" si="44"/>
        <v>16800000</v>
      </c>
      <c r="T432" s="35">
        <v>45490</v>
      </c>
      <c r="U432" s="33" t="s">
        <v>934</v>
      </c>
      <c r="V432" s="35">
        <v>45491</v>
      </c>
      <c r="W432" s="41">
        <v>45657</v>
      </c>
      <c r="X432" s="35"/>
      <c r="Y432" s="30"/>
      <c r="Z432" s="39">
        <f>+F432/6</f>
        <v>2800000</v>
      </c>
      <c r="AA432" s="30"/>
      <c r="AB432" s="40"/>
      <c r="AC432" s="30"/>
      <c r="AD432" s="40"/>
      <c r="AE432" s="30"/>
      <c r="AF432" s="30"/>
      <c r="AG432" s="30"/>
      <c r="AH432" s="30"/>
      <c r="AI432" s="30"/>
      <c r="AJ432" s="19"/>
      <c r="AK432" s="19"/>
    </row>
    <row r="433" spans="1:37">
      <c r="A433" s="30">
        <v>431</v>
      </c>
      <c r="B433" s="30" t="s">
        <v>254</v>
      </c>
      <c r="C433" s="30" t="s">
        <v>48</v>
      </c>
      <c r="D433" s="30" t="s">
        <v>935</v>
      </c>
      <c r="E433" s="31" t="s">
        <v>38</v>
      </c>
      <c r="F433" s="32">
        <v>35000000</v>
      </c>
      <c r="G433" s="30" t="s">
        <v>919</v>
      </c>
      <c r="H433" s="33">
        <v>901430318</v>
      </c>
      <c r="I433" s="33"/>
      <c r="J433" s="34">
        <v>1</v>
      </c>
      <c r="K433" s="34">
        <v>1746</v>
      </c>
      <c r="L433" s="35">
        <v>45471</v>
      </c>
      <c r="M433" s="36">
        <f t="shared" si="42"/>
        <v>35000000</v>
      </c>
      <c r="N433" s="35">
        <v>45484</v>
      </c>
      <c r="O433" s="31" t="s">
        <v>40</v>
      </c>
      <c r="P433" s="37">
        <v>45484</v>
      </c>
      <c r="Q433" s="31">
        <v>1703</v>
      </c>
      <c r="R433" s="30">
        <v>220401</v>
      </c>
      <c r="S433" s="38">
        <f t="shared" si="44"/>
        <v>35000000</v>
      </c>
      <c r="T433" s="35">
        <v>45484</v>
      </c>
      <c r="U433" s="33" t="s">
        <v>936</v>
      </c>
      <c r="V433" s="35">
        <v>45485</v>
      </c>
      <c r="W433" s="41">
        <v>45657</v>
      </c>
      <c r="X433" s="35">
        <v>45412</v>
      </c>
      <c r="Y433" s="30" t="s">
        <v>41</v>
      </c>
      <c r="Z433" s="39">
        <v>9720000</v>
      </c>
      <c r="AA433" s="30"/>
      <c r="AB433" s="40"/>
      <c r="AC433" s="30"/>
      <c r="AD433" s="40"/>
      <c r="AE433" s="30"/>
      <c r="AF433" s="30"/>
      <c r="AG433" s="30"/>
      <c r="AH433" s="30"/>
      <c r="AI433" s="30"/>
      <c r="AJ433" s="19"/>
      <c r="AK433" s="19"/>
    </row>
    <row r="434" spans="1:37">
      <c r="A434" s="30">
        <v>432</v>
      </c>
      <c r="B434" s="30" t="s">
        <v>654</v>
      </c>
      <c r="C434" s="30" t="s">
        <v>210</v>
      </c>
      <c r="D434" s="30" t="s">
        <v>932</v>
      </c>
      <c r="E434" s="31" t="s">
        <v>38</v>
      </c>
      <c r="F434" s="32">
        <v>16800000</v>
      </c>
      <c r="G434" s="30" t="s">
        <v>937</v>
      </c>
      <c r="H434" s="33">
        <v>28538686</v>
      </c>
      <c r="I434" s="33"/>
      <c r="J434" s="34">
        <v>4</v>
      </c>
      <c r="K434" s="34">
        <v>1731</v>
      </c>
      <c r="L434" s="35">
        <v>45471</v>
      </c>
      <c r="M434" s="36">
        <f t="shared" si="42"/>
        <v>16800000</v>
      </c>
      <c r="N434" s="35">
        <v>45484</v>
      </c>
      <c r="O434" s="31" t="s">
        <v>40</v>
      </c>
      <c r="P434" s="37">
        <v>45484</v>
      </c>
      <c r="Q434" s="31">
        <v>1704</v>
      </c>
      <c r="R434" s="30">
        <v>220302</v>
      </c>
      <c r="S434" s="38">
        <f t="shared" si="44"/>
        <v>16800000</v>
      </c>
      <c r="T434" s="35">
        <v>45484</v>
      </c>
      <c r="U434" s="33" t="s">
        <v>938</v>
      </c>
      <c r="V434" s="35">
        <v>45489</v>
      </c>
      <c r="W434" s="41">
        <v>45657</v>
      </c>
      <c r="X434" s="35"/>
      <c r="Y434" s="30"/>
      <c r="Z434" s="39">
        <f>+F434/6</f>
        <v>2800000</v>
      </c>
      <c r="AA434" s="30"/>
      <c r="AB434" s="40"/>
      <c r="AC434" s="30"/>
      <c r="AD434" s="40"/>
      <c r="AE434" s="30"/>
      <c r="AF434" s="30"/>
      <c r="AG434" s="30"/>
      <c r="AH434" s="30"/>
      <c r="AI434" s="30"/>
      <c r="AJ434" s="19"/>
      <c r="AK434" s="19"/>
    </row>
    <row r="435" spans="1:37">
      <c r="A435" s="30">
        <v>433</v>
      </c>
      <c r="B435" s="30" t="s">
        <v>654</v>
      </c>
      <c r="C435" s="30" t="s">
        <v>210</v>
      </c>
      <c r="D435" s="30" t="s">
        <v>932</v>
      </c>
      <c r="E435" s="31" t="s">
        <v>38</v>
      </c>
      <c r="F435" s="32">
        <v>16800000</v>
      </c>
      <c r="G435" s="30" t="s">
        <v>939</v>
      </c>
      <c r="H435" s="33">
        <v>39752816</v>
      </c>
      <c r="I435" s="33"/>
      <c r="J435" s="34">
        <v>1</v>
      </c>
      <c r="K435" s="34">
        <v>1729</v>
      </c>
      <c r="L435" s="35">
        <v>45471</v>
      </c>
      <c r="M435" s="36">
        <f t="shared" si="42"/>
        <v>16800000</v>
      </c>
      <c r="N435" s="35">
        <v>45484</v>
      </c>
      <c r="O435" s="31" t="s">
        <v>40</v>
      </c>
      <c r="P435" s="37">
        <v>45484</v>
      </c>
      <c r="Q435" s="31">
        <v>1705</v>
      </c>
      <c r="R435" s="30">
        <v>220302</v>
      </c>
      <c r="S435" s="38">
        <f t="shared" si="44"/>
        <v>16800000</v>
      </c>
      <c r="T435" s="35">
        <v>45484</v>
      </c>
      <c r="U435" s="33" t="s">
        <v>940</v>
      </c>
      <c r="V435" s="35">
        <v>45489</v>
      </c>
      <c r="W435" s="41">
        <v>45657</v>
      </c>
      <c r="X435" s="35"/>
      <c r="Y435" s="30"/>
      <c r="Z435" s="39">
        <f t="shared" ref="Z435:Z440" si="45">+F435/6</f>
        <v>2800000</v>
      </c>
      <c r="AA435" s="30"/>
      <c r="AB435" s="40"/>
      <c r="AC435" s="30"/>
      <c r="AD435" s="40"/>
      <c r="AE435" s="30"/>
      <c r="AF435" s="30"/>
      <c r="AG435" s="30"/>
      <c r="AH435" s="30"/>
      <c r="AI435" s="30"/>
      <c r="AJ435" s="19"/>
      <c r="AK435" s="19"/>
    </row>
    <row r="436" spans="1:37">
      <c r="A436" s="30">
        <v>434</v>
      </c>
      <c r="B436" s="30" t="s">
        <v>654</v>
      </c>
      <c r="C436" s="30" t="s">
        <v>210</v>
      </c>
      <c r="D436" s="30" t="s">
        <v>932</v>
      </c>
      <c r="E436" s="31" t="s">
        <v>38</v>
      </c>
      <c r="F436" s="32">
        <v>16800000</v>
      </c>
      <c r="G436" s="30" t="s">
        <v>941</v>
      </c>
      <c r="H436" s="33">
        <v>1110453156</v>
      </c>
      <c r="I436" s="33"/>
      <c r="J436" s="34">
        <v>4</v>
      </c>
      <c r="K436" s="34">
        <v>1737</v>
      </c>
      <c r="L436" s="35">
        <v>45471</v>
      </c>
      <c r="M436" s="36">
        <f t="shared" si="42"/>
        <v>16800000</v>
      </c>
      <c r="N436" s="35">
        <v>45484</v>
      </c>
      <c r="O436" s="31" t="s">
        <v>40</v>
      </c>
      <c r="P436" s="37">
        <v>45485</v>
      </c>
      <c r="Q436" s="31">
        <v>1709</v>
      </c>
      <c r="R436" s="30">
        <v>220302</v>
      </c>
      <c r="S436" s="38">
        <f t="shared" si="44"/>
        <v>16800000</v>
      </c>
      <c r="T436" s="35">
        <v>45485</v>
      </c>
      <c r="U436" s="33" t="s">
        <v>942</v>
      </c>
      <c r="V436" s="35">
        <v>45485</v>
      </c>
      <c r="W436" s="41">
        <v>45657</v>
      </c>
      <c r="X436" s="35"/>
      <c r="Y436" s="30"/>
      <c r="Z436" s="39">
        <f t="shared" si="45"/>
        <v>2800000</v>
      </c>
      <c r="AA436" s="30"/>
      <c r="AB436" s="40"/>
      <c r="AC436" s="30"/>
      <c r="AD436" s="40"/>
      <c r="AE436" s="30"/>
      <c r="AF436" s="30"/>
      <c r="AG436" s="30"/>
      <c r="AH436" s="30"/>
      <c r="AI436" s="30"/>
      <c r="AJ436" s="19"/>
      <c r="AK436" s="19"/>
    </row>
    <row r="437" spans="1:37">
      <c r="A437" s="30">
        <v>435</v>
      </c>
      <c r="B437" s="30" t="s">
        <v>654</v>
      </c>
      <c r="C437" s="30" t="s">
        <v>210</v>
      </c>
      <c r="D437" s="30" t="s">
        <v>932</v>
      </c>
      <c r="E437" s="31" t="s">
        <v>38</v>
      </c>
      <c r="F437" s="32">
        <v>16800000</v>
      </c>
      <c r="G437" s="30" t="s">
        <v>943</v>
      </c>
      <c r="H437" s="33">
        <v>1109003942</v>
      </c>
      <c r="I437" s="33"/>
      <c r="J437" s="34">
        <v>3</v>
      </c>
      <c r="K437" s="34">
        <v>1725</v>
      </c>
      <c r="L437" s="35">
        <v>45471</v>
      </c>
      <c r="M437" s="36">
        <f t="shared" si="42"/>
        <v>16800000</v>
      </c>
      <c r="N437" s="35">
        <v>45484</v>
      </c>
      <c r="O437" s="31" t="s">
        <v>40</v>
      </c>
      <c r="P437" s="37">
        <v>45485</v>
      </c>
      <c r="Q437" s="31">
        <v>1710</v>
      </c>
      <c r="R437" s="30">
        <v>220302</v>
      </c>
      <c r="S437" s="38">
        <f t="shared" si="44"/>
        <v>16800000</v>
      </c>
      <c r="T437" s="35" t="s">
        <v>944</v>
      </c>
      <c r="U437" s="33" t="s">
        <v>945</v>
      </c>
      <c r="V437" s="35">
        <v>45485</v>
      </c>
      <c r="W437" s="41">
        <v>45657</v>
      </c>
      <c r="X437" s="35"/>
      <c r="Y437" s="30"/>
      <c r="Z437" s="39">
        <f t="shared" si="45"/>
        <v>2800000</v>
      </c>
      <c r="AA437" s="30"/>
      <c r="AB437" s="40"/>
      <c r="AC437" s="30"/>
      <c r="AD437" s="40"/>
      <c r="AE437" s="30"/>
      <c r="AF437" s="30"/>
      <c r="AG437" s="30"/>
      <c r="AH437" s="30"/>
      <c r="AI437" s="30"/>
      <c r="AJ437" s="19"/>
      <c r="AK437" s="19"/>
    </row>
    <row r="438" spans="1:37">
      <c r="A438" s="30">
        <v>436</v>
      </c>
      <c r="B438" s="30" t="s">
        <v>654</v>
      </c>
      <c r="C438" s="30" t="s">
        <v>210</v>
      </c>
      <c r="D438" s="30" t="s">
        <v>932</v>
      </c>
      <c r="E438" s="31" t="s">
        <v>38</v>
      </c>
      <c r="F438" s="32">
        <v>16800000</v>
      </c>
      <c r="G438" s="30" t="s">
        <v>946</v>
      </c>
      <c r="H438" s="33">
        <v>1005826834</v>
      </c>
      <c r="I438" s="33"/>
      <c r="J438" s="34">
        <v>0</v>
      </c>
      <c r="K438" s="34">
        <v>1723</v>
      </c>
      <c r="L438" s="35">
        <v>45471</v>
      </c>
      <c r="M438" s="36">
        <f t="shared" si="42"/>
        <v>16800000</v>
      </c>
      <c r="N438" s="35">
        <v>45484</v>
      </c>
      <c r="O438" s="31" t="s">
        <v>40</v>
      </c>
      <c r="P438" s="37">
        <v>45489</v>
      </c>
      <c r="Q438" s="31">
        <v>1721</v>
      </c>
      <c r="R438" s="30">
        <v>220302</v>
      </c>
      <c r="S438" s="38">
        <f t="shared" si="44"/>
        <v>16800000</v>
      </c>
      <c r="T438" s="35">
        <v>45489</v>
      </c>
      <c r="U438" s="33" t="s">
        <v>947</v>
      </c>
      <c r="V438" s="35">
        <v>45489</v>
      </c>
      <c r="W438" s="41">
        <v>45657</v>
      </c>
      <c r="X438" s="35"/>
      <c r="Y438" s="30"/>
      <c r="Z438" s="39">
        <f t="shared" si="45"/>
        <v>2800000</v>
      </c>
      <c r="AA438" s="30"/>
      <c r="AB438" s="40"/>
      <c r="AC438" s="30"/>
      <c r="AD438" s="40"/>
      <c r="AE438" s="30"/>
      <c r="AF438" s="30"/>
      <c r="AG438" s="30"/>
      <c r="AH438" s="30"/>
      <c r="AI438" s="30"/>
      <c r="AJ438" s="19"/>
      <c r="AK438" s="19"/>
    </row>
    <row r="439" spans="1:37">
      <c r="A439" s="30">
        <v>437</v>
      </c>
      <c r="B439" s="30" t="s">
        <v>654</v>
      </c>
      <c r="C439" s="30" t="s">
        <v>210</v>
      </c>
      <c r="D439" s="30" t="s">
        <v>932</v>
      </c>
      <c r="E439" s="31" t="s">
        <v>38</v>
      </c>
      <c r="F439" s="32">
        <v>16800000</v>
      </c>
      <c r="G439" s="30" t="s">
        <v>889</v>
      </c>
      <c r="H439" s="33">
        <v>65588998</v>
      </c>
      <c r="I439" s="33"/>
      <c r="J439" s="34">
        <v>5</v>
      </c>
      <c r="K439" s="34">
        <v>1733</v>
      </c>
      <c r="L439" s="35">
        <v>45471</v>
      </c>
      <c r="M439" s="36">
        <f t="shared" si="42"/>
        <v>16800000</v>
      </c>
      <c r="N439" s="35">
        <v>45484</v>
      </c>
      <c r="O439" s="31" t="s">
        <v>40</v>
      </c>
      <c r="P439" s="37">
        <v>45484</v>
      </c>
      <c r="Q439" s="31">
        <v>1706</v>
      </c>
      <c r="R439" s="30">
        <v>220302</v>
      </c>
      <c r="S439" s="38">
        <f t="shared" si="44"/>
        <v>16800000</v>
      </c>
      <c r="T439" s="35">
        <v>45484</v>
      </c>
      <c r="U439" s="33">
        <v>100034768</v>
      </c>
      <c r="V439" s="35">
        <v>45485</v>
      </c>
      <c r="W439" s="41">
        <v>45657</v>
      </c>
      <c r="X439" s="35"/>
      <c r="Y439" s="30"/>
      <c r="Z439" s="39">
        <f t="shared" si="45"/>
        <v>2800000</v>
      </c>
      <c r="AA439" s="30"/>
      <c r="AB439" s="40"/>
      <c r="AC439" s="30"/>
      <c r="AD439" s="40"/>
      <c r="AE439" s="30"/>
      <c r="AF439" s="30"/>
      <c r="AG439" s="30"/>
      <c r="AH439" s="30"/>
      <c r="AI439" s="30"/>
      <c r="AJ439" s="19"/>
      <c r="AK439" s="19"/>
    </row>
    <row r="440" spans="1:37">
      <c r="A440" s="30">
        <v>438</v>
      </c>
      <c r="B440" s="30" t="s">
        <v>654</v>
      </c>
      <c r="C440" s="30" t="s">
        <v>210</v>
      </c>
      <c r="D440" s="30" t="s">
        <v>932</v>
      </c>
      <c r="E440" s="31" t="s">
        <v>38</v>
      </c>
      <c r="F440" s="32">
        <v>16800000</v>
      </c>
      <c r="G440" s="30" t="s">
        <v>948</v>
      </c>
      <c r="H440" s="33">
        <v>38361634</v>
      </c>
      <c r="I440" s="33"/>
      <c r="J440" s="34">
        <v>6</v>
      </c>
      <c r="K440" s="34">
        <v>1728</v>
      </c>
      <c r="L440" s="35">
        <v>45471</v>
      </c>
      <c r="M440" s="36">
        <f t="shared" si="42"/>
        <v>16800000</v>
      </c>
      <c r="N440" s="35">
        <v>45484</v>
      </c>
      <c r="O440" s="31" t="s">
        <v>40</v>
      </c>
      <c r="P440" s="37">
        <v>45484</v>
      </c>
      <c r="Q440" s="31">
        <v>1707</v>
      </c>
      <c r="R440" s="30">
        <v>220302</v>
      </c>
      <c r="S440" s="38">
        <f t="shared" si="44"/>
        <v>16800000</v>
      </c>
      <c r="T440" s="35">
        <v>45484</v>
      </c>
      <c r="U440" s="33">
        <v>100034777</v>
      </c>
      <c r="V440" s="35">
        <v>45485</v>
      </c>
      <c r="W440" s="41">
        <v>45657</v>
      </c>
      <c r="X440" s="35"/>
      <c r="Y440" s="30"/>
      <c r="Z440" s="39">
        <f t="shared" si="45"/>
        <v>2800000</v>
      </c>
      <c r="AA440" s="30"/>
      <c r="AB440" s="40"/>
      <c r="AC440" s="30"/>
      <c r="AD440" s="40"/>
      <c r="AE440" s="30"/>
      <c r="AF440" s="30"/>
      <c r="AG440" s="30"/>
      <c r="AH440" s="30"/>
      <c r="AI440" s="30"/>
      <c r="AJ440" s="19"/>
      <c r="AK440" s="19"/>
    </row>
    <row r="441" spans="1:37">
      <c r="A441" s="30">
        <v>439</v>
      </c>
      <c r="B441" s="30" t="s">
        <v>654</v>
      </c>
      <c r="C441" s="30" t="s">
        <v>336</v>
      </c>
      <c r="D441" s="59" t="s">
        <v>949</v>
      </c>
      <c r="E441" s="31" t="s">
        <v>38</v>
      </c>
      <c r="F441" s="32">
        <v>27000000</v>
      </c>
      <c r="G441" s="30" t="s">
        <v>950</v>
      </c>
      <c r="H441" s="33">
        <v>5828395</v>
      </c>
      <c r="I441" s="33"/>
      <c r="J441" s="34">
        <v>7</v>
      </c>
      <c r="K441" s="34">
        <v>1739</v>
      </c>
      <c r="L441" s="35">
        <v>45471</v>
      </c>
      <c r="M441" s="36">
        <f t="shared" si="42"/>
        <v>27000000</v>
      </c>
      <c r="N441" s="35">
        <v>45484</v>
      </c>
      <c r="O441" s="31" t="s">
        <v>40</v>
      </c>
      <c r="P441" s="37">
        <v>45485</v>
      </c>
      <c r="Q441" s="31">
        <v>1711</v>
      </c>
      <c r="R441" s="30">
        <v>220301</v>
      </c>
      <c r="S441" s="38">
        <f t="shared" si="44"/>
        <v>27000000</v>
      </c>
      <c r="T441" s="35">
        <v>45484</v>
      </c>
      <c r="U441" s="33" t="s">
        <v>951</v>
      </c>
      <c r="V441" s="35">
        <v>45485</v>
      </c>
      <c r="W441" s="41">
        <v>45657</v>
      </c>
      <c r="X441" s="35"/>
      <c r="Y441" s="30"/>
      <c r="Z441" s="39">
        <f>+F441/5.7</f>
        <v>4736842.1052631577</v>
      </c>
      <c r="AA441" s="30"/>
      <c r="AB441" s="40"/>
      <c r="AC441" s="30"/>
      <c r="AD441" s="40"/>
      <c r="AE441" s="30"/>
      <c r="AF441" s="30"/>
      <c r="AG441" s="30"/>
      <c r="AH441" s="30"/>
      <c r="AI441" s="30"/>
      <c r="AJ441" s="19"/>
      <c r="AK441" s="19"/>
    </row>
    <row r="442" spans="1:37">
      <c r="A442" s="30">
        <v>440</v>
      </c>
      <c r="B442" s="30" t="s">
        <v>654</v>
      </c>
      <c r="C442" s="30" t="s">
        <v>336</v>
      </c>
      <c r="D442" s="59" t="s">
        <v>949</v>
      </c>
      <c r="E442" s="31" t="s">
        <v>38</v>
      </c>
      <c r="F442" s="32">
        <v>27000000</v>
      </c>
      <c r="G442" s="30" t="s">
        <v>952</v>
      </c>
      <c r="H442" s="33">
        <v>65767602</v>
      </c>
      <c r="I442" s="33"/>
      <c r="J442" s="34">
        <v>2</v>
      </c>
      <c r="K442" s="34">
        <v>1741</v>
      </c>
      <c r="L442" s="35">
        <v>45471</v>
      </c>
      <c r="M442" s="36">
        <f t="shared" si="42"/>
        <v>27000000</v>
      </c>
      <c r="N442" s="35">
        <v>45484</v>
      </c>
      <c r="O442" s="31" t="s">
        <v>40</v>
      </c>
      <c r="P442" s="37">
        <v>45477</v>
      </c>
      <c r="Q442" s="31">
        <v>1680</v>
      </c>
      <c r="R442" s="30">
        <v>220301</v>
      </c>
      <c r="S442" s="38">
        <f t="shared" si="44"/>
        <v>27000000</v>
      </c>
      <c r="T442" s="35">
        <v>45484</v>
      </c>
      <c r="U442" s="33" t="s">
        <v>953</v>
      </c>
      <c r="V442" s="35">
        <v>45485</v>
      </c>
      <c r="W442" s="41">
        <v>45657</v>
      </c>
      <c r="X442" s="35"/>
      <c r="Y442" s="30"/>
      <c r="Z442" s="39">
        <f>+F442/5.7</f>
        <v>4736842.1052631577</v>
      </c>
      <c r="AA442" s="30"/>
      <c r="AB442" s="40"/>
      <c r="AC442" s="30"/>
      <c r="AD442" s="40"/>
      <c r="AE442" s="30"/>
      <c r="AF442" s="30"/>
      <c r="AG442" s="30"/>
      <c r="AH442" s="30"/>
      <c r="AI442" s="30"/>
      <c r="AJ442" s="19"/>
      <c r="AK442" s="19"/>
    </row>
    <row r="443" spans="1:37">
      <c r="A443" s="30">
        <v>441</v>
      </c>
      <c r="B443" s="30" t="s">
        <v>35</v>
      </c>
      <c r="C443" s="30" t="s">
        <v>251</v>
      </c>
      <c r="D443" s="59" t="s">
        <v>618</v>
      </c>
      <c r="E443" s="31" t="s">
        <v>38</v>
      </c>
      <c r="F443" s="32">
        <v>30000000</v>
      </c>
      <c r="G443" s="30" t="s">
        <v>619</v>
      </c>
      <c r="H443" s="33">
        <v>52332938</v>
      </c>
      <c r="I443" s="33"/>
      <c r="J443" s="34">
        <v>7</v>
      </c>
      <c r="K443" s="34">
        <v>1720</v>
      </c>
      <c r="L443" s="35">
        <v>45471</v>
      </c>
      <c r="M443" s="36">
        <f t="shared" si="42"/>
        <v>30000000</v>
      </c>
      <c r="N443" s="35">
        <v>45484</v>
      </c>
      <c r="O443" s="31" t="s">
        <v>40</v>
      </c>
      <c r="P443" s="37">
        <v>45485</v>
      </c>
      <c r="Q443" s="31">
        <v>1716</v>
      </c>
      <c r="R443" s="30">
        <v>2102020211</v>
      </c>
      <c r="S443" s="38">
        <f t="shared" si="44"/>
        <v>30000000</v>
      </c>
      <c r="T443" s="35">
        <v>45485</v>
      </c>
      <c r="U443" s="33">
        <v>100034801</v>
      </c>
      <c r="V443" s="35">
        <v>45489</v>
      </c>
      <c r="W443" s="41">
        <v>45657</v>
      </c>
      <c r="X443" s="35"/>
      <c r="Y443" s="30"/>
      <c r="Z443" s="39">
        <f>+F443/5.7</f>
        <v>5263157.8947368423</v>
      </c>
      <c r="AA443" s="30"/>
      <c r="AB443" s="40"/>
      <c r="AC443" s="30"/>
      <c r="AD443" s="40"/>
      <c r="AE443" s="30"/>
      <c r="AF443" s="30"/>
      <c r="AG443" s="30"/>
      <c r="AH443" s="30"/>
      <c r="AI443" s="30"/>
      <c r="AJ443" s="19"/>
      <c r="AK443" s="19"/>
    </row>
    <row r="444" spans="1:37">
      <c r="A444" s="30">
        <v>442</v>
      </c>
      <c r="B444" s="30" t="s">
        <v>654</v>
      </c>
      <c r="C444" s="30" t="s">
        <v>336</v>
      </c>
      <c r="D444" s="59" t="s">
        <v>954</v>
      </c>
      <c r="E444" s="31" t="s">
        <v>38</v>
      </c>
      <c r="F444" s="32">
        <v>156700000</v>
      </c>
      <c r="G444" s="30" t="s">
        <v>712</v>
      </c>
      <c r="H444" s="33">
        <v>809012539</v>
      </c>
      <c r="I444" s="33"/>
      <c r="J444" s="34">
        <v>4</v>
      </c>
      <c r="K444" s="34">
        <v>1743</v>
      </c>
      <c r="L444" s="35">
        <v>45471</v>
      </c>
      <c r="M444" s="36">
        <f t="shared" si="42"/>
        <v>156700000</v>
      </c>
      <c r="N444" s="35">
        <v>45484</v>
      </c>
      <c r="O444" s="31" t="s">
        <v>40</v>
      </c>
      <c r="P444" s="37">
        <v>45485</v>
      </c>
      <c r="Q444" s="31">
        <v>1713</v>
      </c>
      <c r="R444" s="30">
        <v>220305</v>
      </c>
      <c r="S444" s="38">
        <f t="shared" si="44"/>
        <v>156700000</v>
      </c>
      <c r="T444" s="35">
        <v>45484</v>
      </c>
      <c r="U444" s="33">
        <v>100034782</v>
      </c>
      <c r="V444" s="35">
        <v>45489</v>
      </c>
      <c r="W444" s="41">
        <v>45656</v>
      </c>
      <c r="X444" s="35"/>
      <c r="Y444" s="30"/>
      <c r="Z444" s="39">
        <f t="shared" ref="Z444" si="46">+F444/5.1</f>
        <v>30725490.196078435</v>
      </c>
      <c r="AA444" s="30"/>
      <c r="AB444" s="40"/>
      <c r="AC444" s="30"/>
      <c r="AD444" s="40"/>
      <c r="AE444" s="30"/>
      <c r="AF444" s="30"/>
      <c r="AG444" s="30"/>
      <c r="AH444" s="30"/>
      <c r="AI444" s="30"/>
      <c r="AJ444" s="19"/>
      <c r="AK444" s="19"/>
    </row>
    <row r="445" spans="1:37">
      <c r="A445" s="30">
        <v>443</v>
      </c>
      <c r="B445" s="30" t="s">
        <v>654</v>
      </c>
      <c r="C445" s="30" t="s">
        <v>210</v>
      </c>
      <c r="D445" s="30" t="s">
        <v>932</v>
      </c>
      <c r="E445" s="31" t="s">
        <v>38</v>
      </c>
      <c r="F445" s="32">
        <v>16800000</v>
      </c>
      <c r="G445" s="30" t="s">
        <v>955</v>
      </c>
      <c r="H445" s="33">
        <v>65760365</v>
      </c>
      <c r="I445" s="33"/>
      <c r="J445" s="34">
        <v>1</v>
      </c>
      <c r="K445" s="34">
        <v>1718</v>
      </c>
      <c r="L445" s="35">
        <v>45471</v>
      </c>
      <c r="M445" s="36">
        <f t="shared" si="42"/>
        <v>16800000</v>
      </c>
      <c r="N445" s="35">
        <v>45485</v>
      </c>
      <c r="O445" s="31" t="s">
        <v>40</v>
      </c>
      <c r="P445" s="37">
        <v>45489</v>
      </c>
      <c r="Q445" s="31">
        <v>1720</v>
      </c>
      <c r="R445" s="30">
        <v>220302</v>
      </c>
      <c r="S445" s="38">
        <f t="shared" si="44"/>
        <v>16800000</v>
      </c>
      <c r="T445" s="35">
        <v>45485</v>
      </c>
      <c r="U445" s="33" t="s">
        <v>956</v>
      </c>
      <c r="V445" s="35">
        <v>45490</v>
      </c>
      <c r="W445" s="41">
        <v>45657</v>
      </c>
      <c r="X445" s="35"/>
      <c r="Y445" s="30"/>
      <c r="Z445" s="39">
        <f t="shared" ref="Z445" si="47">+F445/6</f>
        <v>2800000</v>
      </c>
      <c r="AA445" s="30"/>
      <c r="AB445" s="40"/>
      <c r="AC445" s="30"/>
      <c r="AD445" s="40"/>
      <c r="AE445" s="30"/>
      <c r="AF445" s="30"/>
      <c r="AG445" s="30"/>
      <c r="AH445" s="30"/>
      <c r="AI445" s="30"/>
      <c r="AJ445" s="19"/>
      <c r="AK445" s="19"/>
    </row>
    <row r="446" spans="1:37">
      <c r="A446" s="30">
        <v>444</v>
      </c>
      <c r="B446" s="30" t="s">
        <v>654</v>
      </c>
      <c r="C446" s="30" t="s">
        <v>336</v>
      </c>
      <c r="D446" s="59" t="s">
        <v>949</v>
      </c>
      <c r="E446" s="31" t="s">
        <v>38</v>
      </c>
      <c r="F446" s="32">
        <v>27000000</v>
      </c>
      <c r="G446" s="30" t="s">
        <v>957</v>
      </c>
      <c r="H446" s="33">
        <v>1110464811</v>
      </c>
      <c r="I446" s="33"/>
      <c r="J446" s="34">
        <v>8</v>
      </c>
      <c r="K446" s="34">
        <v>1740</v>
      </c>
      <c r="L446" s="35">
        <v>45471</v>
      </c>
      <c r="M446" s="36">
        <f t="shared" si="42"/>
        <v>27000000</v>
      </c>
      <c r="N446" s="35">
        <v>45485</v>
      </c>
      <c r="O446" s="31" t="s">
        <v>40</v>
      </c>
      <c r="P446" s="37">
        <v>45485</v>
      </c>
      <c r="Q446" s="31">
        <v>1719</v>
      </c>
      <c r="R446" s="30">
        <v>220301</v>
      </c>
      <c r="S446" s="38">
        <f t="shared" si="44"/>
        <v>27000000</v>
      </c>
      <c r="T446" s="35">
        <v>45485</v>
      </c>
      <c r="U446" s="33" t="s">
        <v>958</v>
      </c>
      <c r="V446" s="35">
        <v>45485</v>
      </c>
      <c r="W446" s="41">
        <v>45657</v>
      </c>
      <c r="X446" s="35"/>
      <c r="Y446" s="30"/>
      <c r="Z446" s="39">
        <f>+F446/5.7</f>
        <v>4736842.1052631577</v>
      </c>
      <c r="AA446" s="30"/>
      <c r="AB446" s="40"/>
      <c r="AC446" s="30"/>
      <c r="AD446" s="40"/>
      <c r="AE446" s="30"/>
      <c r="AF446" s="30"/>
      <c r="AG446" s="30"/>
      <c r="AH446" s="30"/>
      <c r="AI446" s="30"/>
      <c r="AJ446" s="19"/>
      <c r="AK446" s="19"/>
    </row>
    <row r="447" spans="1:37">
      <c r="A447" s="30">
        <v>445</v>
      </c>
      <c r="B447" s="30" t="s">
        <v>654</v>
      </c>
      <c r="C447" s="30" t="s">
        <v>336</v>
      </c>
      <c r="D447" s="59" t="s">
        <v>949</v>
      </c>
      <c r="E447" s="31" t="s">
        <v>38</v>
      </c>
      <c r="F447" s="32">
        <v>27000000</v>
      </c>
      <c r="G447" s="30" t="s">
        <v>959</v>
      </c>
      <c r="H447" s="33">
        <v>1110458705</v>
      </c>
      <c r="I447" s="33"/>
      <c r="J447" s="34">
        <v>0</v>
      </c>
      <c r="K447" s="34">
        <v>1736</v>
      </c>
      <c r="L447" s="35">
        <v>45471</v>
      </c>
      <c r="M447" s="36">
        <f t="shared" si="42"/>
        <v>27000000</v>
      </c>
      <c r="N447" s="35">
        <v>45485</v>
      </c>
      <c r="O447" s="31" t="s">
        <v>296</v>
      </c>
      <c r="P447" s="37">
        <v>45485</v>
      </c>
      <c r="Q447" s="31">
        <v>1717</v>
      </c>
      <c r="R447" s="30">
        <v>220301</v>
      </c>
      <c r="S447" s="38">
        <f t="shared" si="44"/>
        <v>27000000</v>
      </c>
      <c r="T447" s="35">
        <v>45485</v>
      </c>
      <c r="U447" s="33" t="s">
        <v>960</v>
      </c>
      <c r="V447" s="35">
        <v>45485</v>
      </c>
      <c r="W447" s="41">
        <v>45657</v>
      </c>
      <c r="X447" s="35"/>
      <c r="Y447" s="30"/>
      <c r="Z447" s="39">
        <f>+F447/5.7</f>
        <v>4736842.1052631577</v>
      </c>
      <c r="AA447" s="30"/>
      <c r="AB447" s="40"/>
      <c r="AC447" s="30"/>
      <c r="AD447" s="40"/>
      <c r="AE447" s="30"/>
      <c r="AF447" s="30"/>
      <c r="AG447" s="30"/>
      <c r="AH447" s="30"/>
      <c r="AI447" s="30"/>
      <c r="AJ447" s="19"/>
      <c r="AK447" s="19"/>
    </row>
    <row r="448" spans="1:37">
      <c r="A448" s="30">
        <v>446</v>
      </c>
      <c r="B448" s="30" t="s">
        <v>654</v>
      </c>
      <c r="C448" s="30" t="s">
        <v>336</v>
      </c>
      <c r="D448" s="59" t="s">
        <v>949</v>
      </c>
      <c r="E448" s="31" t="s">
        <v>38</v>
      </c>
      <c r="F448" s="32">
        <v>27000000</v>
      </c>
      <c r="G448" s="30" t="s">
        <v>961</v>
      </c>
      <c r="H448" s="33">
        <v>65780347</v>
      </c>
      <c r="I448" s="33"/>
      <c r="J448" s="34">
        <v>2</v>
      </c>
      <c r="K448" s="34">
        <v>1742</v>
      </c>
      <c r="L448" s="35">
        <v>45471</v>
      </c>
      <c r="M448" s="36">
        <f t="shared" si="42"/>
        <v>27000000</v>
      </c>
      <c r="N448" s="35">
        <v>45485</v>
      </c>
      <c r="O448" s="31" t="s">
        <v>40</v>
      </c>
      <c r="P448" s="37">
        <v>45485</v>
      </c>
      <c r="Q448" s="31">
        <v>1718</v>
      </c>
      <c r="R448" s="30">
        <v>220301</v>
      </c>
      <c r="S448" s="38">
        <f t="shared" si="44"/>
        <v>27000000</v>
      </c>
      <c r="T448" s="35">
        <v>45485</v>
      </c>
      <c r="U448" s="33" t="s">
        <v>962</v>
      </c>
      <c r="V448" s="35">
        <v>45485</v>
      </c>
      <c r="W448" s="41">
        <v>45657</v>
      </c>
      <c r="X448" s="35"/>
      <c r="Y448" s="30"/>
      <c r="Z448" s="39">
        <f>+F448/5.7</f>
        <v>4736842.1052631577</v>
      </c>
      <c r="AA448" s="30"/>
      <c r="AB448" s="40"/>
      <c r="AC448" s="30"/>
      <c r="AD448" s="40"/>
      <c r="AE448" s="30"/>
      <c r="AF448" s="30"/>
      <c r="AG448" s="30"/>
      <c r="AH448" s="30"/>
      <c r="AI448" s="30"/>
      <c r="AJ448" s="19"/>
      <c r="AK448" s="19"/>
    </row>
    <row r="449" spans="1:37">
      <c r="A449" s="30">
        <v>447</v>
      </c>
      <c r="B449" s="30" t="s">
        <v>254</v>
      </c>
      <c r="C449" s="30" t="s">
        <v>336</v>
      </c>
      <c r="D449" s="59" t="s">
        <v>963</v>
      </c>
      <c r="E449" s="31" t="s">
        <v>38</v>
      </c>
      <c r="F449" s="32">
        <v>36000000</v>
      </c>
      <c r="G449" s="30" t="s">
        <v>338</v>
      </c>
      <c r="H449" s="33">
        <v>1110536440</v>
      </c>
      <c r="I449" s="33"/>
      <c r="J449" s="34">
        <v>9</v>
      </c>
      <c r="K449" s="34">
        <v>1750</v>
      </c>
      <c r="L449" s="35">
        <v>46573</v>
      </c>
      <c r="M449" s="36">
        <f t="shared" si="42"/>
        <v>36000000</v>
      </c>
      <c r="N449" s="35">
        <v>45490</v>
      </c>
      <c r="O449" s="31" t="s">
        <v>40</v>
      </c>
      <c r="P449" s="37">
        <v>45490</v>
      </c>
      <c r="Q449" s="31">
        <v>1726</v>
      </c>
      <c r="R449" s="30">
        <v>220401</v>
      </c>
      <c r="S449" s="38">
        <f t="shared" si="44"/>
        <v>36000000</v>
      </c>
      <c r="T449" s="35">
        <v>45490</v>
      </c>
      <c r="U449" s="33" t="s">
        <v>964</v>
      </c>
      <c r="V449" s="35">
        <v>45491</v>
      </c>
      <c r="W449" s="41">
        <v>45657</v>
      </c>
      <c r="X449" s="35"/>
      <c r="Y449" s="30"/>
      <c r="Z449" s="39">
        <v>6000000</v>
      </c>
      <c r="AA449" s="30"/>
      <c r="AB449" s="40"/>
      <c r="AC449" s="30"/>
      <c r="AD449" s="40"/>
      <c r="AE449" s="30"/>
      <c r="AF449" s="30"/>
      <c r="AG449" s="30"/>
      <c r="AH449" s="30"/>
      <c r="AI449" s="30"/>
      <c r="AJ449" s="19"/>
      <c r="AK449" s="19"/>
    </row>
    <row r="450" spans="1:37">
      <c r="A450" s="30">
        <v>448</v>
      </c>
      <c r="B450" s="30" t="s">
        <v>35</v>
      </c>
      <c r="C450" s="30" t="s">
        <v>42</v>
      </c>
      <c r="D450" s="30" t="s">
        <v>965</v>
      </c>
      <c r="E450" s="31" t="s">
        <v>38</v>
      </c>
      <c r="F450" s="32">
        <v>25750000</v>
      </c>
      <c r="G450" s="30" t="s">
        <v>966</v>
      </c>
      <c r="H450" s="33">
        <v>1110505317</v>
      </c>
      <c r="I450" s="33"/>
      <c r="J450" s="34">
        <v>8</v>
      </c>
      <c r="K450" s="34">
        <v>1749</v>
      </c>
      <c r="L450" s="35">
        <v>45478</v>
      </c>
      <c r="M450" s="36">
        <f t="shared" si="42"/>
        <v>25750000</v>
      </c>
      <c r="N450" s="35">
        <v>45490</v>
      </c>
      <c r="O450" s="31" t="s">
        <v>40</v>
      </c>
      <c r="P450" s="37">
        <v>45491</v>
      </c>
      <c r="Q450" s="31">
        <v>1732</v>
      </c>
      <c r="R450" s="30">
        <v>2101010301</v>
      </c>
      <c r="S450" s="38">
        <f t="shared" si="44"/>
        <v>25750000</v>
      </c>
      <c r="T450" s="35">
        <v>45491</v>
      </c>
      <c r="U450" s="33" t="s">
        <v>967</v>
      </c>
      <c r="V450" s="35">
        <v>45492</v>
      </c>
      <c r="W450" s="31" t="s">
        <v>79</v>
      </c>
      <c r="X450" s="35">
        <v>45639</v>
      </c>
      <c r="Y450" s="30" t="s">
        <v>968</v>
      </c>
      <c r="Z450" s="39">
        <v>5150000</v>
      </c>
      <c r="AA450" s="30">
        <v>2060000</v>
      </c>
      <c r="AB450" s="40"/>
      <c r="AC450" s="30"/>
      <c r="AD450" s="40"/>
      <c r="AE450" s="30"/>
      <c r="AF450" s="30"/>
      <c r="AG450" s="30"/>
      <c r="AH450" s="30"/>
      <c r="AI450" s="30"/>
      <c r="AJ450" s="19"/>
      <c r="AK450" s="19"/>
    </row>
    <row r="451" spans="1:37">
      <c r="A451" s="30">
        <v>449</v>
      </c>
      <c r="B451" s="30" t="s">
        <v>654</v>
      </c>
      <c r="C451" s="30" t="s">
        <v>336</v>
      </c>
      <c r="D451" s="59" t="s">
        <v>949</v>
      </c>
      <c r="E451" s="31" t="s">
        <v>38</v>
      </c>
      <c r="F451" s="32">
        <v>27000000</v>
      </c>
      <c r="G451" s="30" t="s">
        <v>969</v>
      </c>
      <c r="H451" s="33">
        <v>93436944</v>
      </c>
      <c r="I451" s="33"/>
      <c r="J451" s="34">
        <v>2</v>
      </c>
      <c r="K451" s="34">
        <v>1738</v>
      </c>
      <c r="L451" s="35">
        <v>45471</v>
      </c>
      <c r="M451" s="36">
        <f t="shared" si="42"/>
        <v>27000000</v>
      </c>
      <c r="N451" s="35">
        <v>45490</v>
      </c>
      <c r="O451" s="31" t="s">
        <v>40</v>
      </c>
      <c r="P451" s="37">
        <v>45490</v>
      </c>
      <c r="Q451" s="31">
        <v>1727</v>
      </c>
      <c r="R451" s="30">
        <v>220301</v>
      </c>
      <c r="S451" s="38">
        <f t="shared" si="44"/>
        <v>27000000</v>
      </c>
      <c r="T451" s="35">
        <v>45490</v>
      </c>
      <c r="U451" s="33" t="s">
        <v>970</v>
      </c>
      <c r="V451" s="35">
        <v>45492</v>
      </c>
      <c r="W451" s="41">
        <v>45657</v>
      </c>
      <c r="X451" s="35"/>
      <c r="Y451" s="30"/>
      <c r="Z451" s="39">
        <f>+F451/5.7</f>
        <v>4736842.1052631577</v>
      </c>
      <c r="AA451" s="30"/>
      <c r="AB451" s="40"/>
      <c r="AC451" s="30"/>
      <c r="AD451" s="40"/>
      <c r="AE451" s="30"/>
      <c r="AF451" s="30"/>
      <c r="AG451" s="30"/>
      <c r="AH451" s="30"/>
      <c r="AI451" s="30"/>
      <c r="AJ451" s="19"/>
      <c r="AK451" s="19"/>
    </row>
    <row r="452" spans="1:37">
      <c r="A452" s="30">
        <v>450</v>
      </c>
      <c r="B452" s="30" t="s">
        <v>654</v>
      </c>
      <c r="C452" s="30" t="s">
        <v>210</v>
      </c>
      <c r="D452" s="30" t="s">
        <v>932</v>
      </c>
      <c r="E452" s="31" t="s">
        <v>38</v>
      </c>
      <c r="F452" s="32">
        <v>16800000</v>
      </c>
      <c r="G452" s="30" t="s">
        <v>971</v>
      </c>
      <c r="H452" s="33">
        <v>55165364</v>
      </c>
      <c r="I452" s="33"/>
      <c r="J452" s="34">
        <v>4</v>
      </c>
      <c r="K452" s="34">
        <v>1732</v>
      </c>
      <c r="L452" s="35">
        <v>45471</v>
      </c>
      <c r="M452" s="36">
        <f t="shared" si="42"/>
        <v>16800000</v>
      </c>
      <c r="N452" s="35">
        <v>45490</v>
      </c>
      <c r="O452" s="31" t="s">
        <v>40</v>
      </c>
      <c r="P452" s="37">
        <v>45490</v>
      </c>
      <c r="Q452" s="31">
        <v>1728</v>
      </c>
      <c r="R452" s="30">
        <v>220302</v>
      </c>
      <c r="S452" s="38">
        <f t="shared" si="44"/>
        <v>16800000</v>
      </c>
      <c r="T452" s="35">
        <v>45492</v>
      </c>
      <c r="U452" s="33" t="s">
        <v>972</v>
      </c>
      <c r="V452" s="35">
        <v>45495</v>
      </c>
      <c r="W452" s="41">
        <v>45657</v>
      </c>
      <c r="X452" s="35"/>
      <c r="Y452" s="30"/>
      <c r="Z452" s="39">
        <f t="shared" ref="Z452:Z455" si="48">+F452/6</f>
        <v>2800000</v>
      </c>
      <c r="AA452" s="30"/>
      <c r="AB452" s="40"/>
      <c r="AC452" s="30"/>
      <c r="AD452" s="40"/>
      <c r="AE452" s="30"/>
      <c r="AF452" s="30"/>
      <c r="AG452" s="30"/>
      <c r="AH452" s="30"/>
      <c r="AI452" s="30"/>
      <c r="AJ452" s="19"/>
      <c r="AK452" s="19"/>
    </row>
    <row r="453" spans="1:37">
      <c r="A453" s="30">
        <v>451</v>
      </c>
      <c r="B453" s="30" t="s">
        <v>654</v>
      </c>
      <c r="C453" s="30" t="s">
        <v>210</v>
      </c>
      <c r="D453" s="30" t="s">
        <v>932</v>
      </c>
      <c r="E453" s="31" t="s">
        <v>38</v>
      </c>
      <c r="F453" s="32">
        <v>16800000</v>
      </c>
      <c r="G453" s="30" t="s">
        <v>973</v>
      </c>
      <c r="H453" s="33">
        <v>65736609</v>
      </c>
      <c r="I453" s="33"/>
      <c r="J453" s="34">
        <v>0</v>
      </c>
      <c r="K453" s="34">
        <v>1734</v>
      </c>
      <c r="L453" s="35">
        <v>45471</v>
      </c>
      <c r="M453" s="36">
        <f t="shared" si="42"/>
        <v>16800000</v>
      </c>
      <c r="N453" s="35">
        <v>45490</v>
      </c>
      <c r="O453" s="31" t="s">
        <v>40</v>
      </c>
      <c r="P453" s="37">
        <v>45490</v>
      </c>
      <c r="Q453" s="31">
        <v>1729</v>
      </c>
      <c r="R453" s="30">
        <v>220302</v>
      </c>
      <c r="S453" s="38">
        <f t="shared" si="44"/>
        <v>16800000</v>
      </c>
      <c r="T453" s="35">
        <v>45490</v>
      </c>
      <c r="U453" s="33" t="s">
        <v>974</v>
      </c>
      <c r="V453" s="35">
        <v>45491</v>
      </c>
      <c r="W453" s="41">
        <v>45657</v>
      </c>
      <c r="X453" s="35"/>
      <c r="Y453" s="30"/>
      <c r="Z453" s="39">
        <f t="shared" si="48"/>
        <v>2800000</v>
      </c>
      <c r="AA453" s="30"/>
      <c r="AB453" s="40"/>
      <c r="AC453" s="30"/>
      <c r="AD453" s="40"/>
      <c r="AE453" s="30"/>
      <c r="AF453" s="30"/>
      <c r="AG453" s="30"/>
      <c r="AH453" s="30"/>
      <c r="AI453" s="30"/>
      <c r="AJ453" s="19"/>
      <c r="AK453" s="19"/>
    </row>
    <row r="454" spans="1:37">
      <c r="A454" s="30">
        <v>452</v>
      </c>
      <c r="B454" s="30" t="s">
        <v>654</v>
      </c>
      <c r="C454" s="30" t="s">
        <v>210</v>
      </c>
      <c r="D454" s="30" t="s">
        <v>932</v>
      </c>
      <c r="E454" s="31" t="s">
        <v>38</v>
      </c>
      <c r="F454" s="32">
        <v>16800000</v>
      </c>
      <c r="G454" s="30" t="s">
        <v>975</v>
      </c>
      <c r="H454" s="33">
        <v>24714386</v>
      </c>
      <c r="I454" s="33"/>
      <c r="J454" s="34">
        <v>1</v>
      </c>
      <c r="K454" s="34">
        <v>1726</v>
      </c>
      <c r="L454" s="35">
        <v>45471</v>
      </c>
      <c r="M454" s="36">
        <f t="shared" si="42"/>
        <v>16800000</v>
      </c>
      <c r="N454" s="35">
        <v>45490</v>
      </c>
      <c r="O454" s="31" t="s">
        <v>40</v>
      </c>
      <c r="P454" s="37">
        <v>45491</v>
      </c>
      <c r="Q454" s="31">
        <v>1733</v>
      </c>
      <c r="R454" s="30">
        <v>220302</v>
      </c>
      <c r="S454" s="38">
        <f t="shared" si="44"/>
        <v>16800000</v>
      </c>
      <c r="T454" s="35">
        <v>45490</v>
      </c>
      <c r="U454" s="33" t="s">
        <v>976</v>
      </c>
      <c r="V454" s="35" t="s">
        <v>977</v>
      </c>
      <c r="W454" s="41">
        <v>45657</v>
      </c>
      <c r="X454" s="35"/>
      <c r="Y454" s="30"/>
      <c r="Z454" s="39">
        <f t="shared" si="48"/>
        <v>2800000</v>
      </c>
      <c r="AA454" s="30"/>
      <c r="AB454" s="40"/>
      <c r="AC454" s="30"/>
      <c r="AD454" s="40"/>
      <c r="AE454" s="30"/>
      <c r="AF454" s="30"/>
      <c r="AG454" s="30"/>
      <c r="AH454" s="30"/>
      <c r="AI454" s="30"/>
      <c r="AJ454" s="19"/>
      <c r="AK454" s="19"/>
    </row>
    <row r="455" spans="1:37">
      <c r="A455" s="30">
        <v>453</v>
      </c>
      <c r="B455" s="30" t="s">
        <v>654</v>
      </c>
      <c r="C455" s="30" t="s">
        <v>210</v>
      </c>
      <c r="D455" s="30" t="s">
        <v>932</v>
      </c>
      <c r="E455" s="31" t="s">
        <v>38</v>
      </c>
      <c r="F455" s="32">
        <v>16800000</v>
      </c>
      <c r="G455" s="30" t="s">
        <v>978</v>
      </c>
      <c r="H455" s="33">
        <v>65808813</v>
      </c>
      <c r="I455" s="33"/>
      <c r="J455" s="34">
        <v>7</v>
      </c>
      <c r="K455" s="34">
        <v>1730</v>
      </c>
      <c r="L455" s="35">
        <v>45471</v>
      </c>
      <c r="M455" s="36">
        <f t="shared" si="42"/>
        <v>16800000</v>
      </c>
      <c r="N455" s="35">
        <v>45490</v>
      </c>
      <c r="O455" s="31" t="s">
        <v>40</v>
      </c>
      <c r="P455" s="37">
        <v>45490</v>
      </c>
      <c r="Q455" s="31">
        <v>1730</v>
      </c>
      <c r="R455" s="30">
        <v>220302</v>
      </c>
      <c r="S455" s="38">
        <f t="shared" si="44"/>
        <v>16800000</v>
      </c>
      <c r="T455" s="35">
        <v>45490</v>
      </c>
      <c r="U455" s="33" t="s">
        <v>979</v>
      </c>
      <c r="V455" s="35">
        <v>45491</v>
      </c>
      <c r="W455" s="41">
        <v>45657</v>
      </c>
      <c r="X455" s="35"/>
      <c r="Y455" s="30"/>
      <c r="Z455" s="39">
        <f t="shared" si="48"/>
        <v>2800000</v>
      </c>
      <c r="AA455" s="30"/>
      <c r="AB455" s="40"/>
      <c r="AC455" s="30"/>
      <c r="AD455" s="40"/>
      <c r="AE455" s="30"/>
      <c r="AF455" s="30"/>
      <c r="AG455" s="30"/>
      <c r="AH455" s="30"/>
      <c r="AI455" s="30"/>
      <c r="AJ455" s="19"/>
      <c r="AK455" s="19"/>
    </row>
    <row r="456" spans="1:37">
      <c r="A456" s="30">
        <v>454</v>
      </c>
      <c r="B456" s="30" t="s">
        <v>654</v>
      </c>
      <c r="C456" s="30" t="s">
        <v>336</v>
      </c>
      <c r="D456" s="59" t="s">
        <v>980</v>
      </c>
      <c r="E456" s="31" t="s">
        <v>38</v>
      </c>
      <c r="F456" s="32">
        <v>13200000</v>
      </c>
      <c r="G456" s="30" t="s">
        <v>981</v>
      </c>
      <c r="H456" s="33">
        <v>11310254</v>
      </c>
      <c r="I456" s="33"/>
      <c r="J456" s="34">
        <v>4</v>
      </c>
      <c r="K456" s="34">
        <v>1763</v>
      </c>
      <c r="L456" s="35">
        <v>45478</v>
      </c>
      <c r="M456" s="36">
        <f t="shared" si="42"/>
        <v>13200000</v>
      </c>
      <c r="N456" s="35">
        <v>45490</v>
      </c>
      <c r="O456" s="31" t="s">
        <v>40</v>
      </c>
      <c r="P456" s="37">
        <v>45491</v>
      </c>
      <c r="Q456" s="31">
        <v>1734</v>
      </c>
      <c r="R456" s="30">
        <v>220302</v>
      </c>
      <c r="S456" s="38">
        <f t="shared" si="44"/>
        <v>13200000</v>
      </c>
      <c r="T456" s="35">
        <v>45490</v>
      </c>
      <c r="U456" s="33">
        <v>1000349132</v>
      </c>
      <c r="V456" s="35">
        <v>45491</v>
      </c>
      <c r="W456" s="41">
        <v>45657</v>
      </c>
      <c r="X456" s="35"/>
      <c r="Y456" s="30"/>
      <c r="Z456" s="39">
        <f>+F456/5.7</f>
        <v>2315789.4736842103</v>
      </c>
      <c r="AA456" s="30"/>
      <c r="AB456" s="40"/>
      <c r="AC456" s="30"/>
      <c r="AD456" s="40"/>
      <c r="AE456" s="30"/>
      <c r="AF456" s="30"/>
      <c r="AG456" s="30">
        <v>3023022026</v>
      </c>
      <c r="AH456" s="30" t="s">
        <v>982</v>
      </c>
      <c r="AI456" s="30"/>
      <c r="AJ456" s="19"/>
      <c r="AK456" s="19"/>
    </row>
    <row r="457" spans="1:37">
      <c r="A457" s="30">
        <v>455</v>
      </c>
      <c r="B457" s="30" t="s">
        <v>35</v>
      </c>
      <c r="C457" s="30" t="s">
        <v>36</v>
      </c>
      <c r="D457" s="59" t="s">
        <v>89</v>
      </c>
      <c r="E457" s="31" t="s">
        <v>38</v>
      </c>
      <c r="F457" s="32">
        <v>11220134</v>
      </c>
      <c r="G457" s="59" t="s">
        <v>614</v>
      </c>
      <c r="H457" s="33">
        <v>1005714392</v>
      </c>
      <c r="I457" s="33"/>
      <c r="J457" s="34">
        <v>6</v>
      </c>
      <c r="K457" s="34">
        <v>1704</v>
      </c>
      <c r="L457" s="35">
        <v>45468</v>
      </c>
      <c r="M457" s="36">
        <f t="shared" si="42"/>
        <v>11220134</v>
      </c>
      <c r="N457" s="35">
        <v>45492</v>
      </c>
      <c r="O457" s="31" t="s">
        <v>40</v>
      </c>
      <c r="P457" s="37">
        <v>45492</v>
      </c>
      <c r="Q457" s="31">
        <v>1740</v>
      </c>
      <c r="R457" s="30">
        <v>21030202</v>
      </c>
      <c r="S457" s="38">
        <f t="shared" si="44"/>
        <v>11220134</v>
      </c>
      <c r="T457" s="35">
        <v>45492</v>
      </c>
      <c r="U457" s="33">
        <v>100034997</v>
      </c>
      <c r="V457" s="35">
        <v>45497</v>
      </c>
      <c r="W457" s="41">
        <v>45657</v>
      </c>
      <c r="X457" s="35"/>
      <c r="Y457" s="30"/>
      <c r="Z457" s="39">
        <f>+F457/3</f>
        <v>3740044.6666666665</v>
      </c>
      <c r="AA457" s="30"/>
      <c r="AB457" s="40"/>
      <c r="AC457" s="30"/>
      <c r="AD457" s="40"/>
      <c r="AE457" s="30"/>
      <c r="AF457" s="30"/>
      <c r="AG457" s="30"/>
      <c r="AH457" s="30"/>
      <c r="AI457" s="30"/>
      <c r="AJ457" s="19"/>
      <c r="AK457" s="19"/>
    </row>
    <row r="458" spans="1:37">
      <c r="A458" s="30">
        <v>456</v>
      </c>
      <c r="B458" s="30" t="s">
        <v>654</v>
      </c>
      <c r="C458" s="30" t="s">
        <v>336</v>
      </c>
      <c r="D458" s="59" t="s">
        <v>983</v>
      </c>
      <c r="E458" s="31" t="s">
        <v>38</v>
      </c>
      <c r="F458" s="32">
        <v>27000000</v>
      </c>
      <c r="G458" s="30" t="s">
        <v>984</v>
      </c>
      <c r="H458" s="33">
        <v>28539753</v>
      </c>
      <c r="I458" s="33"/>
      <c r="J458" s="34">
        <v>4</v>
      </c>
      <c r="K458" s="34">
        <v>1772</v>
      </c>
      <c r="L458" s="35">
        <v>45478</v>
      </c>
      <c r="M458" s="36">
        <f t="shared" si="42"/>
        <v>27000000</v>
      </c>
      <c r="N458" s="35">
        <v>45492</v>
      </c>
      <c r="O458" s="31" t="s">
        <v>40</v>
      </c>
      <c r="P458" s="37">
        <v>45492</v>
      </c>
      <c r="Q458" s="31">
        <v>1741</v>
      </c>
      <c r="R458" s="30">
        <v>220301</v>
      </c>
      <c r="S458" s="38">
        <f t="shared" si="44"/>
        <v>27000000</v>
      </c>
      <c r="T458" s="35">
        <v>45492</v>
      </c>
      <c r="U458" s="33" t="s">
        <v>985</v>
      </c>
      <c r="V458" s="72" t="s">
        <v>986</v>
      </c>
      <c r="W458" s="41">
        <v>45657</v>
      </c>
      <c r="X458" s="35"/>
      <c r="Y458" s="30"/>
      <c r="Z458" s="39">
        <f>+F458/5.7</f>
        <v>4736842.1052631577</v>
      </c>
      <c r="AA458" s="30"/>
      <c r="AB458" s="40"/>
      <c r="AC458" s="30"/>
      <c r="AD458" s="40"/>
      <c r="AE458" s="30"/>
      <c r="AF458" s="30"/>
      <c r="AG458" s="30"/>
      <c r="AH458" s="30"/>
      <c r="AI458" s="30"/>
      <c r="AJ458" s="19"/>
      <c r="AK458" s="19"/>
    </row>
    <row r="459" spans="1:37">
      <c r="A459" s="30">
        <v>457</v>
      </c>
      <c r="B459" s="30" t="s">
        <v>654</v>
      </c>
      <c r="C459" s="30" t="s">
        <v>210</v>
      </c>
      <c r="D459" s="30" t="s">
        <v>932</v>
      </c>
      <c r="E459" s="31" t="s">
        <v>38</v>
      </c>
      <c r="F459" s="32">
        <v>16800000</v>
      </c>
      <c r="G459" s="30" t="s">
        <v>987</v>
      </c>
      <c r="H459" s="33">
        <v>1106738002</v>
      </c>
      <c r="I459" s="33"/>
      <c r="J459" s="34">
        <v>9</v>
      </c>
      <c r="K459" s="34">
        <v>1767</v>
      </c>
      <c r="L459" s="35">
        <v>45478</v>
      </c>
      <c r="M459" s="36">
        <f t="shared" si="42"/>
        <v>16800000</v>
      </c>
      <c r="N459" s="35">
        <v>45492</v>
      </c>
      <c r="O459" s="31" t="s">
        <v>40</v>
      </c>
      <c r="P459" s="37">
        <v>45492</v>
      </c>
      <c r="Q459" s="31">
        <v>1742</v>
      </c>
      <c r="R459" s="30">
        <v>220302</v>
      </c>
      <c r="S459" s="38">
        <f t="shared" si="44"/>
        <v>16800000</v>
      </c>
      <c r="T459" s="35">
        <v>45492</v>
      </c>
      <c r="U459" s="33" t="s">
        <v>988</v>
      </c>
      <c r="V459" s="35">
        <v>45495</v>
      </c>
      <c r="W459" s="41">
        <v>45657</v>
      </c>
      <c r="X459" s="35"/>
      <c r="Y459" s="30"/>
      <c r="Z459" s="39">
        <f t="shared" ref="Z459" si="49">+F459/6</f>
        <v>2800000</v>
      </c>
      <c r="AA459" s="30"/>
      <c r="AB459" s="40"/>
      <c r="AC459" s="30"/>
      <c r="AD459" s="40"/>
      <c r="AE459" s="30"/>
      <c r="AF459" s="30"/>
      <c r="AG459" s="30"/>
      <c r="AH459" s="30"/>
      <c r="AI459" s="30"/>
      <c r="AJ459" s="19"/>
      <c r="AK459" s="19"/>
    </row>
    <row r="460" spans="1:37">
      <c r="A460" s="30">
        <v>458</v>
      </c>
      <c r="B460" s="30" t="s">
        <v>254</v>
      </c>
      <c r="C460" s="30" t="s">
        <v>488</v>
      </c>
      <c r="D460" s="55" t="s">
        <v>921</v>
      </c>
      <c r="E460" s="31" t="s">
        <v>38</v>
      </c>
      <c r="F460" s="32">
        <v>14214000</v>
      </c>
      <c r="G460" s="30" t="s">
        <v>989</v>
      </c>
      <c r="H460" s="33">
        <v>1110530798</v>
      </c>
      <c r="I460" s="33"/>
      <c r="J460" s="34">
        <v>2</v>
      </c>
      <c r="K460" s="34">
        <v>1759</v>
      </c>
      <c r="L460" s="35">
        <v>45478</v>
      </c>
      <c r="M460" s="36">
        <f t="shared" si="42"/>
        <v>14214000</v>
      </c>
      <c r="N460" s="35">
        <v>45492</v>
      </c>
      <c r="O460" s="31" t="s">
        <v>40</v>
      </c>
      <c r="P460" s="37">
        <v>45492</v>
      </c>
      <c r="Q460" s="31">
        <v>1743</v>
      </c>
      <c r="R460" s="30">
        <v>220402</v>
      </c>
      <c r="S460" s="38">
        <f t="shared" si="44"/>
        <v>14214000</v>
      </c>
      <c r="T460" s="35">
        <v>45484</v>
      </c>
      <c r="U460" s="33" t="s">
        <v>990</v>
      </c>
      <c r="V460" s="35">
        <v>45495</v>
      </c>
      <c r="W460" s="41">
        <v>45657</v>
      </c>
      <c r="X460" s="35"/>
      <c r="Y460" s="30"/>
      <c r="Z460" s="39">
        <f>+F460/6</f>
        <v>2369000</v>
      </c>
      <c r="AA460" s="30"/>
      <c r="AB460" s="40"/>
      <c r="AC460" s="30"/>
      <c r="AD460" s="40"/>
      <c r="AE460" s="30"/>
      <c r="AF460" s="30"/>
      <c r="AG460" s="30"/>
      <c r="AH460" s="30"/>
      <c r="AI460" s="30"/>
      <c r="AJ460" s="19"/>
      <c r="AK460" s="19"/>
    </row>
    <row r="461" spans="1:37">
      <c r="A461" s="30">
        <v>459</v>
      </c>
      <c r="B461" s="30" t="s">
        <v>254</v>
      </c>
      <c r="C461" s="30" t="s">
        <v>262</v>
      </c>
      <c r="D461" s="59" t="s">
        <v>859</v>
      </c>
      <c r="E461" s="31" t="s">
        <v>38</v>
      </c>
      <c r="F461" s="32">
        <v>15450000</v>
      </c>
      <c r="G461" s="30" t="s">
        <v>991</v>
      </c>
      <c r="H461" s="33">
        <v>65632947</v>
      </c>
      <c r="I461" s="33"/>
      <c r="J461" s="34">
        <v>8</v>
      </c>
      <c r="K461" s="34">
        <v>1758</v>
      </c>
      <c r="L461" s="35">
        <v>45478</v>
      </c>
      <c r="M461" s="36">
        <f t="shared" si="42"/>
        <v>15450000</v>
      </c>
      <c r="N461" s="35">
        <v>45492</v>
      </c>
      <c r="O461" s="31" t="s">
        <v>40</v>
      </c>
      <c r="P461" s="37">
        <v>45495</v>
      </c>
      <c r="Q461" s="31">
        <v>1749</v>
      </c>
      <c r="R461" s="30">
        <v>220402</v>
      </c>
      <c r="S461" s="38">
        <f t="shared" si="44"/>
        <v>15450000</v>
      </c>
      <c r="T461" s="35">
        <v>45495</v>
      </c>
      <c r="U461" s="33" t="s">
        <v>992</v>
      </c>
      <c r="V461" s="35">
        <v>45495</v>
      </c>
      <c r="W461" s="41">
        <v>45657</v>
      </c>
      <c r="X461" s="35"/>
      <c r="Y461" s="30"/>
      <c r="Z461" s="39">
        <f t="shared" ref="Z461" si="50">+F461/6</f>
        <v>2575000</v>
      </c>
      <c r="AA461" s="30"/>
      <c r="AB461" s="40"/>
      <c r="AC461" s="30"/>
      <c r="AD461" s="40"/>
      <c r="AE461" s="30"/>
      <c r="AF461" s="30"/>
      <c r="AG461" s="30"/>
      <c r="AH461" s="30"/>
      <c r="AI461" s="30"/>
      <c r="AJ461" s="19"/>
      <c r="AK461" s="19"/>
    </row>
    <row r="462" spans="1:37">
      <c r="A462" s="30">
        <v>460</v>
      </c>
      <c r="B462" s="30" t="s">
        <v>654</v>
      </c>
      <c r="C462" s="30" t="s">
        <v>336</v>
      </c>
      <c r="D462" s="59" t="s">
        <v>980</v>
      </c>
      <c r="E462" s="31" t="s">
        <v>38</v>
      </c>
      <c r="F462" s="32">
        <v>13200000</v>
      </c>
      <c r="G462" s="30" t="s">
        <v>993</v>
      </c>
      <c r="H462" s="33">
        <v>93407522</v>
      </c>
      <c r="I462" s="33"/>
      <c r="J462" s="34">
        <v>1</v>
      </c>
      <c r="K462" s="34">
        <v>1764</v>
      </c>
      <c r="L462" s="35">
        <v>45478</v>
      </c>
      <c r="M462" s="36">
        <f t="shared" si="42"/>
        <v>13200000</v>
      </c>
      <c r="N462" s="35">
        <v>45492</v>
      </c>
      <c r="O462" s="31" t="s">
        <v>40</v>
      </c>
      <c r="P462" s="37">
        <v>45492</v>
      </c>
      <c r="Q462" s="31">
        <v>1744</v>
      </c>
      <c r="R462" s="30">
        <v>220302</v>
      </c>
      <c r="S462" s="38">
        <f t="shared" si="44"/>
        <v>13200000</v>
      </c>
      <c r="T462" s="35">
        <v>45492</v>
      </c>
      <c r="U462" s="33" t="s">
        <v>994</v>
      </c>
      <c r="V462" s="35">
        <v>45497</v>
      </c>
      <c r="W462" s="41">
        <v>45657</v>
      </c>
      <c r="X462" s="35"/>
      <c r="Y462" s="30"/>
      <c r="Z462" s="39">
        <f>+F462/5.7</f>
        <v>2315789.4736842103</v>
      </c>
      <c r="AA462" s="30"/>
      <c r="AB462" s="40"/>
      <c r="AC462" s="30"/>
      <c r="AD462" s="40"/>
      <c r="AE462" s="30"/>
      <c r="AF462" s="30"/>
      <c r="AG462" s="30"/>
      <c r="AH462" s="30"/>
      <c r="AI462" s="30"/>
      <c r="AJ462" s="19"/>
      <c r="AK462" s="19"/>
    </row>
    <row r="463" spans="1:37">
      <c r="A463" s="30">
        <v>461</v>
      </c>
      <c r="B463" s="30" t="s">
        <v>254</v>
      </c>
      <c r="C463" s="30" t="s">
        <v>210</v>
      </c>
      <c r="D463" s="59" t="s">
        <v>870</v>
      </c>
      <c r="E463" s="31" t="s">
        <v>38</v>
      </c>
      <c r="F463" s="32">
        <v>13503300</v>
      </c>
      <c r="G463" s="30" t="s">
        <v>995</v>
      </c>
      <c r="H463" s="33">
        <v>28559419</v>
      </c>
      <c r="I463" s="33"/>
      <c r="J463" s="34">
        <v>4</v>
      </c>
      <c r="K463" s="34">
        <v>1752</v>
      </c>
      <c r="L463" s="35">
        <v>45419</v>
      </c>
      <c r="M463" s="36">
        <f t="shared" si="42"/>
        <v>13503300</v>
      </c>
      <c r="N463" s="35">
        <v>45492</v>
      </c>
      <c r="O463" s="31" t="s">
        <v>40</v>
      </c>
      <c r="P463" s="37">
        <v>45492</v>
      </c>
      <c r="Q463" s="31">
        <v>1745</v>
      </c>
      <c r="R463" s="30">
        <v>220402</v>
      </c>
      <c r="S463" s="38">
        <f t="shared" si="44"/>
        <v>13503300</v>
      </c>
      <c r="T463" s="35">
        <v>45492</v>
      </c>
      <c r="U463" s="33" t="s">
        <v>996</v>
      </c>
      <c r="V463" s="35">
        <v>45495</v>
      </c>
      <c r="W463" s="41">
        <v>45657</v>
      </c>
      <c r="X463" s="35"/>
      <c r="Y463" s="30"/>
      <c r="Z463" s="39">
        <f t="shared" ref="Z463" si="51">+F463/6</f>
        <v>2250550</v>
      </c>
      <c r="AA463" s="30"/>
      <c r="AB463" s="40"/>
      <c r="AC463" s="30"/>
      <c r="AD463" s="40"/>
      <c r="AE463" s="30"/>
      <c r="AF463" s="30"/>
      <c r="AG463" s="30"/>
      <c r="AH463" s="30"/>
      <c r="AI463" s="30"/>
      <c r="AJ463" s="19"/>
      <c r="AK463" s="19"/>
    </row>
    <row r="464" spans="1:37">
      <c r="A464" s="30">
        <v>462</v>
      </c>
      <c r="B464" s="30" t="s">
        <v>254</v>
      </c>
      <c r="C464" s="30" t="s">
        <v>97</v>
      </c>
      <c r="D464" s="30" t="s">
        <v>612</v>
      </c>
      <c r="E464" s="31" t="s">
        <v>38</v>
      </c>
      <c r="F464" s="32">
        <v>24220000</v>
      </c>
      <c r="G464" s="30" t="s">
        <v>228</v>
      </c>
      <c r="H464" s="33">
        <v>28816294</v>
      </c>
      <c r="I464" s="33"/>
      <c r="J464" s="34">
        <v>3</v>
      </c>
      <c r="K464" s="34">
        <v>1389</v>
      </c>
      <c r="L464" s="35">
        <v>45383</v>
      </c>
      <c r="M464" s="36">
        <f t="shared" si="42"/>
        <v>24220000</v>
      </c>
      <c r="N464" s="35">
        <v>45496</v>
      </c>
      <c r="O464" s="31" t="s">
        <v>40</v>
      </c>
      <c r="P464" s="37">
        <v>45497</v>
      </c>
      <c r="Q464" s="31">
        <v>1758</v>
      </c>
      <c r="R464" s="30">
        <v>220401</v>
      </c>
      <c r="S464" s="38">
        <f t="shared" si="44"/>
        <v>24220000</v>
      </c>
      <c r="T464" s="35">
        <v>45496</v>
      </c>
      <c r="U464" s="33" t="s">
        <v>997</v>
      </c>
      <c r="V464" s="35">
        <v>45497</v>
      </c>
      <c r="W464" s="41">
        <v>45657</v>
      </c>
      <c r="X464" s="35"/>
      <c r="Y464" s="30"/>
      <c r="Z464" s="39">
        <v>4200000</v>
      </c>
      <c r="AA464" s="30"/>
      <c r="AB464" s="40"/>
      <c r="AC464" s="30"/>
      <c r="AD464" s="40"/>
      <c r="AE464" s="30"/>
      <c r="AF464" s="30"/>
      <c r="AG464" s="30"/>
      <c r="AH464" s="30"/>
      <c r="AI464" s="30"/>
      <c r="AJ464" s="19"/>
      <c r="AK464" s="19"/>
    </row>
    <row r="465" spans="1:37">
      <c r="A465" s="30">
        <v>463</v>
      </c>
      <c r="B465" s="30" t="s">
        <v>254</v>
      </c>
      <c r="C465" s="30" t="s">
        <v>791</v>
      </c>
      <c r="D465" s="30" t="s">
        <v>998</v>
      </c>
      <c r="E465" s="31" t="s">
        <v>38</v>
      </c>
      <c r="F465" s="32">
        <v>24220000</v>
      </c>
      <c r="G465" s="30" t="s">
        <v>999</v>
      </c>
      <c r="H465" s="33">
        <v>1110557216</v>
      </c>
      <c r="I465" s="33"/>
      <c r="J465" s="34">
        <v>5</v>
      </c>
      <c r="K465" s="34">
        <v>1765</v>
      </c>
      <c r="L465" s="35">
        <v>45478</v>
      </c>
      <c r="M465" s="36">
        <f t="shared" si="42"/>
        <v>24220000</v>
      </c>
      <c r="N465" s="35">
        <v>45496</v>
      </c>
      <c r="O465" s="31" t="s">
        <v>40</v>
      </c>
      <c r="P465" s="37">
        <v>45497</v>
      </c>
      <c r="Q465" s="31">
        <v>1759</v>
      </c>
      <c r="R465" s="30">
        <v>220401</v>
      </c>
      <c r="S465" s="38">
        <f t="shared" si="44"/>
        <v>24220000</v>
      </c>
      <c r="T465" s="35">
        <v>45497</v>
      </c>
      <c r="U465" s="33" t="s">
        <v>1000</v>
      </c>
      <c r="V465" s="35">
        <v>45502</v>
      </c>
      <c r="W465" s="41">
        <v>45657</v>
      </c>
      <c r="X465" s="35"/>
      <c r="Y465" s="30"/>
      <c r="Z465" s="39">
        <v>7300000</v>
      </c>
      <c r="AA465" s="30"/>
      <c r="AB465" s="40"/>
      <c r="AC465" s="30"/>
      <c r="AD465" s="40"/>
      <c r="AE465" s="30"/>
      <c r="AF465" s="30"/>
      <c r="AG465" s="30"/>
      <c r="AH465" s="30"/>
      <c r="AI465" s="30"/>
      <c r="AJ465" s="19"/>
      <c r="AK465" s="19"/>
    </row>
    <row r="466" spans="1:37">
      <c r="A466" s="30">
        <v>464</v>
      </c>
      <c r="B466" s="30" t="s">
        <v>654</v>
      </c>
      <c r="C466" s="30" t="s">
        <v>210</v>
      </c>
      <c r="D466" s="30" t="s">
        <v>932</v>
      </c>
      <c r="E466" s="31" t="s">
        <v>38</v>
      </c>
      <c r="F466" s="32">
        <v>16800000</v>
      </c>
      <c r="G466" s="30" t="s">
        <v>1001</v>
      </c>
      <c r="H466" s="33">
        <v>39528406</v>
      </c>
      <c r="I466" s="33"/>
      <c r="J466" s="34">
        <v>6</v>
      </c>
      <c r="K466" s="34">
        <v>1766</v>
      </c>
      <c r="L466" s="35">
        <v>45478</v>
      </c>
      <c r="M466" s="36">
        <f t="shared" si="42"/>
        <v>16800000</v>
      </c>
      <c r="N466" s="35">
        <v>45496</v>
      </c>
      <c r="O466" s="31" t="s">
        <v>40</v>
      </c>
      <c r="P466" s="37">
        <v>45496</v>
      </c>
      <c r="Q466" s="31">
        <v>1750</v>
      </c>
      <c r="R466" s="30">
        <v>220302</v>
      </c>
      <c r="S466" s="38">
        <f t="shared" si="44"/>
        <v>16800000</v>
      </c>
      <c r="T466" s="35">
        <v>45496</v>
      </c>
      <c r="U466" s="33" t="s">
        <v>1002</v>
      </c>
      <c r="V466" s="35">
        <v>45497</v>
      </c>
      <c r="W466" s="41">
        <v>45657</v>
      </c>
      <c r="X466" s="35"/>
      <c r="Y466" s="30"/>
      <c r="Z466" s="39">
        <f>+F466/5</f>
        <v>3360000</v>
      </c>
      <c r="AA466" s="30"/>
      <c r="AB466" s="40"/>
      <c r="AC466" s="30"/>
      <c r="AD466" s="40"/>
      <c r="AE466" s="30"/>
      <c r="AF466" s="30"/>
      <c r="AG466" s="30"/>
      <c r="AH466" s="30"/>
      <c r="AI466" s="30"/>
      <c r="AJ466" s="19"/>
      <c r="AK466" s="19"/>
    </row>
    <row r="467" spans="1:37">
      <c r="A467" s="30">
        <v>465</v>
      </c>
      <c r="B467" s="30" t="s">
        <v>254</v>
      </c>
      <c r="C467" s="30" t="s">
        <v>210</v>
      </c>
      <c r="D467" s="59" t="s">
        <v>870</v>
      </c>
      <c r="E467" s="31" t="s">
        <v>38</v>
      </c>
      <c r="F467" s="32">
        <v>13503300</v>
      </c>
      <c r="G467" s="30" t="s">
        <v>1003</v>
      </c>
      <c r="H467" s="33">
        <v>28542954</v>
      </c>
      <c r="I467" s="33"/>
      <c r="J467" s="34">
        <v>9</v>
      </c>
      <c r="K467" s="34">
        <v>1754</v>
      </c>
      <c r="L467" s="35">
        <v>45478</v>
      </c>
      <c r="M467" s="36">
        <f t="shared" si="42"/>
        <v>13503300</v>
      </c>
      <c r="N467" s="35">
        <v>45496</v>
      </c>
      <c r="O467" s="31" t="s">
        <v>40</v>
      </c>
      <c r="P467" s="37">
        <v>45496</v>
      </c>
      <c r="Q467" s="31">
        <v>1751</v>
      </c>
      <c r="R467" s="30">
        <v>220402</v>
      </c>
      <c r="S467" s="38">
        <f t="shared" si="44"/>
        <v>13503300</v>
      </c>
      <c r="T467" s="35">
        <v>45496</v>
      </c>
      <c r="U467" s="33" t="s">
        <v>1004</v>
      </c>
      <c r="V467" s="35">
        <v>45498</v>
      </c>
      <c r="W467" s="41">
        <v>45657</v>
      </c>
      <c r="X467" s="35"/>
      <c r="Y467" s="30"/>
      <c r="Z467" s="39">
        <v>2369000</v>
      </c>
      <c r="AA467" s="30"/>
      <c r="AB467" s="40"/>
      <c r="AC467" s="30"/>
      <c r="AD467" s="40"/>
      <c r="AE467" s="30"/>
      <c r="AF467" s="30"/>
      <c r="AG467" s="30"/>
      <c r="AH467" s="30"/>
      <c r="AI467" s="30"/>
      <c r="AJ467" s="19"/>
      <c r="AK467" s="19"/>
    </row>
    <row r="468" spans="1:37">
      <c r="A468" s="30">
        <v>466</v>
      </c>
      <c r="B468" s="30" t="s">
        <v>654</v>
      </c>
      <c r="C468" s="30" t="s">
        <v>210</v>
      </c>
      <c r="D468" s="30" t="s">
        <v>1005</v>
      </c>
      <c r="E468" s="31" t="s">
        <v>38</v>
      </c>
      <c r="F468" s="32">
        <v>16800000</v>
      </c>
      <c r="G468" s="30" t="s">
        <v>1006</v>
      </c>
      <c r="H468" s="33">
        <v>1109381782</v>
      </c>
      <c r="I468" s="33"/>
      <c r="J468" s="34">
        <v>1</v>
      </c>
      <c r="K468" s="34">
        <v>1786</v>
      </c>
      <c r="L468" s="35">
        <v>45489</v>
      </c>
      <c r="M468" s="36">
        <f t="shared" si="42"/>
        <v>16800000</v>
      </c>
      <c r="N468" s="35">
        <v>45496</v>
      </c>
      <c r="O468" s="31" t="s">
        <v>40</v>
      </c>
      <c r="P468" s="37">
        <v>45496</v>
      </c>
      <c r="Q468" s="31">
        <v>1752</v>
      </c>
      <c r="R468" s="30">
        <v>220302</v>
      </c>
      <c r="S468" s="38">
        <f t="shared" si="44"/>
        <v>16800000</v>
      </c>
      <c r="T468" s="35">
        <v>45496</v>
      </c>
      <c r="U468" s="33" t="s">
        <v>1007</v>
      </c>
      <c r="V468" s="35">
        <v>45497</v>
      </c>
      <c r="W468" s="41">
        <v>45657</v>
      </c>
      <c r="X468" s="35"/>
      <c r="Y468" s="30"/>
      <c r="Z468" s="39">
        <f>+F468/5</f>
        <v>3360000</v>
      </c>
      <c r="AA468" s="30"/>
      <c r="AB468" s="40"/>
      <c r="AC468" s="30"/>
      <c r="AD468" s="40"/>
      <c r="AE468" s="30"/>
      <c r="AF468" s="30"/>
      <c r="AG468" s="30"/>
      <c r="AH468" s="30"/>
      <c r="AI468" s="30"/>
      <c r="AJ468" s="19"/>
      <c r="AK468" s="19"/>
    </row>
    <row r="469" spans="1:37">
      <c r="A469" s="30">
        <v>467</v>
      </c>
      <c r="B469" s="30" t="s">
        <v>654</v>
      </c>
      <c r="C469" s="30" t="s">
        <v>210</v>
      </c>
      <c r="D469" s="30" t="s">
        <v>1005</v>
      </c>
      <c r="E469" s="31" t="s">
        <v>38</v>
      </c>
      <c r="F469" s="32">
        <v>16800000</v>
      </c>
      <c r="G469" s="30" t="s">
        <v>1008</v>
      </c>
      <c r="H469" s="33">
        <v>52778905</v>
      </c>
      <c r="I469" s="33"/>
      <c r="J469" s="34">
        <v>9</v>
      </c>
      <c r="K469" s="34">
        <v>1781</v>
      </c>
      <c r="L469" s="35">
        <v>45489</v>
      </c>
      <c r="M469" s="36">
        <f t="shared" si="42"/>
        <v>16800000</v>
      </c>
      <c r="N469" s="35">
        <v>45496</v>
      </c>
      <c r="O469" s="31" t="s">
        <v>40</v>
      </c>
      <c r="P469" s="37" t="s">
        <v>1009</v>
      </c>
      <c r="Q469" s="31">
        <v>1753</v>
      </c>
      <c r="R469" s="30">
        <v>220302</v>
      </c>
      <c r="S469" s="38">
        <f t="shared" si="44"/>
        <v>16800000</v>
      </c>
      <c r="T469" s="35">
        <v>45496</v>
      </c>
      <c r="U469" s="33" t="s">
        <v>1010</v>
      </c>
      <c r="V469" s="35">
        <v>45497</v>
      </c>
      <c r="W469" s="41">
        <v>45657</v>
      </c>
      <c r="X469" s="35"/>
      <c r="Y469" s="30"/>
      <c r="Z469" s="39">
        <f>+F469/5</f>
        <v>3360000</v>
      </c>
      <c r="AA469" s="30"/>
      <c r="AB469" s="40"/>
      <c r="AC469" s="30"/>
      <c r="AD469" s="40"/>
      <c r="AE469" s="30"/>
      <c r="AF469" s="30"/>
      <c r="AG469" s="30"/>
      <c r="AH469" s="30"/>
      <c r="AI469" s="30"/>
      <c r="AJ469" s="19"/>
      <c r="AK469" s="19"/>
    </row>
    <row r="470" spans="1:37">
      <c r="A470" s="30">
        <v>468</v>
      </c>
      <c r="B470" s="30" t="s">
        <v>254</v>
      </c>
      <c r="C470" s="30" t="s">
        <v>36</v>
      </c>
      <c r="D470" s="59" t="s">
        <v>1011</v>
      </c>
      <c r="E470" s="31" t="s">
        <v>38</v>
      </c>
      <c r="F470" s="32">
        <v>88782330</v>
      </c>
      <c r="G470" s="30" t="s">
        <v>1012</v>
      </c>
      <c r="H470" s="33">
        <v>93386132</v>
      </c>
      <c r="I470" s="33"/>
      <c r="J470" s="34">
        <v>9</v>
      </c>
      <c r="K470" s="34">
        <v>1760</v>
      </c>
      <c r="L470" s="35">
        <v>45478</v>
      </c>
      <c r="M470" s="36">
        <v>88782330</v>
      </c>
      <c r="N470" s="35">
        <v>45496</v>
      </c>
      <c r="O470" s="31" t="s">
        <v>40</v>
      </c>
      <c r="P470" s="37">
        <v>45496</v>
      </c>
      <c r="Q470" s="31">
        <v>1754</v>
      </c>
      <c r="R470" s="30">
        <v>230209</v>
      </c>
      <c r="S470" s="38">
        <v>88782330</v>
      </c>
      <c r="T470" s="35">
        <v>45496</v>
      </c>
      <c r="U470" s="33" t="s">
        <v>1013</v>
      </c>
      <c r="V470" s="35">
        <v>45499</v>
      </c>
      <c r="W470" s="31" t="s">
        <v>121</v>
      </c>
      <c r="X470" s="35"/>
      <c r="Y470" s="30"/>
      <c r="Z470" s="39">
        <v>88782330</v>
      </c>
      <c r="AA470" s="30"/>
      <c r="AB470" s="40"/>
      <c r="AC470" s="30"/>
      <c r="AD470" s="40"/>
      <c r="AE470" s="30"/>
      <c r="AF470" s="30"/>
      <c r="AG470" s="30"/>
      <c r="AH470" s="30"/>
      <c r="AI470" s="30"/>
      <c r="AJ470" s="19"/>
      <c r="AK470" s="19"/>
    </row>
    <row r="471" spans="1:37">
      <c r="A471" s="30">
        <v>469</v>
      </c>
      <c r="B471" s="30" t="s">
        <v>254</v>
      </c>
      <c r="C471" s="30" t="s">
        <v>36</v>
      </c>
      <c r="D471" s="59" t="s">
        <v>1014</v>
      </c>
      <c r="E471" s="31" t="s">
        <v>38</v>
      </c>
      <c r="F471" s="32">
        <v>237657890</v>
      </c>
      <c r="G471" s="30" t="s">
        <v>1012</v>
      </c>
      <c r="H471" s="33">
        <v>93386132</v>
      </c>
      <c r="I471" s="33"/>
      <c r="J471" s="34">
        <v>9</v>
      </c>
      <c r="K471" s="34">
        <v>1762</v>
      </c>
      <c r="L471" s="35">
        <v>45478</v>
      </c>
      <c r="M471" s="36">
        <v>237657890</v>
      </c>
      <c r="N471" s="35">
        <v>45496</v>
      </c>
      <c r="O471" s="31" t="s">
        <v>40</v>
      </c>
      <c r="P471" s="37">
        <v>45496</v>
      </c>
      <c r="Q471" s="31">
        <v>1755</v>
      </c>
      <c r="R471" s="30">
        <v>230209</v>
      </c>
      <c r="S471" s="38">
        <v>237657890</v>
      </c>
      <c r="T471" s="35">
        <v>45496</v>
      </c>
      <c r="U471" s="33" t="s">
        <v>1015</v>
      </c>
      <c r="V471" s="35">
        <v>45499</v>
      </c>
      <c r="W471" s="31" t="s">
        <v>121</v>
      </c>
      <c r="X471" s="35"/>
      <c r="Y471" s="30"/>
      <c r="Z471" s="39">
        <v>237657890</v>
      </c>
      <c r="AA471" s="30"/>
      <c r="AB471" s="40"/>
      <c r="AC471" s="30"/>
      <c r="AD471" s="40"/>
      <c r="AE471" s="30"/>
      <c r="AF471" s="30"/>
      <c r="AG471" s="30"/>
      <c r="AH471" s="30"/>
      <c r="AI471" s="30"/>
      <c r="AJ471" s="19"/>
      <c r="AK471" s="19"/>
    </row>
    <row r="472" spans="1:37">
      <c r="A472" s="30">
        <v>470</v>
      </c>
      <c r="B472" s="30" t="s">
        <v>654</v>
      </c>
      <c r="C472" s="30" t="s">
        <v>336</v>
      </c>
      <c r="D472" s="59" t="s">
        <v>980</v>
      </c>
      <c r="E472" s="31" t="s">
        <v>38</v>
      </c>
      <c r="F472" s="32">
        <v>13200000</v>
      </c>
      <c r="G472" s="30" t="s">
        <v>1016</v>
      </c>
      <c r="H472" s="33">
        <v>1110597523</v>
      </c>
      <c r="I472" s="33"/>
      <c r="J472" s="34">
        <v>2</v>
      </c>
      <c r="K472" s="34">
        <v>1769</v>
      </c>
      <c r="L472" s="35">
        <v>45478</v>
      </c>
      <c r="M472" s="36">
        <f t="shared" ref="M472:M475" si="52">F472</f>
        <v>13200000</v>
      </c>
      <c r="N472" s="35">
        <v>45496</v>
      </c>
      <c r="O472" s="31" t="s">
        <v>40</v>
      </c>
      <c r="P472" s="37">
        <v>45496</v>
      </c>
      <c r="Q472" s="31">
        <v>1756</v>
      </c>
      <c r="R472" s="30">
        <v>220302</v>
      </c>
      <c r="S472" s="38">
        <f t="shared" ref="S472:S475" si="53">M472</f>
        <v>13200000</v>
      </c>
      <c r="T472" s="35">
        <v>45496</v>
      </c>
      <c r="U472" s="33" t="s">
        <v>1017</v>
      </c>
      <c r="V472" s="35">
        <v>45497</v>
      </c>
      <c r="W472" s="41">
        <v>45657</v>
      </c>
      <c r="X472" s="35"/>
      <c r="Y472" s="30"/>
      <c r="Z472" s="39">
        <f>+F472/5</f>
        <v>2640000</v>
      </c>
      <c r="AA472" s="30"/>
      <c r="AB472" s="40"/>
      <c r="AC472" s="30"/>
      <c r="AD472" s="40"/>
      <c r="AE472" s="30"/>
      <c r="AF472" s="30"/>
      <c r="AG472" s="30"/>
      <c r="AH472" s="30"/>
      <c r="AI472" s="30"/>
      <c r="AJ472" s="19"/>
      <c r="AK472" s="19"/>
    </row>
    <row r="473" spans="1:37">
      <c r="A473" s="30">
        <v>471</v>
      </c>
      <c r="B473" s="30" t="s">
        <v>654</v>
      </c>
      <c r="C473" s="30" t="s">
        <v>336</v>
      </c>
      <c r="D473" s="59" t="s">
        <v>983</v>
      </c>
      <c r="E473" s="31" t="s">
        <v>38</v>
      </c>
      <c r="F473" s="32">
        <v>27000000</v>
      </c>
      <c r="G473" s="30" t="s">
        <v>1018</v>
      </c>
      <c r="H473" s="33">
        <v>1022393219</v>
      </c>
      <c r="I473" s="33"/>
      <c r="J473" s="34">
        <v>2</v>
      </c>
      <c r="K473" s="34">
        <v>1770</v>
      </c>
      <c r="L473" s="35">
        <v>45478</v>
      </c>
      <c r="M473" s="36">
        <f t="shared" si="52"/>
        <v>27000000</v>
      </c>
      <c r="N473" s="35">
        <v>45496</v>
      </c>
      <c r="O473" s="31" t="s">
        <v>40</v>
      </c>
      <c r="P473" s="37">
        <v>45496</v>
      </c>
      <c r="Q473" s="31">
        <v>1757</v>
      </c>
      <c r="R473" s="30">
        <v>220301</v>
      </c>
      <c r="S473" s="38">
        <f t="shared" si="53"/>
        <v>27000000</v>
      </c>
      <c r="T473" s="35">
        <v>46591</v>
      </c>
      <c r="U473" s="33" t="s">
        <v>1019</v>
      </c>
      <c r="V473" s="35">
        <v>45497</v>
      </c>
      <c r="W473" s="41">
        <v>45657</v>
      </c>
      <c r="X473" s="35"/>
      <c r="Y473" s="30"/>
      <c r="Z473" s="39">
        <f>+F473/5</f>
        <v>5400000</v>
      </c>
      <c r="AA473" s="30"/>
      <c r="AB473" s="40"/>
      <c r="AC473" s="30"/>
      <c r="AD473" s="40"/>
      <c r="AE473" s="30"/>
      <c r="AF473" s="30"/>
      <c r="AG473" s="30"/>
      <c r="AH473" s="30"/>
      <c r="AI473" s="30"/>
      <c r="AJ473" s="19"/>
      <c r="AK473" s="19"/>
    </row>
    <row r="474" spans="1:37">
      <c r="A474" s="30">
        <v>472</v>
      </c>
      <c r="B474" s="30" t="s">
        <v>654</v>
      </c>
      <c r="C474" s="30" t="s">
        <v>336</v>
      </c>
      <c r="D474" s="59" t="s">
        <v>983</v>
      </c>
      <c r="E474" s="31" t="s">
        <v>38</v>
      </c>
      <c r="F474" s="32">
        <v>27000000</v>
      </c>
      <c r="G474" s="30" t="s">
        <v>1020</v>
      </c>
      <c r="H474" s="33">
        <v>1110479271</v>
      </c>
      <c r="I474" s="33"/>
      <c r="J474" s="34">
        <v>6</v>
      </c>
      <c r="K474" s="34">
        <v>1771</v>
      </c>
      <c r="L474" s="35">
        <v>45478</v>
      </c>
      <c r="M474" s="36">
        <f t="shared" si="52"/>
        <v>27000000</v>
      </c>
      <c r="N474" s="35">
        <v>45496</v>
      </c>
      <c r="O474" s="31" t="s">
        <v>40</v>
      </c>
      <c r="P474" s="37">
        <v>45497</v>
      </c>
      <c r="Q474" s="31">
        <v>1760</v>
      </c>
      <c r="R474" s="30">
        <v>220301</v>
      </c>
      <c r="S474" s="38">
        <f t="shared" si="53"/>
        <v>27000000</v>
      </c>
      <c r="T474" s="35">
        <v>45496</v>
      </c>
      <c r="U474" s="33">
        <v>100035051</v>
      </c>
      <c r="V474" s="35">
        <v>45497</v>
      </c>
      <c r="W474" s="41">
        <v>45657</v>
      </c>
      <c r="X474" s="35"/>
      <c r="Y474" s="30"/>
      <c r="Z474" s="39">
        <f>+F474/5</f>
        <v>5400000</v>
      </c>
      <c r="AA474" s="30"/>
      <c r="AB474" s="40"/>
      <c r="AC474" s="30"/>
      <c r="AD474" s="40"/>
      <c r="AE474" s="30"/>
      <c r="AF474" s="30"/>
      <c r="AG474" s="30"/>
      <c r="AH474" s="30"/>
      <c r="AI474" s="30"/>
      <c r="AJ474" s="19"/>
      <c r="AK474" s="19"/>
    </row>
    <row r="475" spans="1:37">
      <c r="A475" s="30">
        <v>473</v>
      </c>
      <c r="B475" s="30" t="s">
        <v>254</v>
      </c>
      <c r="C475" s="30" t="s">
        <v>262</v>
      </c>
      <c r="D475" s="30" t="s">
        <v>1021</v>
      </c>
      <c r="E475" s="31" t="s">
        <v>38</v>
      </c>
      <c r="F475" s="32">
        <v>22666666</v>
      </c>
      <c r="G475" s="30" t="s">
        <v>559</v>
      </c>
      <c r="H475" s="33">
        <v>65717924</v>
      </c>
      <c r="I475" s="33"/>
      <c r="J475" s="34">
        <v>5</v>
      </c>
      <c r="K475" s="34">
        <v>1778</v>
      </c>
      <c r="L475" s="35">
        <v>45489</v>
      </c>
      <c r="M475" s="36">
        <f t="shared" si="52"/>
        <v>22666666</v>
      </c>
      <c r="N475" s="35">
        <v>45497</v>
      </c>
      <c r="O475" s="31" t="s">
        <v>40</v>
      </c>
      <c r="P475" s="37">
        <v>45504</v>
      </c>
      <c r="Q475" s="31">
        <v>1792</v>
      </c>
      <c r="R475" s="30">
        <v>220401</v>
      </c>
      <c r="S475" s="38">
        <f t="shared" si="53"/>
        <v>22666666</v>
      </c>
      <c r="T475" s="35">
        <v>45503</v>
      </c>
      <c r="U475" s="33" t="s">
        <v>1022</v>
      </c>
      <c r="V475" s="35">
        <v>45504</v>
      </c>
      <c r="W475" s="41">
        <v>45657</v>
      </c>
      <c r="X475" s="35"/>
      <c r="Y475" s="30"/>
      <c r="Z475" s="39">
        <v>4000000</v>
      </c>
      <c r="AA475" s="30"/>
      <c r="AB475" s="40"/>
      <c r="AC475" s="30"/>
      <c r="AD475" s="40"/>
      <c r="AE475" s="30"/>
      <c r="AF475" s="30"/>
      <c r="AG475" s="30"/>
      <c r="AH475" s="30"/>
      <c r="AI475" s="30"/>
      <c r="AJ475" s="19"/>
      <c r="AK475" s="19"/>
    </row>
    <row r="476" spans="1:37">
      <c r="A476" s="30">
        <v>474</v>
      </c>
      <c r="B476" s="30" t="s">
        <v>654</v>
      </c>
      <c r="C476" s="30" t="s">
        <v>336</v>
      </c>
      <c r="D476" s="30" t="s">
        <v>1023</v>
      </c>
      <c r="E476" s="31" t="s">
        <v>38</v>
      </c>
      <c r="F476" s="32">
        <v>18000000</v>
      </c>
      <c r="G476" s="30" t="s">
        <v>1024</v>
      </c>
      <c r="H476" s="33">
        <v>1110567557</v>
      </c>
      <c r="I476" s="33"/>
      <c r="J476" s="34">
        <v>4</v>
      </c>
      <c r="K476" s="34">
        <v>1780</v>
      </c>
      <c r="L476" s="35">
        <v>45489</v>
      </c>
      <c r="M476" s="36">
        <v>18000000</v>
      </c>
      <c r="N476" s="35">
        <v>45497</v>
      </c>
      <c r="O476" s="31" t="s">
        <v>40</v>
      </c>
      <c r="P476" s="37">
        <v>45497</v>
      </c>
      <c r="Q476" s="31">
        <v>1761</v>
      </c>
      <c r="R476" s="30">
        <v>220301</v>
      </c>
      <c r="S476" s="38">
        <v>18000000</v>
      </c>
      <c r="T476" s="35">
        <v>45497</v>
      </c>
      <c r="U476" s="33" t="s">
        <v>1025</v>
      </c>
      <c r="V476" s="35">
        <v>45497</v>
      </c>
      <c r="W476" s="31" t="s">
        <v>46</v>
      </c>
      <c r="X476" s="35"/>
      <c r="Y476" s="30"/>
      <c r="Z476" s="39">
        <f>+S476/4</f>
        <v>4500000</v>
      </c>
      <c r="AA476" s="30"/>
      <c r="AB476" s="40"/>
      <c r="AC476" s="30"/>
      <c r="AD476" s="40"/>
      <c r="AE476" s="30"/>
      <c r="AF476" s="30"/>
      <c r="AG476" s="30"/>
      <c r="AH476" s="30"/>
      <c r="AI476" s="30"/>
      <c r="AJ476" s="19"/>
      <c r="AK476" s="19"/>
    </row>
    <row r="477" spans="1:37">
      <c r="A477" s="30">
        <v>475</v>
      </c>
      <c r="B477" s="30" t="s">
        <v>35</v>
      </c>
      <c r="C477" s="30" t="s">
        <v>70</v>
      </c>
      <c r="D477" s="30" t="s">
        <v>182</v>
      </c>
      <c r="E477" s="31" t="s">
        <v>38</v>
      </c>
      <c r="F477" s="32">
        <v>175000000</v>
      </c>
      <c r="G477" s="30" t="s">
        <v>837</v>
      </c>
      <c r="H477" s="33">
        <v>800250023</v>
      </c>
      <c r="I477" s="33"/>
      <c r="J477" s="34">
        <v>3</v>
      </c>
      <c r="K477" s="34">
        <v>1804</v>
      </c>
      <c r="L477" s="35">
        <v>45492</v>
      </c>
      <c r="M477" s="36">
        <v>175000000</v>
      </c>
      <c r="N477" s="35">
        <v>45497</v>
      </c>
      <c r="O477" s="31" t="s">
        <v>40</v>
      </c>
      <c r="P477" s="37">
        <v>45498</v>
      </c>
      <c r="Q477" s="31">
        <v>1764</v>
      </c>
      <c r="R477" s="30">
        <v>220105</v>
      </c>
      <c r="S477" s="38">
        <v>175000000</v>
      </c>
      <c r="T477" s="35">
        <v>45498</v>
      </c>
      <c r="U477" s="33">
        <v>100035119</v>
      </c>
      <c r="V477" s="35">
        <v>45498</v>
      </c>
      <c r="W477" s="31" t="s">
        <v>52</v>
      </c>
      <c r="X477" s="35">
        <v>45552</v>
      </c>
      <c r="Y477" s="30"/>
      <c r="Z477" s="39">
        <f>+S477/2</f>
        <v>87500000</v>
      </c>
      <c r="AA477" s="469">
        <v>25000000</v>
      </c>
      <c r="AB477" s="40"/>
      <c r="AC477" s="30"/>
      <c r="AD477" s="40"/>
      <c r="AE477" s="30"/>
      <c r="AF477" s="30"/>
      <c r="AG477" s="30"/>
      <c r="AH477" s="30"/>
      <c r="AI477" s="30"/>
      <c r="AJ477" s="19"/>
      <c r="AK477" s="19"/>
    </row>
    <row r="478" spans="1:37">
      <c r="A478" s="30">
        <v>476</v>
      </c>
      <c r="B478" s="30" t="s">
        <v>254</v>
      </c>
      <c r="C478" s="30" t="s">
        <v>262</v>
      </c>
      <c r="D478" s="59" t="s">
        <v>1026</v>
      </c>
      <c r="E478" s="31" t="s">
        <v>38</v>
      </c>
      <c r="F478" s="32">
        <v>13029500</v>
      </c>
      <c r="G478" s="30" t="s">
        <v>449</v>
      </c>
      <c r="H478" s="33">
        <v>1110448973</v>
      </c>
      <c r="I478" s="33"/>
      <c r="J478" s="34">
        <v>5</v>
      </c>
      <c r="K478" s="34">
        <v>1795</v>
      </c>
      <c r="L478" s="35">
        <v>45489</v>
      </c>
      <c r="M478" s="36">
        <f t="shared" ref="M478:M498" si="54">F478</f>
        <v>13029500</v>
      </c>
      <c r="N478" s="35">
        <v>45498</v>
      </c>
      <c r="O478" s="31" t="s">
        <v>40</v>
      </c>
      <c r="P478" s="37">
        <v>45499</v>
      </c>
      <c r="Q478" s="31">
        <v>1766</v>
      </c>
      <c r="R478" s="30">
        <v>220402</v>
      </c>
      <c r="S478" s="38">
        <f t="shared" ref="S478:S498" si="55">M478</f>
        <v>13029500</v>
      </c>
      <c r="T478" s="35">
        <v>45498</v>
      </c>
      <c r="U478" s="33" t="s">
        <v>1027</v>
      </c>
      <c r="V478" s="35">
        <v>45499</v>
      </c>
      <c r="W478" s="41">
        <v>45650</v>
      </c>
      <c r="X478" s="35"/>
      <c r="Y478" s="30"/>
      <c r="Z478" s="39">
        <f t="shared" ref="Z478:Z480" si="56">+F478/3</f>
        <v>4343166.666666667</v>
      </c>
      <c r="AA478" s="30"/>
      <c r="AB478" s="40"/>
      <c r="AC478" s="30"/>
      <c r="AD478" s="40"/>
      <c r="AE478" s="30"/>
      <c r="AF478" s="30"/>
      <c r="AG478" s="30"/>
      <c r="AH478" s="30"/>
      <c r="AI478" s="30"/>
      <c r="AJ478" s="19"/>
      <c r="AK478" s="19"/>
    </row>
    <row r="479" spans="1:37">
      <c r="A479" s="30">
        <v>477</v>
      </c>
      <c r="B479" s="30" t="s">
        <v>254</v>
      </c>
      <c r="C479" s="30" t="s">
        <v>262</v>
      </c>
      <c r="D479" s="59" t="s">
        <v>1026</v>
      </c>
      <c r="E479" s="31" t="s">
        <v>38</v>
      </c>
      <c r="F479" s="32">
        <v>13029500</v>
      </c>
      <c r="G479" s="30" t="s">
        <v>1028</v>
      </c>
      <c r="H479" s="33">
        <v>65556129</v>
      </c>
      <c r="I479" s="33"/>
      <c r="J479" s="34">
        <v>4</v>
      </c>
      <c r="K479" s="34">
        <v>1794</v>
      </c>
      <c r="L479" s="35">
        <v>45489</v>
      </c>
      <c r="M479" s="36">
        <f t="shared" si="54"/>
        <v>13029500</v>
      </c>
      <c r="N479" s="35">
        <v>45498</v>
      </c>
      <c r="O479" s="31" t="s">
        <v>40</v>
      </c>
      <c r="P479" s="37">
        <v>45499</v>
      </c>
      <c r="Q479" s="31">
        <v>1765</v>
      </c>
      <c r="R479" s="30">
        <v>220402</v>
      </c>
      <c r="S479" s="38">
        <f t="shared" si="55"/>
        <v>13029500</v>
      </c>
      <c r="T479" s="35">
        <v>45498</v>
      </c>
      <c r="U479" s="33" t="s">
        <v>1029</v>
      </c>
      <c r="V479" s="35">
        <v>45499</v>
      </c>
      <c r="W479" s="41">
        <v>45650</v>
      </c>
      <c r="X479" s="35"/>
      <c r="Y479" s="30"/>
      <c r="Z479" s="39">
        <f t="shared" si="56"/>
        <v>4343166.666666667</v>
      </c>
      <c r="AA479" s="30"/>
      <c r="AB479" s="40"/>
      <c r="AC479" s="30"/>
      <c r="AD479" s="40"/>
      <c r="AE479" s="30"/>
      <c r="AF479" s="30"/>
      <c r="AG479" s="30"/>
      <c r="AH479" s="30"/>
      <c r="AI479" s="30"/>
      <c r="AJ479" s="19"/>
      <c r="AK479" s="19"/>
    </row>
    <row r="480" spans="1:37">
      <c r="A480" s="30">
        <v>478</v>
      </c>
      <c r="B480" s="30" t="s">
        <v>254</v>
      </c>
      <c r="C480" s="30" t="s">
        <v>262</v>
      </c>
      <c r="D480" s="59" t="s">
        <v>1030</v>
      </c>
      <c r="E480" s="31" t="s">
        <v>38</v>
      </c>
      <c r="F480" s="32">
        <v>15450000</v>
      </c>
      <c r="G480" s="30" t="s">
        <v>1031</v>
      </c>
      <c r="H480" s="33">
        <v>1105685977</v>
      </c>
      <c r="I480" s="33"/>
      <c r="J480" s="34">
        <v>1</v>
      </c>
      <c r="K480" s="34">
        <v>1756</v>
      </c>
      <c r="L480" s="35">
        <v>45478</v>
      </c>
      <c r="M480" s="36">
        <f t="shared" si="54"/>
        <v>15450000</v>
      </c>
      <c r="N480" s="35">
        <v>45498</v>
      </c>
      <c r="O480" s="31" t="s">
        <v>40</v>
      </c>
      <c r="P480" s="37">
        <v>45504</v>
      </c>
      <c r="Q480" s="31">
        <v>1789</v>
      </c>
      <c r="R480" s="30">
        <v>220402</v>
      </c>
      <c r="S480" s="38">
        <f t="shared" si="55"/>
        <v>15450000</v>
      </c>
      <c r="T480" s="35">
        <v>45505</v>
      </c>
      <c r="U480" s="33">
        <v>100035342</v>
      </c>
      <c r="V480" s="35">
        <v>45506</v>
      </c>
      <c r="W480" s="41">
        <v>45650</v>
      </c>
      <c r="X480" s="35"/>
      <c r="Y480" s="30"/>
      <c r="Z480" s="39">
        <f t="shared" si="56"/>
        <v>5150000</v>
      </c>
      <c r="AA480" s="30"/>
      <c r="AB480" s="40"/>
      <c r="AC480" s="30"/>
      <c r="AD480" s="40"/>
      <c r="AE480" s="30"/>
      <c r="AF480" s="30"/>
      <c r="AG480" s="30"/>
      <c r="AH480" s="30"/>
      <c r="AI480" s="30"/>
      <c r="AJ480" s="19"/>
      <c r="AK480" s="19"/>
    </row>
    <row r="481" spans="1:37">
      <c r="A481" s="30">
        <v>479</v>
      </c>
      <c r="B481" s="30" t="s">
        <v>654</v>
      </c>
      <c r="C481" s="30" t="s">
        <v>210</v>
      </c>
      <c r="D481" s="30" t="s">
        <v>932</v>
      </c>
      <c r="E481" s="31" t="s">
        <v>38</v>
      </c>
      <c r="F481" s="32">
        <v>16800000</v>
      </c>
      <c r="G481" s="30" t="s">
        <v>1032</v>
      </c>
      <c r="H481" s="33">
        <v>1110596185</v>
      </c>
      <c r="I481" s="33"/>
      <c r="J481" s="34">
        <v>1</v>
      </c>
      <c r="K481" s="34">
        <v>1789</v>
      </c>
      <c r="L481" s="35">
        <v>45489</v>
      </c>
      <c r="M481" s="36">
        <f t="shared" si="54"/>
        <v>16800000</v>
      </c>
      <c r="N481" s="35">
        <v>45498</v>
      </c>
      <c r="O481" s="31" t="s">
        <v>40</v>
      </c>
      <c r="P481" s="37">
        <v>45499</v>
      </c>
      <c r="Q481" s="31">
        <v>1767</v>
      </c>
      <c r="R481" s="30">
        <v>220302</v>
      </c>
      <c r="S481" s="38">
        <f t="shared" si="55"/>
        <v>16800000</v>
      </c>
      <c r="T481" s="35">
        <v>45499</v>
      </c>
      <c r="U481" s="33" t="s">
        <v>1033</v>
      </c>
      <c r="V481" s="35">
        <v>45504</v>
      </c>
      <c r="W481" s="41">
        <v>45657</v>
      </c>
      <c r="X481" s="35"/>
      <c r="Y481" s="30"/>
      <c r="Z481" s="39">
        <f t="shared" ref="Z481:Z487" si="57">+F481/5</f>
        <v>3360000</v>
      </c>
      <c r="AA481" s="30"/>
      <c r="AB481" s="40"/>
      <c r="AC481" s="30"/>
      <c r="AD481" s="40"/>
      <c r="AE481" s="30"/>
      <c r="AF481" s="30" t="s">
        <v>1034</v>
      </c>
      <c r="AG481" s="30">
        <v>3185924689</v>
      </c>
      <c r="AH481" s="30"/>
      <c r="AI481" s="30"/>
      <c r="AJ481" s="19"/>
      <c r="AK481" s="19"/>
    </row>
    <row r="482" spans="1:37">
      <c r="A482" s="30">
        <v>480</v>
      </c>
      <c r="B482" s="30" t="s">
        <v>654</v>
      </c>
      <c r="C482" s="30" t="s">
        <v>210</v>
      </c>
      <c r="D482" s="30" t="s">
        <v>932</v>
      </c>
      <c r="E482" s="31" t="s">
        <v>38</v>
      </c>
      <c r="F482" s="32">
        <v>16800000</v>
      </c>
      <c r="G482" s="30" t="s">
        <v>1035</v>
      </c>
      <c r="H482" s="33">
        <v>65585878</v>
      </c>
      <c r="I482" s="33" t="s">
        <v>1036</v>
      </c>
      <c r="J482" s="34">
        <v>6</v>
      </c>
      <c r="K482" s="34">
        <v>1803</v>
      </c>
      <c r="L482" s="35">
        <v>45492</v>
      </c>
      <c r="M482" s="36">
        <f t="shared" si="54"/>
        <v>16800000</v>
      </c>
      <c r="N482" s="35">
        <v>45498</v>
      </c>
      <c r="O482" s="31" t="s">
        <v>40</v>
      </c>
      <c r="P482" s="37">
        <v>45498</v>
      </c>
      <c r="Q482" s="31">
        <v>1763</v>
      </c>
      <c r="R482" s="30">
        <v>220302</v>
      </c>
      <c r="S482" s="38">
        <f t="shared" si="55"/>
        <v>16800000</v>
      </c>
      <c r="T482" s="35">
        <v>45498</v>
      </c>
      <c r="U482" s="33">
        <v>100035129</v>
      </c>
      <c r="V482" s="35">
        <v>45502</v>
      </c>
      <c r="W482" s="41">
        <v>45657</v>
      </c>
      <c r="X482" s="35"/>
      <c r="Y482" s="30"/>
      <c r="Z482" s="39">
        <f t="shared" si="57"/>
        <v>3360000</v>
      </c>
      <c r="AA482" s="30"/>
      <c r="AB482" s="40"/>
      <c r="AC482" s="30"/>
      <c r="AD482" s="40"/>
      <c r="AE482" s="30"/>
      <c r="AF482" s="30" t="s">
        <v>1037</v>
      </c>
      <c r="AG482" s="30">
        <v>3203278591</v>
      </c>
      <c r="AH482" s="474" t="s">
        <v>1038</v>
      </c>
      <c r="AI482" s="30"/>
      <c r="AJ482" s="19"/>
      <c r="AK482" s="19"/>
    </row>
    <row r="483" spans="1:37">
      <c r="A483" s="30">
        <v>481</v>
      </c>
      <c r="B483" s="30" t="s">
        <v>654</v>
      </c>
      <c r="C483" s="30" t="s">
        <v>210</v>
      </c>
      <c r="D483" s="30" t="s">
        <v>932</v>
      </c>
      <c r="E483" s="31" t="s">
        <v>38</v>
      </c>
      <c r="F483" s="32">
        <v>16800000</v>
      </c>
      <c r="G483" s="30" t="s">
        <v>1039</v>
      </c>
      <c r="H483" s="33">
        <v>11220858</v>
      </c>
      <c r="I483" s="33"/>
      <c r="J483" s="34">
        <v>6</v>
      </c>
      <c r="K483" s="34">
        <v>1790</v>
      </c>
      <c r="L483" s="35">
        <v>45489</v>
      </c>
      <c r="M483" s="36">
        <f t="shared" si="54"/>
        <v>16800000</v>
      </c>
      <c r="N483" s="35">
        <v>45498</v>
      </c>
      <c r="O483" s="31" t="s">
        <v>40</v>
      </c>
      <c r="P483" s="37">
        <v>45498</v>
      </c>
      <c r="Q483" s="31">
        <v>1762</v>
      </c>
      <c r="R483" s="30">
        <v>220302</v>
      </c>
      <c r="S483" s="38">
        <f t="shared" si="55"/>
        <v>16800000</v>
      </c>
      <c r="T483" s="35"/>
      <c r="U483" s="33"/>
      <c r="V483" s="35"/>
      <c r="W483" s="41">
        <v>45657</v>
      </c>
      <c r="X483" s="35"/>
      <c r="Y483" s="30"/>
      <c r="Z483" s="39">
        <f t="shared" si="57"/>
        <v>3360000</v>
      </c>
      <c r="AA483" s="30"/>
      <c r="AB483" s="40"/>
      <c r="AC483" s="30"/>
      <c r="AD483" s="40"/>
      <c r="AE483" s="30"/>
      <c r="AF483" s="30"/>
      <c r="AG483" s="30"/>
      <c r="AH483" s="30"/>
      <c r="AI483" s="30"/>
      <c r="AJ483" s="19"/>
      <c r="AK483" s="19"/>
    </row>
    <row r="484" spans="1:37">
      <c r="A484" s="30">
        <v>482</v>
      </c>
      <c r="B484" s="30" t="s">
        <v>654</v>
      </c>
      <c r="C484" s="30" t="s">
        <v>210</v>
      </c>
      <c r="D484" s="30" t="s">
        <v>932</v>
      </c>
      <c r="E484" s="31" t="s">
        <v>38</v>
      </c>
      <c r="F484" s="32">
        <v>16800000</v>
      </c>
      <c r="G484" s="30" t="s">
        <v>1040</v>
      </c>
      <c r="H484" s="33">
        <v>41911397</v>
      </c>
      <c r="I484" s="33"/>
      <c r="J484" s="34">
        <v>7</v>
      </c>
      <c r="K484" s="34">
        <v>1757</v>
      </c>
      <c r="L484" s="35">
        <v>45478</v>
      </c>
      <c r="M484" s="36">
        <f t="shared" si="54"/>
        <v>16800000</v>
      </c>
      <c r="N484" s="35">
        <v>45498</v>
      </c>
      <c r="O484" s="31" t="s">
        <v>40</v>
      </c>
      <c r="P484" s="37">
        <v>45499</v>
      </c>
      <c r="Q484" s="31">
        <v>1768</v>
      </c>
      <c r="R484" s="30">
        <v>220302</v>
      </c>
      <c r="S484" s="38">
        <f t="shared" si="55"/>
        <v>16800000</v>
      </c>
      <c r="T484" s="35">
        <v>45499</v>
      </c>
      <c r="U484" s="33" t="s">
        <v>1041</v>
      </c>
      <c r="V484" s="35">
        <v>45503</v>
      </c>
      <c r="W484" s="41">
        <v>45657</v>
      </c>
      <c r="X484" s="35"/>
      <c r="Y484" s="30"/>
      <c r="Z484" s="39">
        <f t="shared" si="57"/>
        <v>3360000</v>
      </c>
      <c r="AA484" s="30"/>
      <c r="AB484" s="40"/>
      <c r="AC484" s="30"/>
      <c r="AD484" s="40"/>
      <c r="AE484" s="30"/>
      <c r="AF484" s="30" t="s">
        <v>1042</v>
      </c>
      <c r="AG484" s="30">
        <v>3166226132</v>
      </c>
      <c r="AH484" s="30"/>
      <c r="AI484" s="30"/>
      <c r="AJ484" s="19"/>
      <c r="AK484" s="19"/>
    </row>
    <row r="485" spans="1:37">
      <c r="A485" s="30">
        <v>483</v>
      </c>
      <c r="B485" s="30" t="s">
        <v>654</v>
      </c>
      <c r="C485" s="30" t="s">
        <v>210</v>
      </c>
      <c r="D485" s="30" t="s">
        <v>932</v>
      </c>
      <c r="E485" s="31" t="s">
        <v>38</v>
      </c>
      <c r="F485" s="32">
        <v>16800000</v>
      </c>
      <c r="G485" s="30" t="s">
        <v>1043</v>
      </c>
      <c r="H485" s="33">
        <v>1110496346</v>
      </c>
      <c r="I485" s="33" t="s">
        <v>891</v>
      </c>
      <c r="J485" s="34">
        <v>1</v>
      </c>
      <c r="K485" s="34">
        <v>1802</v>
      </c>
      <c r="L485" s="35">
        <v>45492</v>
      </c>
      <c r="M485" s="36">
        <f t="shared" si="54"/>
        <v>16800000</v>
      </c>
      <c r="N485" s="35">
        <v>45498</v>
      </c>
      <c r="O485" s="31" t="s">
        <v>40</v>
      </c>
      <c r="P485" s="37">
        <v>45499</v>
      </c>
      <c r="Q485" s="31">
        <v>1773</v>
      </c>
      <c r="R485" s="30">
        <v>220302</v>
      </c>
      <c r="S485" s="38">
        <f t="shared" si="55"/>
        <v>16800000</v>
      </c>
      <c r="T485" s="35">
        <v>45499</v>
      </c>
      <c r="U485" s="33" t="s">
        <v>1044</v>
      </c>
      <c r="V485" s="35">
        <v>45498</v>
      </c>
      <c r="W485" s="41">
        <v>45657</v>
      </c>
      <c r="X485" s="35"/>
      <c r="Y485" s="30"/>
      <c r="Z485" s="39">
        <f t="shared" si="57"/>
        <v>3360000</v>
      </c>
      <c r="AA485" s="30"/>
      <c r="AB485" s="40"/>
      <c r="AC485" s="30"/>
      <c r="AD485" s="40"/>
      <c r="AE485" s="30"/>
      <c r="AF485" s="30" t="s">
        <v>1045</v>
      </c>
      <c r="AG485" s="30">
        <v>3204552000</v>
      </c>
      <c r="AH485" s="474" t="s">
        <v>1046</v>
      </c>
      <c r="AI485" s="30"/>
      <c r="AJ485" s="19"/>
      <c r="AK485" s="19"/>
    </row>
    <row r="486" spans="1:37">
      <c r="A486" s="30">
        <v>484</v>
      </c>
      <c r="B486" s="30" t="s">
        <v>654</v>
      </c>
      <c r="C486" s="30" t="s">
        <v>210</v>
      </c>
      <c r="D486" s="30" t="s">
        <v>1005</v>
      </c>
      <c r="E486" s="31" t="s">
        <v>38</v>
      </c>
      <c r="F486" s="32">
        <v>16800000</v>
      </c>
      <c r="G486" s="30" t="s">
        <v>1047</v>
      </c>
      <c r="H486" s="33">
        <v>1110060768</v>
      </c>
      <c r="I486" s="33"/>
      <c r="J486" s="34">
        <v>4</v>
      </c>
      <c r="K486" s="34">
        <v>1787</v>
      </c>
      <c r="L486" s="35">
        <v>45489</v>
      </c>
      <c r="M486" s="36">
        <f t="shared" si="54"/>
        <v>16800000</v>
      </c>
      <c r="N486" s="35">
        <v>45498</v>
      </c>
      <c r="O486" s="31" t="s">
        <v>40</v>
      </c>
      <c r="P486" s="37">
        <v>45499</v>
      </c>
      <c r="Q486" s="31">
        <v>1774</v>
      </c>
      <c r="R486" s="30">
        <v>220302</v>
      </c>
      <c r="S486" s="38">
        <f t="shared" si="55"/>
        <v>16800000</v>
      </c>
      <c r="T486" s="35">
        <v>45499</v>
      </c>
      <c r="U486" s="33" t="s">
        <v>1048</v>
      </c>
      <c r="V486" s="35">
        <v>45510</v>
      </c>
      <c r="W486" s="41">
        <v>45657</v>
      </c>
      <c r="X486" s="35"/>
      <c r="Y486" s="30"/>
      <c r="Z486" s="39">
        <f t="shared" si="57"/>
        <v>3360000</v>
      </c>
      <c r="AA486" s="30"/>
      <c r="AB486" s="40"/>
      <c r="AC486" s="30"/>
      <c r="AD486" s="40"/>
      <c r="AE486" s="30"/>
      <c r="AF486" s="30" t="s">
        <v>1049</v>
      </c>
      <c r="AG486" s="30"/>
      <c r="AH486" s="30"/>
      <c r="AI486" s="30"/>
      <c r="AJ486" s="19"/>
      <c r="AK486" s="19"/>
    </row>
    <row r="487" spans="1:37">
      <c r="A487" s="30">
        <v>485</v>
      </c>
      <c r="B487" s="30" t="s">
        <v>654</v>
      </c>
      <c r="C487" s="30" t="s">
        <v>336</v>
      </c>
      <c r="D487" s="59" t="s">
        <v>980</v>
      </c>
      <c r="E487" s="31" t="s">
        <v>38</v>
      </c>
      <c r="F487" s="32">
        <v>13200000</v>
      </c>
      <c r="G487" s="30" t="s">
        <v>1050</v>
      </c>
      <c r="H487" s="33">
        <v>93402956</v>
      </c>
      <c r="I487" s="33"/>
      <c r="J487" s="34">
        <v>1</v>
      </c>
      <c r="K487" s="34">
        <v>1735</v>
      </c>
      <c r="L487" s="35">
        <v>45471</v>
      </c>
      <c r="M487" s="36">
        <f t="shared" si="54"/>
        <v>13200000</v>
      </c>
      <c r="N487" s="35">
        <v>45498</v>
      </c>
      <c r="O487" s="31" t="s">
        <v>40</v>
      </c>
      <c r="P487" s="37">
        <v>45499</v>
      </c>
      <c r="Q487" s="31">
        <v>1775</v>
      </c>
      <c r="R487" s="30">
        <v>220302</v>
      </c>
      <c r="S487" s="38">
        <f t="shared" si="55"/>
        <v>13200000</v>
      </c>
      <c r="T487" s="35">
        <v>45499</v>
      </c>
      <c r="U487" s="33" t="s">
        <v>1051</v>
      </c>
      <c r="V487" s="35">
        <v>45504</v>
      </c>
      <c r="W487" s="41">
        <v>45657</v>
      </c>
      <c r="X487" s="35"/>
      <c r="Y487" s="30"/>
      <c r="Z487" s="39">
        <f t="shared" si="57"/>
        <v>2640000</v>
      </c>
      <c r="AA487" s="30"/>
      <c r="AB487" s="40"/>
      <c r="AC487" s="30"/>
      <c r="AD487" s="40"/>
      <c r="AE487" s="30"/>
      <c r="AF487" s="30"/>
      <c r="AG487" s="30">
        <v>3153130743</v>
      </c>
      <c r="AH487" s="474" t="s">
        <v>1052</v>
      </c>
      <c r="AI487" s="30"/>
      <c r="AJ487" s="19"/>
      <c r="AK487" s="19"/>
    </row>
    <row r="488" spans="1:37">
      <c r="A488" s="30">
        <v>486</v>
      </c>
      <c r="B488" s="30" t="s">
        <v>35</v>
      </c>
      <c r="C488" s="30" t="s">
        <v>262</v>
      </c>
      <c r="D488" s="55" t="s">
        <v>178</v>
      </c>
      <c r="E488" s="31" t="s">
        <v>38</v>
      </c>
      <c r="F488" s="32">
        <v>50000000</v>
      </c>
      <c r="G488" s="30" t="s">
        <v>152</v>
      </c>
      <c r="H488" s="33">
        <v>900415641</v>
      </c>
      <c r="I488" s="33"/>
      <c r="J488" s="34">
        <v>8</v>
      </c>
      <c r="K488" s="34">
        <v>1793</v>
      </c>
      <c r="L488" s="35">
        <v>45489</v>
      </c>
      <c r="M488" s="36">
        <f t="shared" si="54"/>
        <v>50000000</v>
      </c>
      <c r="N488" s="35">
        <v>45498</v>
      </c>
      <c r="O488" s="31" t="s">
        <v>40</v>
      </c>
      <c r="P488" s="37">
        <v>45499</v>
      </c>
      <c r="Q488" s="31">
        <v>1776</v>
      </c>
      <c r="R488" s="30">
        <v>220104</v>
      </c>
      <c r="S488" s="38">
        <f t="shared" si="55"/>
        <v>50000000</v>
      </c>
      <c r="T488" s="35">
        <v>45499</v>
      </c>
      <c r="U488" s="33" t="s">
        <v>1053</v>
      </c>
      <c r="V488" s="35">
        <v>45504</v>
      </c>
      <c r="W488" s="31" t="s">
        <v>645</v>
      </c>
      <c r="X488" s="35"/>
      <c r="Y488" s="30"/>
      <c r="Z488" s="39">
        <f t="shared" ref="Z488" si="58">+F488/2</f>
        <v>25000000</v>
      </c>
      <c r="AA488" s="30"/>
      <c r="AB488" s="40"/>
      <c r="AC488" s="30"/>
      <c r="AD488" s="40"/>
      <c r="AE488" s="30"/>
      <c r="AF488" s="30"/>
      <c r="AG488" s="30"/>
      <c r="AH488" s="30"/>
      <c r="AI488" s="30"/>
      <c r="AJ488" s="19"/>
      <c r="AK488" s="19"/>
    </row>
    <row r="489" spans="1:37">
      <c r="A489" s="30">
        <v>487</v>
      </c>
      <c r="B489" s="30" t="s">
        <v>254</v>
      </c>
      <c r="C489" s="30" t="s">
        <v>262</v>
      </c>
      <c r="D489" s="30" t="s">
        <v>524</v>
      </c>
      <c r="E489" s="31" t="s">
        <v>38</v>
      </c>
      <c r="F489" s="32">
        <v>22933000</v>
      </c>
      <c r="G489" s="30" t="s">
        <v>1054</v>
      </c>
      <c r="H489" s="33">
        <v>28559183</v>
      </c>
      <c r="I489" s="33"/>
      <c r="J489" s="34">
        <v>1</v>
      </c>
      <c r="K489" s="34">
        <v>1753</v>
      </c>
      <c r="L489" s="35">
        <v>45478</v>
      </c>
      <c r="M489" s="36">
        <f t="shared" si="54"/>
        <v>22933000</v>
      </c>
      <c r="N489" s="35">
        <v>45498</v>
      </c>
      <c r="O489" s="31" t="s">
        <v>40</v>
      </c>
      <c r="P489" s="37">
        <v>45499</v>
      </c>
      <c r="Q489" s="31">
        <v>1777</v>
      </c>
      <c r="R489" s="30">
        <v>220401</v>
      </c>
      <c r="S489" s="38">
        <f t="shared" si="55"/>
        <v>22933000</v>
      </c>
      <c r="T489" s="35">
        <v>45499</v>
      </c>
      <c r="U489" s="33" t="s">
        <v>1055</v>
      </c>
      <c r="V489" s="35">
        <v>45499</v>
      </c>
      <c r="W489" s="41">
        <v>45657</v>
      </c>
      <c r="X489" s="35"/>
      <c r="Y489" s="30"/>
      <c r="Z489" s="39">
        <f t="shared" ref="Z489" si="59">+F489/3</f>
        <v>7644333.333333333</v>
      </c>
      <c r="AA489" s="30"/>
      <c r="AB489" s="40"/>
      <c r="AC489" s="30"/>
      <c r="AD489" s="40"/>
      <c r="AE489" s="30"/>
      <c r="AF489" s="30"/>
      <c r="AG489" s="30"/>
      <c r="AH489" s="30"/>
      <c r="AI489" s="30"/>
      <c r="AJ489" s="19"/>
      <c r="AK489" s="19"/>
    </row>
    <row r="490" spans="1:37">
      <c r="A490" s="30">
        <v>488</v>
      </c>
      <c r="B490" s="30" t="s">
        <v>35</v>
      </c>
      <c r="C490" s="30" t="s">
        <v>48</v>
      </c>
      <c r="D490" s="59" t="s">
        <v>709</v>
      </c>
      <c r="E490" s="31" t="s">
        <v>38</v>
      </c>
      <c r="F490" s="32">
        <v>65000000</v>
      </c>
      <c r="G490" s="30" t="s">
        <v>50</v>
      </c>
      <c r="H490" s="33">
        <v>901252497</v>
      </c>
      <c r="I490" s="33" t="s">
        <v>1056</v>
      </c>
      <c r="J490" s="34">
        <v>6</v>
      </c>
      <c r="K490" s="34">
        <v>1817</v>
      </c>
      <c r="L490" s="35">
        <v>45497</v>
      </c>
      <c r="M490" s="36">
        <f t="shared" si="54"/>
        <v>65000000</v>
      </c>
      <c r="N490" s="35">
        <v>45503</v>
      </c>
      <c r="O490" s="31" t="s">
        <v>40</v>
      </c>
      <c r="P490" s="37">
        <v>45499</v>
      </c>
      <c r="Q490" s="31">
        <v>1768</v>
      </c>
      <c r="R490" s="30">
        <v>220202</v>
      </c>
      <c r="S490" s="38">
        <f t="shared" si="55"/>
        <v>65000000</v>
      </c>
      <c r="T490" s="35">
        <v>45503</v>
      </c>
      <c r="U490" s="33" t="s">
        <v>1057</v>
      </c>
      <c r="V490" s="35">
        <v>45503</v>
      </c>
      <c r="W490" s="31" t="s">
        <v>41</v>
      </c>
      <c r="X490" s="35">
        <v>45533</v>
      </c>
      <c r="Y490" s="469" t="s">
        <v>1058</v>
      </c>
      <c r="Z490" s="39">
        <f>+F490/1</f>
        <v>65000000</v>
      </c>
      <c r="AA490" s="469">
        <v>23266454</v>
      </c>
      <c r="AB490" s="40"/>
      <c r="AC490" s="30"/>
      <c r="AD490" s="40"/>
      <c r="AE490" s="30"/>
      <c r="AF490" s="30" t="s">
        <v>1059</v>
      </c>
      <c r="AG490" s="30">
        <v>3114560450</v>
      </c>
      <c r="AH490" s="474" t="s">
        <v>1060</v>
      </c>
      <c r="AI490" s="30"/>
      <c r="AJ490" s="19"/>
      <c r="AK490" s="19"/>
    </row>
    <row r="491" spans="1:37">
      <c r="A491" s="30">
        <v>489</v>
      </c>
      <c r="B491" s="30" t="s">
        <v>254</v>
      </c>
      <c r="C491" s="30" t="s">
        <v>314</v>
      </c>
      <c r="D491" s="30" t="s">
        <v>1061</v>
      </c>
      <c r="E491" s="31" t="s">
        <v>38</v>
      </c>
      <c r="F491" s="32">
        <v>13933330</v>
      </c>
      <c r="G491" s="30" t="s">
        <v>1062</v>
      </c>
      <c r="H491" s="33">
        <v>1110448186</v>
      </c>
      <c r="I491" s="33" t="s">
        <v>1063</v>
      </c>
      <c r="J491" s="34">
        <v>5</v>
      </c>
      <c r="K491" s="34">
        <v>1788</v>
      </c>
      <c r="L491" s="35">
        <v>45489</v>
      </c>
      <c r="M491" s="36">
        <f t="shared" si="54"/>
        <v>13933330</v>
      </c>
      <c r="N491" s="35">
        <v>45503</v>
      </c>
      <c r="O491" s="31" t="s">
        <v>40</v>
      </c>
      <c r="P491" s="37">
        <v>45505</v>
      </c>
      <c r="Q491" s="31">
        <v>1806</v>
      </c>
      <c r="R491" s="30">
        <v>220402</v>
      </c>
      <c r="S491" s="38">
        <f t="shared" si="55"/>
        <v>13933330</v>
      </c>
      <c r="T491" s="35">
        <v>45510</v>
      </c>
      <c r="U491" s="33">
        <v>100035463</v>
      </c>
      <c r="V491" s="35">
        <v>45510</v>
      </c>
      <c r="W491" s="41">
        <v>45657</v>
      </c>
      <c r="X491" s="35"/>
      <c r="Y491" s="30"/>
      <c r="Z491" s="39">
        <v>2200000</v>
      </c>
      <c r="AA491" s="30"/>
      <c r="AB491" s="40"/>
      <c r="AC491" s="30"/>
      <c r="AD491" s="40"/>
      <c r="AE491" s="30"/>
      <c r="AF491" s="30" t="s">
        <v>1064</v>
      </c>
      <c r="AG491" s="30">
        <v>3228483997</v>
      </c>
      <c r="AH491" s="474" t="s">
        <v>1065</v>
      </c>
      <c r="AI491" s="30"/>
      <c r="AJ491" s="19"/>
      <c r="AK491" s="19"/>
    </row>
    <row r="492" spans="1:37">
      <c r="A492" s="30">
        <v>490</v>
      </c>
      <c r="B492" s="30" t="s">
        <v>35</v>
      </c>
      <c r="C492" s="30" t="s">
        <v>36</v>
      </c>
      <c r="D492" s="59" t="s">
        <v>1066</v>
      </c>
      <c r="E492" s="31" t="s">
        <v>38</v>
      </c>
      <c r="F492" s="32">
        <v>30604460</v>
      </c>
      <c r="G492" s="30" t="s">
        <v>1067</v>
      </c>
      <c r="H492" s="33">
        <v>1128269687</v>
      </c>
      <c r="I492" s="33" t="s">
        <v>1068</v>
      </c>
      <c r="J492" s="34">
        <v>3</v>
      </c>
      <c r="K492" s="34">
        <v>1751</v>
      </c>
      <c r="L492" s="35">
        <v>45478</v>
      </c>
      <c r="M492" s="36">
        <f t="shared" si="54"/>
        <v>30604460</v>
      </c>
      <c r="N492" s="35">
        <v>45503</v>
      </c>
      <c r="O492" s="31" t="s">
        <v>40</v>
      </c>
      <c r="P492" s="37">
        <v>45505</v>
      </c>
      <c r="Q492" s="31">
        <v>1807</v>
      </c>
      <c r="R492" s="30">
        <v>21030202</v>
      </c>
      <c r="S492" s="38">
        <f t="shared" si="55"/>
        <v>30604460</v>
      </c>
      <c r="T492" s="35">
        <v>45504</v>
      </c>
      <c r="U492" s="33" t="s">
        <v>1069</v>
      </c>
      <c r="V492" s="35">
        <v>45520</v>
      </c>
      <c r="W492" s="31" t="s">
        <v>52</v>
      </c>
      <c r="X492" s="35"/>
      <c r="Y492" s="30"/>
      <c r="Z492" s="39">
        <f>+F492/2</f>
        <v>15302230</v>
      </c>
      <c r="AA492" s="30"/>
      <c r="AB492" s="40"/>
      <c r="AC492" s="30"/>
      <c r="AD492" s="40"/>
      <c r="AE492" s="30"/>
      <c r="AF492" s="30" t="s">
        <v>1070</v>
      </c>
      <c r="AG492" s="30">
        <v>3016177677</v>
      </c>
      <c r="AH492" s="474" t="s">
        <v>1071</v>
      </c>
      <c r="AI492" s="30"/>
      <c r="AJ492" s="19"/>
      <c r="AK492" s="19"/>
    </row>
    <row r="493" spans="1:37">
      <c r="A493" s="30">
        <v>491</v>
      </c>
      <c r="B493" s="30" t="s">
        <v>1072</v>
      </c>
      <c r="C493" s="30" t="s">
        <v>157</v>
      </c>
      <c r="D493" s="30" t="s">
        <v>1073</v>
      </c>
      <c r="E493" s="31" t="s">
        <v>38</v>
      </c>
      <c r="F493" s="32">
        <v>21733600</v>
      </c>
      <c r="G493" s="30" t="s">
        <v>1074</v>
      </c>
      <c r="H493" s="33">
        <v>65633853</v>
      </c>
      <c r="I493" s="33" t="s">
        <v>1063</v>
      </c>
      <c r="J493" s="34">
        <v>9</v>
      </c>
      <c r="K493" s="34">
        <v>1812</v>
      </c>
      <c r="L493" s="35">
        <v>45496</v>
      </c>
      <c r="M493" s="36">
        <f t="shared" si="54"/>
        <v>21733600</v>
      </c>
      <c r="N493" s="35">
        <v>45503</v>
      </c>
      <c r="O493" s="31" t="s">
        <v>40</v>
      </c>
      <c r="P493" s="37">
        <v>45504</v>
      </c>
      <c r="Q493" s="31">
        <v>1790</v>
      </c>
      <c r="R493" s="30">
        <v>220501</v>
      </c>
      <c r="S493" s="38">
        <f t="shared" si="55"/>
        <v>21733600</v>
      </c>
      <c r="T493" s="35">
        <v>45504</v>
      </c>
      <c r="U493" s="33" t="s">
        <v>1075</v>
      </c>
      <c r="V493" s="35">
        <v>45505</v>
      </c>
      <c r="W493" s="31" t="s">
        <v>46</v>
      </c>
      <c r="X493" s="35"/>
      <c r="Y493" s="30"/>
      <c r="Z493" s="39">
        <v>5433400</v>
      </c>
      <c r="AA493" s="30"/>
      <c r="AB493" s="40"/>
      <c r="AC493" s="30"/>
      <c r="AD493" s="40"/>
      <c r="AE493" s="30"/>
      <c r="AF493" s="30" t="s">
        <v>1076</v>
      </c>
      <c r="AG493" s="30">
        <v>3143661271</v>
      </c>
      <c r="AH493" s="474" t="s">
        <v>1077</v>
      </c>
      <c r="AI493" s="30"/>
      <c r="AJ493" s="19"/>
      <c r="AK493" s="19"/>
    </row>
    <row r="494" spans="1:37">
      <c r="A494" s="30">
        <v>492</v>
      </c>
      <c r="B494" s="30" t="s">
        <v>1072</v>
      </c>
      <c r="C494" s="30" t="s">
        <v>157</v>
      </c>
      <c r="D494" s="30" t="s">
        <v>1073</v>
      </c>
      <c r="E494" s="31" t="s">
        <v>38</v>
      </c>
      <c r="F494" s="32">
        <v>21733600</v>
      </c>
      <c r="G494" s="30" t="s">
        <v>1078</v>
      </c>
      <c r="H494" s="33">
        <v>11686050</v>
      </c>
      <c r="I494" s="33" t="s">
        <v>1079</v>
      </c>
      <c r="J494" s="34">
        <v>2</v>
      </c>
      <c r="K494" s="34">
        <v>1811</v>
      </c>
      <c r="L494" s="35">
        <v>45496</v>
      </c>
      <c r="M494" s="36">
        <f t="shared" si="54"/>
        <v>21733600</v>
      </c>
      <c r="N494" s="35">
        <v>45503</v>
      </c>
      <c r="O494" s="31" t="s">
        <v>40</v>
      </c>
      <c r="P494" s="37">
        <v>45504</v>
      </c>
      <c r="Q494" s="31">
        <v>1785</v>
      </c>
      <c r="R494" s="30">
        <v>220501</v>
      </c>
      <c r="S494" s="38">
        <f t="shared" si="55"/>
        <v>21733600</v>
      </c>
      <c r="T494" s="35">
        <v>45503</v>
      </c>
      <c r="U494" s="33" t="s">
        <v>1080</v>
      </c>
      <c r="V494" s="35">
        <v>45505</v>
      </c>
      <c r="W494" s="31" t="s">
        <v>46</v>
      </c>
      <c r="X494" s="35"/>
      <c r="Y494" s="30"/>
      <c r="Z494" s="39">
        <v>5433400</v>
      </c>
      <c r="AA494" s="30"/>
      <c r="AB494" s="40"/>
      <c r="AC494" s="30"/>
      <c r="AD494" s="40"/>
      <c r="AE494" s="30"/>
      <c r="AF494" s="30" t="s">
        <v>1081</v>
      </c>
      <c r="AG494" s="30">
        <v>3232228295</v>
      </c>
      <c r="AH494" s="474" t="s">
        <v>1082</v>
      </c>
      <c r="AI494" s="30"/>
      <c r="AJ494" s="19"/>
      <c r="AK494" s="19"/>
    </row>
    <row r="495" spans="1:37">
      <c r="A495" s="30">
        <v>493</v>
      </c>
      <c r="B495" s="30" t="s">
        <v>1072</v>
      </c>
      <c r="C495" s="30" t="s">
        <v>157</v>
      </c>
      <c r="D495" s="30" t="s">
        <v>1073</v>
      </c>
      <c r="E495" s="31" t="s">
        <v>38</v>
      </c>
      <c r="F495" s="32">
        <v>21733600</v>
      </c>
      <c r="G495" s="30" t="s">
        <v>1083</v>
      </c>
      <c r="H495" s="33">
        <v>1110503325</v>
      </c>
      <c r="I495" s="33" t="s">
        <v>1063</v>
      </c>
      <c r="J495" s="34">
        <v>2</v>
      </c>
      <c r="K495" s="34">
        <v>1813</v>
      </c>
      <c r="L495" s="35">
        <v>45496</v>
      </c>
      <c r="M495" s="36">
        <f t="shared" si="54"/>
        <v>21733600</v>
      </c>
      <c r="N495" s="35">
        <v>45503</v>
      </c>
      <c r="O495" s="31" t="s">
        <v>40</v>
      </c>
      <c r="P495" s="37">
        <v>45504</v>
      </c>
      <c r="Q495" s="31">
        <v>1786</v>
      </c>
      <c r="R495" s="30">
        <v>220501</v>
      </c>
      <c r="S495" s="38">
        <f t="shared" si="55"/>
        <v>21733600</v>
      </c>
      <c r="T495" s="35">
        <v>45503</v>
      </c>
      <c r="U495" s="33" t="s">
        <v>1084</v>
      </c>
      <c r="V495" s="35">
        <v>45505</v>
      </c>
      <c r="W495" s="31" t="s">
        <v>46</v>
      </c>
      <c r="X495" s="35"/>
      <c r="Y495" s="30"/>
      <c r="Z495" s="39">
        <v>5433400</v>
      </c>
      <c r="AA495" s="30"/>
      <c r="AB495" s="40"/>
      <c r="AC495" s="30"/>
      <c r="AD495" s="40"/>
      <c r="AE495" s="30"/>
      <c r="AF495" s="30" t="s">
        <v>1085</v>
      </c>
      <c r="AG495" s="30">
        <v>3115589868</v>
      </c>
      <c r="AH495" s="474" t="s">
        <v>1086</v>
      </c>
      <c r="AI495" s="30"/>
      <c r="AJ495" s="19"/>
      <c r="AK495" s="19"/>
    </row>
    <row r="496" spans="1:37">
      <c r="A496" s="30">
        <v>494</v>
      </c>
      <c r="B496" s="30" t="s">
        <v>654</v>
      </c>
      <c r="C496" s="30" t="s">
        <v>336</v>
      </c>
      <c r="D496" s="59" t="s">
        <v>983</v>
      </c>
      <c r="E496" s="31" t="s">
        <v>38</v>
      </c>
      <c r="F496" s="32">
        <v>27000000</v>
      </c>
      <c r="G496" s="30" t="s">
        <v>1087</v>
      </c>
      <c r="H496" s="33">
        <v>1110467233</v>
      </c>
      <c r="I496" s="33" t="s">
        <v>1063</v>
      </c>
      <c r="J496" s="34">
        <v>4</v>
      </c>
      <c r="K496" s="34">
        <v>1808</v>
      </c>
      <c r="L496" s="35">
        <v>45496</v>
      </c>
      <c r="M496" s="36">
        <f t="shared" si="54"/>
        <v>27000000</v>
      </c>
      <c r="N496" s="35">
        <v>45503</v>
      </c>
      <c r="O496" s="31" t="s">
        <v>40</v>
      </c>
      <c r="P496" s="37">
        <v>45510</v>
      </c>
      <c r="Q496" s="31">
        <v>1816</v>
      </c>
      <c r="R496" s="30">
        <v>220301</v>
      </c>
      <c r="S496" s="38">
        <f t="shared" si="55"/>
        <v>27000000</v>
      </c>
      <c r="T496" s="35"/>
      <c r="U496" s="69" t="s">
        <v>500</v>
      </c>
      <c r="V496" s="35"/>
      <c r="W496" s="41">
        <v>45657</v>
      </c>
      <c r="X496" s="35"/>
      <c r="Y496" s="30"/>
      <c r="Z496" s="39">
        <f>+F496/5</f>
        <v>5400000</v>
      </c>
      <c r="AA496" s="30"/>
      <c r="AB496" s="40"/>
      <c r="AC496" s="30">
        <v>32</v>
      </c>
      <c r="AD496" s="40">
        <v>27000000</v>
      </c>
      <c r="AE496" s="293">
        <v>45573</v>
      </c>
      <c r="AF496" s="30" t="s">
        <v>1088</v>
      </c>
      <c r="AG496" s="30">
        <v>3143334756</v>
      </c>
      <c r="AH496" s="474" t="s">
        <v>1089</v>
      </c>
      <c r="AI496" s="30"/>
      <c r="AJ496" s="19"/>
      <c r="AK496" s="19"/>
    </row>
    <row r="497" spans="1:37">
      <c r="A497" s="30">
        <v>495</v>
      </c>
      <c r="B497" s="30" t="s">
        <v>1072</v>
      </c>
      <c r="C497" s="30" t="s">
        <v>157</v>
      </c>
      <c r="D497" s="30" t="s">
        <v>1090</v>
      </c>
      <c r="E497" s="31" t="s">
        <v>38</v>
      </c>
      <c r="F497" s="32">
        <v>28269846</v>
      </c>
      <c r="G497" s="30" t="s">
        <v>1091</v>
      </c>
      <c r="H497" s="33">
        <v>28541907</v>
      </c>
      <c r="I497" s="33" t="s">
        <v>1063</v>
      </c>
      <c r="J497" s="34">
        <v>8</v>
      </c>
      <c r="K497" s="34">
        <v>1809</v>
      </c>
      <c r="L497" s="35">
        <v>45496</v>
      </c>
      <c r="M497" s="36">
        <f t="shared" si="54"/>
        <v>28269846</v>
      </c>
      <c r="N497" s="35">
        <v>45503</v>
      </c>
      <c r="O497" s="31" t="s">
        <v>40</v>
      </c>
      <c r="P497" s="37">
        <v>45503</v>
      </c>
      <c r="Q497" s="31">
        <v>1784</v>
      </c>
      <c r="R497" s="30">
        <v>220501</v>
      </c>
      <c r="S497" s="38">
        <f t="shared" si="55"/>
        <v>28269846</v>
      </c>
      <c r="T497" s="35">
        <v>45503</v>
      </c>
      <c r="U497" s="33" t="s">
        <v>1092</v>
      </c>
      <c r="V497" s="35">
        <v>45505</v>
      </c>
      <c r="W497" s="31" t="s">
        <v>1093</v>
      </c>
      <c r="X497" s="35"/>
      <c r="Y497" s="30"/>
      <c r="Z497" s="39">
        <v>5139972</v>
      </c>
      <c r="AA497" s="30"/>
      <c r="AB497" s="40"/>
      <c r="AC497" s="30"/>
      <c r="AD497" s="40"/>
      <c r="AE497" s="30"/>
      <c r="AF497" s="30" t="s">
        <v>1094</v>
      </c>
      <c r="AG497" s="30">
        <v>3144382144</v>
      </c>
      <c r="AH497" s="474" t="s">
        <v>1095</v>
      </c>
      <c r="AI497" s="30"/>
      <c r="AJ497" s="19"/>
      <c r="AK497" s="19"/>
    </row>
    <row r="498" spans="1:37">
      <c r="A498" s="30">
        <v>496</v>
      </c>
      <c r="B498" s="30" t="s">
        <v>1072</v>
      </c>
      <c r="C498" s="30" t="s">
        <v>157</v>
      </c>
      <c r="D498" s="59" t="s">
        <v>1096</v>
      </c>
      <c r="E498" s="31" t="s">
        <v>38</v>
      </c>
      <c r="F498" s="32">
        <v>11132950</v>
      </c>
      <c r="G498" s="30" t="s">
        <v>1097</v>
      </c>
      <c r="H498" s="33">
        <v>65757162</v>
      </c>
      <c r="I498" s="33" t="s">
        <v>1063</v>
      </c>
      <c r="J498" s="34">
        <v>0</v>
      </c>
      <c r="K498" s="34">
        <v>1810</v>
      </c>
      <c r="L498" s="35">
        <v>45496</v>
      </c>
      <c r="M498" s="36">
        <f t="shared" si="54"/>
        <v>11132950</v>
      </c>
      <c r="N498" s="35">
        <v>45503</v>
      </c>
      <c r="O498" s="31" t="s">
        <v>40</v>
      </c>
      <c r="P498" s="37">
        <v>45504</v>
      </c>
      <c r="Q498" s="31">
        <v>1787</v>
      </c>
      <c r="R498" s="30">
        <v>220502</v>
      </c>
      <c r="S498" s="38">
        <f t="shared" si="55"/>
        <v>11132950</v>
      </c>
      <c r="T498" s="35">
        <v>45504</v>
      </c>
      <c r="U498" s="33" t="s">
        <v>1098</v>
      </c>
      <c r="V498" s="35">
        <v>45505</v>
      </c>
      <c r="W498" s="31" t="s">
        <v>79</v>
      </c>
      <c r="X498" s="35"/>
      <c r="Y498" s="30"/>
      <c r="Z498" s="39">
        <v>2226590</v>
      </c>
      <c r="AA498" s="30"/>
      <c r="AB498" s="40"/>
      <c r="AC498" s="30"/>
      <c r="AD498" s="40"/>
      <c r="AE498" s="30"/>
      <c r="AF498" s="30" t="s">
        <v>1099</v>
      </c>
      <c r="AG498" s="30">
        <v>3232228295</v>
      </c>
      <c r="AH498" s="474" t="s">
        <v>1082</v>
      </c>
      <c r="AI498" s="30"/>
      <c r="AJ498" s="19"/>
      <c r="AK498" s="19"/>
    </row>
    <row r="499" spans="1:37">
      <c r="A499" s="30">
        <v>497</v>
      </c>
      <c r="B499" s="30" t="s">
        <v>254</v>
      </c>
      <c r="C499" s="30" t="s">
        <v>59</v>
      </c>
      <c r="D499" s="30" t="s">
        <v>1100</v>
      </c>
      <c r="E499" s="31" t="s">
        <v>38</v>
      </c>
      <c r="F499" s="32">
        <v>34998765</v>
      </c>
      <c r="G499" s="30" t="s">
        <v>1101</v>
      </c>
      <c r="H499" s="33">
        <v>1110061944</v>
      </c>
      <c r="I499" s="33" t="s">
        <v>1102</v>
      </c>
      <c r="J499" s="34">
        <v>9</v>
      </c>
      <c r="K499" s="34">
        <v>1806</v>
      </c>
      <c r="L499" s="35">
        <v>45495</v>
      </c>
      <c r="M499" s="36">
        <v>34998765</v>
      </c>
      <c r="N499" s="35">
        <v>45504</v>
      </c>
      <c r="O499" s="31" t="s">
        <v>40</v>
      </c>
      <c r="P499" s="37">
        <v>45505</v>
      </c>
      <c r="Q499" s="31">
        <v>1808</v>
      </c>
      <c r="R499" s="30">
        <v>220404</v>
      </c>
      <c r="S499" s="38">
        <v>34998765</v>
      </c>
      <c r="T499" s="35">
        <v>45505</v>
      </c>
      <c r="U499" s="33">
        <v>100035339</v>
      </c>
      <c r="V499" s="35">
        <v>45510</v>
      </c>
      <c r="W499" s="31" t="s">
        <v>121</v>
      </c>
      <c r="X499" s="35"/>
      <c r="Y499" s="30"/>
      <c r="Z499" s="39">
        <f>+F499</f>
        <v>34998765</v>
      </c>
      <c r="AA499" s="30"/>
      <c r="AB499" s="40"/>
      <c r="AC499" s="30"/>
      <c r="AD499" s="40"/>
      <c r="AE499" s="30"/>
      <c r="AF499" s="30" t="s">
        <v>1103</v>
      </c>
      <c r="AG499" s="30">
        <v>3234806441</v>
      </c>
      <c r="AH499" s="474" t="s">
        <v>1104</v>
      </c>
      <c r="AI499" s="30"/>
      <c r="AJ499" s="19"/>
      <c r="AK499" s="19"/>
    </row>
    <row r="500" spans="1:37">
      <c r="A500" s="30">
        <v>498</v>
      </c>
      <c r="B500" s="30" t="s">
        <v>35</v>
      </c>
      <c r="C500" s="30" t="s">
        <v>48</v>
      </c>
      <c r="D500" s="55" t="s">
        <v>1105</v>
      </c>
      <c r="E500" s="31" t="s">
        <v>38</v>
      </c>
      <c r="F500" s="32">
        <v>175000000</v>
      </c>
      <c r="G500" s="30" t="s">
        <v>68</v>
      </c>
      <c r="H500" s="33">
        <v>900504144</v>
      </c>
      <c r="I500" s="33" t="s">
        <v>1106</v>
      </c>
      <c r="J500" s="34">
        <v>0</v>
      </c>
      <c r="K500" s="34">
        <v>1818</v>
      </c>
      <c r="L500" s="35">
        <v>45497</v>
      </c>
      <c r="M500" s="36">
        <f t="shared" ref="M500:M512" si="60">F500</f>
        <v>175000000</v>
      </c>
      <c r="N500" s="35">
        <v>45504</v>
      </c>
      <c r="O500" s="31" t="s">
        <v>40</v>
      </c>
      <c r="P500" s="37">
        <v>45504</v>
      </c>
      <c r="Q500" s="31">
        <v>1791</v>
      </c>
      <c r="R500" s="30">
        <v>220101</v>
      </c>
      <c r="S500" s="38">
        <f t="shared" ref="S500:S508" si="61">M500</f>
        <v>175000000</v>
      </c>
      <c r="T500" s="35">
        <v>45504</v>
      </c>
      <c r="U500" s="33" t="s">
        <v>1107</v>
      </c>
      <c r="V500" s="35">
        <v>45504</v>
      </c>
      <c r="W500" s="31" t="s">
        <v>106</v>
      </c>
      <c r="X500" s="35"/>
      <c r="Y500" s="30"/>
      <c r="Z500" s="39">
        <f>+F500/1</f>
        <v>175000000</v>
      </c>
      <c r="AA500" s="30"/>
      <c r="AB500" s="40"/>
      <c r="AC500" s="30"/>
      <c r="AD500" s="40"/>
      <c r="AE500" s="30"/>
      <c r="AF500" s="30" t="s">
        <v>1108</v>
      </c>
      <c r="AG500" s="30">
        <v>3163162117</v>
      </c>
      <c r="AH500" s="474" t="s">
        <v>1109</v>
      </c>
      <c r="AI500" s="30"/>
      <c r="AJ500" s="19"/>
      <c r="AK500" s="19"/>
    </row>
    <row r="501" spans="1:37">
      <c r="A501" s="30">
        <v>499</v>
      </c>
      <c r="B501" s="30" t="s">
        <v>254</v>
      </c>
      <c r="C501" s="30" t="s">
        <v>1110</v>
      </c>
      <c r="D501" s="30" t="s">
        <v>1111</v>
      </c>
      <c r="E501" s="31" t="s">
        <v>38</v>
      </c>
      <c r="F501" s="32">
        <v>14400000</v>
      </c>
      <c r="G501" s="30" t="s">
        <v>1112</v>
      </c>
      <c r="H501" s="33">
        <v>1110472406</v>
      </c>
      <c r="I501" s="33" t="s">
        <v>1063</v>
      </c>
      <c r="J501" s="34">
        <v>1</v>
      </c>
      <c r="K501" s="34">
        <v>1807</v>
      </c>
      <c r="L501" s="35">
        <v>45496</v>
      </c>
      <c r="M501" s="36">
        <f t="shared" si="60"/>
        <v>14400000</v>
      </c>
      <c r="N501" s="35">
        <v>45505</v>
      </c>
      <c r="O501" s="31" t="s">
        <v>40</v>
      </c>
      <c r="P501" s="37">
        <v>45505</v>
      </c>
      <c r="Q501" s="31">
        <v>1809</v>
      </c>
      <c r="R501" s="30">
        <v>220401</v>
      </c>
      <c r="S501" s="38">
        <f t="shared" si="61"/>
        <v>14400000</v>
      </c>
      <c r="T501" s="35">
        <v>45506</v>
      </c>
      <c r="U501" s="33" t="s">
        <v>1113</v>
      </c>
      <c r="V501" s="35">
        <v>45510</v>
      </c>
      <c r="W501" s="41" t="s">
        <v>106</v>
      </c>
      <c r="X501" s="35">
        <v>45534</v>
      </c>
      <c r="Y501" s="30" t="s">
        <v>1114</v>
      </c>
      <c r="Z501" s="39">
        <v>3600000</v>
      </c>
      <c r="AA501" s="469">
        <v>82000000</v>
      </c>
      <c r="AB501" s="40"/>
      <c r="AC501" s="30"/>
      <c r="AD501" s="40"/>
      <c r="AE501" s="30"/>
      <c r="AF501" s="30" t="s">
        <v>1115</v>
      </c>
      <c r="AG501" s="30">
        <v>3233242759</v>
      </c>
      <c r="AH501" s="474" t="s">
        <v>1116</v>
      </c>
      <c r="AI501" s="30"/>
      <c r="AJ501" s="19"/>
      <c r="AK501" s="19"/>
    </row>
    <row r="502" spans="1:37">
      <c r="A502" s="30">
        <v>500</v>
      </c>
      <c r="B502" s="30" t="s">
        <v>254</v>
      </c>
      <c r="C502" s="30" t="s">
        <v>157</v>
      </c>
      <c r="D502" s="30" t="s">
        <v>1117</v>
      </c>
      <c r="E502" s="31" t="s">
        <v>38</v>
      </c>
      <c r="F502" s="32">
        <v>24500000</v>
      </c>
      <c r="G502" s="30" t="s">
        <v>1118</v>
      </c>
      <c r="H502" s="33">
        <v>52910081</v>
      </c>
      <c r="I502" s="33" t="s">
        <v>1119</v>
      </c>
      <c r="J502" s="34">
        <v>0</v>
      </c>
      <c r="K502" s="34">
        <v>1825</v>
      </c>
      <c r="L502" s="35">
        <v>45497</v>
      </c>
      <c r="M502" s="36">
        <f t="shared" si="60"/>
        <v>24500000</v>
      </c>
      <c r="N502" s="35">
        <v>45505</v>
      </c>
      <c r="O502" s="31" t="s">
        <v>40</v>
      </c>
      <c r="P502" s="37">
        <v>45505</v>
      </c>
      <c r="Q502" s="31">
        <v>1810</v>
      </c>
      <c r="R502" s="30">
        <v>220401</v>
      </c>
      <c r="S502" s="38">
        <f t="shared" si="61"/>
        <v>24500000</v>
      </c>
      <c r="T502" s="35">
        <v>45505</v>
      </c>
      <c r="U502" s="33" t="s">
        <v>1120</v>
      </c>
      <c r="V502" s="35">
        <v>45505</v>
      </c>
      <c r="W502" s="31" t="s">
        <v>79</v>
      </c>
      <c r="X502" s="35"/>
      <c r="Y502" s="30"/>
      <c r="Z502" s="39">
        <v>4900000</v>
      </c>
      <c r="AA502" s="30"/>
      <c r="AB502" s="40"/>
      <c r="AC502" s="30"/>
      <c r="AD502" s="40"/>
      <c r="AE502" s="30"/>
      <c r="AF502" s="30" t="s">
        <v>1121</v>
      </c>
      <c r="AG502" s="30">
        <v>3132281617</v>
      </c>
      <c r="AH502" s="474" t="s">
        <v>1122</v>
      </c>
      <c r="AI502" s="30"/>
      <c r="AJ502" s="19"/>
      <c r="AK502" s="19"/>
    </row>
    <row r="503" spans="1:37">
      <c r="A503" s="30">
        <v>501</v>
      </c>
      <c r="B503" s="30" t="s">
        <v>35</v>
      </c>
      <c r="C503" s="30" t="s">
        <v>92</v>
      </c>
      <c r="D503" s="68" t="s">
        <v>486</v>
      </c>
      <c r="E503" s="31" t="s">
        <v>38</v>
      </c>
      <c r="F503" s="32">
        <v>123404466</v>
      </c>
      <c r="G503" s="30" t="s">
        <v>108</v>
      </c>
      <c r="H503" s="33">
        <v>800185215</v>
      </c>
      <c r="I503" s="33" t="s">
        <v>1056</v>
      </c>
      <c r="J503" s="34">
        <v>2</v>
      </c>
      <c r="K503" s="34">
        <v>1831</v>
      </c>
      <c r="L503" s="35">
        <v>45502</v>
      </c>
      <c r="M503" s="36">
        <f t="shared" si="60"/>
        <v>123404466</v>
      </c>
      <c r="N503" s="35">
        <v>45505</v>
      </c>
      <c r="O503" s="31" t="s">
        <v>40</v>
      </c>
      <c r="P503" s="37" t="s">
        <v>1123</v>
      </c>
      <c r="Q503" s="31">
        <v>1811</v>
      </c>
      <c r="R503" s="30">
        <v>2102020210</v>
      </c>
      <c r="S503" s="38">
        <f t="shared" si="61"/>
        <v>123404466</v>
      </c>
      <c r="T503" s="35">
        <v>45505</v>
      </c>
      <c r="U503" s="33" t="s">
        <v>1124</v>
      </c>
      <c r="V503" s="35">
        <v>45505</v>
      </c>
      <c r="W503" s="31" t="s">
        <v>41</v>
      </c>
      <c r="X503" s="35"/>
      <c r="Y503" s="30"/>
      <c r="Z503" s="39">
        <f>+F503</f>
        <v>123404466</v>
      </c>
      <c r="AA503" s="30"/>
      <c r="AB503" s="40"/>
      <c r="AC503" s="30"/>
      <c r="AD503" s="40"/>
      <c r="AE503" s="30"/>
      <c r="AF503" s="30" t="s">
        <v>1125</v>
      </c>
      <c r="AG503" s="30">
        <v>6082610484</v>
      </c>
      <c r="AH503" s="474" t="s">
        <v>1126</v>
      </c>
      <c r="AI503" s="30"/>
      <c r="AJ503" s="19"/>
      <c r="AK503" s="19"/>
    </row>
    <row r="504" spans="1:37">
      <c r="A504" s="30">
        <v>502</v>
      </c>
      <c r="B504" s="30" t="s">
        <v>35</v>
      </c>
      <c r="C504" s="30" t="s">
        <v>251</v>
      </c>
      <c r="D504" s="30" t="s">
        <v>192</v>
      </c>
      <c r="E504" s="31" t="s">
        <v>38</v>
      </c>
      <c r="F504" s="32">
        <v>34500000</v>
      </c>
      <c r="G504" s="30" t="s">
        <v>193</v>
      </c>
      <c r="H504" s="33">
        <v>900448985</v>
      </c>
      <c r="I504" s="33" t="s">
        <v>1056</v>
      </c>
      <c r="J504" s="34">
        <v>8</v>
      </c>
      <c r="K504" s="34">
        <v>1823</v>
      </c>
      <c r="L504" s="35">
        <v>45499</v>
      </c>
      <c r="M504" s="36">
        <f t="shared" si="60"/>
        <v>34500000</v>
      </c>
      <c r="N504" s="35">
        <v>45509</v>
      </c>
      <c r="O504" s="31" t="s">
        <v>40</v>
      </c>
      <c r="P504" s="37">
        <v>45520</v>
      </c>
      <c r="Q504" s="31">
        <v>1842</v>
      </c>
      <c r="R504" s="30">
        <v>2102020212</v>
      </c>
      <c r="S504" s="38">
        <f t="shared" si="61"/>
        <v>34500000</v>
      </c>
      <c r="T504" s="35">
        <v>45520</v>
      </c>
      <c r="U504" s="33" t="s">
        <v>1127</v>
      </c>
      <c r="V504" s="35">
        <v>45526</v>
      </c>
      <c r="W504" s="41">
        <v>45626</v>
      </c>
      <c r="X504" s="35"/>
      <c r="Y504" s="30"/>
      <c r="Z504" s="39">
        <f>+F504/6</f>
        <v>5750000</v>
      </c>
      <c r="AA504" s="30"/>
      <c r="AB504" s="40"/>
      <c r="AC504" s="30"/>
      <c r="AD504" s="40"/>
      <c r="AE504" s="30"/>
      <c r="AF504" s="30" t="s">
        <v>1128</v>
      </c>
      <c r="AG504" s="30">
        <v>3158630690</v>
      </c>
      <c r="AH504" s="474" t="s">
        <v>1129</v>
      </c>
      <c r="AI504" s="30"/>
      <c r="AJ504" s="19"/>
      <c r="AK504" s="19"/>
    </row>
    <row r="505" spans="1:37">
      <c r="A505" s="30">
        <v>503</v>
      </c>
      <c r="B505" s="30" t="s">
        <v>654</v>
      </c>
      <c r="C505" s="30" t="s">
        <v>336</v>
      </c>
      <c r="D505" s="68" t="s">
        <v>1130</v>
      </c>
      <c r="E505" s="31" t="s">
        <v>38</v>
      </c>
      <c r="F505" s="32">
        <v>136000000</v>
      </c>
      <c r="G505" s="30" t="s">
        <v>1131</v>
      </c>
      <c r="H505" s="33">
        <v>900915878</v>
      </c>
      <c r="I505" s="33" t="s">
        <v>1056</v>
      </c>
      <c r="J505" s="34">
        <v>1</v>
      </c>
      <c r="K505" s="34">
        <v>1824</v>
      </c>
      <c r="L505" s="35">
        <v>45499</v>
      </c>
      <c r="M505" s="36">
        <f t="shared" si="60"/>
        <v>136000000</v>
      </c>
      <c r="N505" s="35">
        <v>45509</v>
      </c>
      <c r="O505" s="31" t="s">
        <v>40</v>
      </c>
      <c r="P505" s="37">
        <v>45510</v>
      </c>
      <c r="Q505" s="31">
        <v>1817</v>
      </c>
      <c r="R505" s="30">
        <v>220305</v>
      </c>
      <c r="S505" s="38">
        <f t="shared" si="61"/>
        <v>136000000</v>
      </c>
      <c r="T505" s="35">
        <v>45510</v>
      </c>
      <c r="U505" s="33" t="s">
        <v>1132</v>
      </c>
      <c r="V505" s="35">
        <v>45510</v>
      </c>
      <c r="W505" s="41">
        <v>45600</v>
      </c>
      <c r="X505" s="35"/>
      <c r="Y505" s="30"/>
      <c r="Z505" s="39">
        <f>+F505/4</f>
        <v>34000000</v>
      </c>
      <c r="AA505" s="30"/>
      <c r="AB505" s="40"/>
      <c r="AC505" s="30"/>
      <c r="AD505" s="40"/>
      <c r="AE505" s="30"/>
      <c r="AF505" s="30" t="s">
        <v>1133</v>
      </c>
      <c r="AG505" s="30">
        <v>3108092053</v>
      </c>
      <c r="AH505" s="474" t="s">
        <v>1134</v>
      </c>
      <c r="AI505" s="30"/>
      <c r="AJ505" s="19"/>
      <c r="AK505" s="19"/>
    </row>
    <row r="506" spans="1:37">
      <c r="A506" s="30">
        <v>504</v>
      </c>
      <c r="B506" s="30" t="s">
        <v>35</v>
      </c>
      <c r="C506" s="30" t="s">
        <v>59</v>
      </c>
      <c r="D506" s="59" t="s">
        <v>1135</v>
      </c>
      <c r="E506" s="31" t="s">
        <v>38</v>
      </c>
      <c r="F506" s="32">
        <v>90000000</v>
      </c>
      <c r="G506" s="30" t="s">
        <v>837</v>
      </c>
      <c r="H506" s="33">
        <v>800250023</v>
      </c>
      <c r="I506" s="33" t="s">
        <v>1056</v>
      </c>
      <c r="J506" s="34">
        <v>3</v>
      </c>
      <c r="K506" s="34">
        <v>1805</v>
      </c>
      <c r="L506" s="35">
        <v>45495</v>
      </c>
      <c r="M506" s="36">
        <f t="shared" si="60"/>
        <v>90000000</v>
      </c>
      <c r="N506" s="35">
        <v>45510</v>
      </c>
      <c r="O506" s="31" t="s">
        <v>40</v>
      </c>
      <c r="P506" s="37">
        <v>45512</v>
      </c>
      <c r="Q506" s="31">
        <v>1819</v>
      </c>
      <c r="R506" s="30">
        <v>220102</v>
      </c>
      <c r="S506" s="38">
        <f t="shared" si="61"/>
        <v>90000000</v>
      </c>
      <c r="T506" s="35">
        <v>45512</v>
      </c>
      <c r="U506" s="33">
        <v>100065534</v>
      </c>
      <c r="V506" s="35">
        <v>45512</v>
      </c>
      <c r="W506" s="31" t="s">
        <v>88</v>
      </c>
      <c r="X506" s="35" t="s">
        <v>1136</v>
      </c>
      <c r="Y506" s="30" t="s">
        <v>1137</v>
      </c>
      <c r="Z506" s="39">
        <f>+F506/3</f>
        <v>30000000</v>
      </c>
      <c r="AA506" s="30" t="s">
        <v>1138</v>
      </c>
      <c r="AB506" s="40"/>
      <c r="AC506" s="30"/>
      <c r="AD506" s="40"/>
      <c r="AE506" s="30"/>
      <c r="AF506" s="30" t="s">
        <v>1139</v>
      </c>
      <c r="AG506" s="30" t="s">
        <v>1140</v>
      </c>
      <c r="AH506" s="474" t="s">
        <v>1141</v>
      </c>
      <c r="AI506" s="30"/>
      <c r="AJ506" s="19"/>
      <c r="AK506" s="19"/>
    </row>
    <row r="507" spans="1:37">
      <c r="A507" s="30">
        <v>505</v>
      </c>
      <c r="B507" s="30" t="s">
        <v>35</v>
      </c>
      <c r="C507" s="30" t="s">
        <v>70</v>
      </c>
      <c r="D507" s="30" t="s">
        <v>916</v>
      </c>
      <c r="E507" s="31" t="s">
        <v>38</v>
      </c>
      <c r="F507" s="32">
        <v>53000000</v>
      </c>
      <c r="G507" s="30" t="s">
        <v>837</v>
      </c>
      <c r="H507" s="33">
        <v>800250023</v>
      </c>
      <c r="I507" s="33" t="s">
        <v>1056</v>
      </c>
      <c r="J507" s="34">
        <v>3</v>
      </c>
      <c r="K507" s="34">
        <v>1835</v>
      </c>
      <c r="L507" s="35">
        <v>45504</v>
      </c>
      <c r="M507" s="36">
        <f t="shared" si="60"/>
        <v>53000000</v>
      </c>
      <c r="N507" s="35">
        <v>45512</v>
      </c>
      <c r="O507" s="31" t="s">
        <v>40</v>
      </c>
      <c r="P507" s="37">
        <v>45512</v>
      </c>
      <c r="Q507" s="31">
        <v>1818</v>
      </c>
      <c r="R507" s="30">
        <v>220105</v>
      </c>
      <c r="S507" s="38">
        <f t="shared" si="61"/>
        <v>53000000</v>
      </c>
      <c r="T507" s="35">
        <v>45512</v>
      </c>
      <c r="U507" s="33">
        <v>100035516</v>
      </c>
      <c r="V507" s="35">
        <v>45512</v>
      </c>
      <c r="W507" s="31" t="s">
        <v>41</v>
      </c>
      <c r="X507" s="35"/>
      <c r="Y507" s="30"/>
      <c r="Z507" s="39">
        <f>+F507</f>
        <v>53000000</v>
      </c>
      <c r="AA507" s="30"/>
      <c r="AB507" s="40"/>
      <c r="AC507" s="30"/>
      <c r="AD507" s="40"/>
      <c r="AE507" s="30"/>
      <c r="AF507" s="30" t="s">
        <v>1139</v>
      </c>
      <c r="AG507" s="30" t="s">
        <v>1140</v>
      </c>
      <c r="AH507" s="474" t="s">
        <v>1141</v>
      </c>
      <c r="AI507" s="30"/>
      <c r="AJ507" s="19"/>
      <c r="AK507" s="19"/>
    </row>
    <row r="508" spans="1:37">
      <c r="A508" s="30">
        <v>506</v>
      </c>
      <c r="B508" s="30" t="s">
        <v>254</v>
      </c>
      <c r="C508" s="30" t="s">
        <v>647</v>
      </c>
      <c r="D508" s="59" t="s">
        <v>648</v>
      </c>
      <c r="E508" s="31" t="s">
        <v>38</v>
      </c>
      <c r="F508" s="32">
        <v>22742400</v>
      </c>
      <c r="G508" s="30" t="s">
        <v>166</v>
      </c>
      <c r="H508" s="33">
        <v>36559111</v>
      </c>
      <c r="I508" s="33" t="s">
        <v>1142</v>
      </c>
      <c r="J508" s="34">
        <v>0</v>
      </c>
      <c r="K508" s="34">
        <v>1834</v>
      </c>
      <c r="L508" s="35">
        <v>45504</v>
      </c>
      <c r="M508" s="36">
        <f t="shared" si="60"/>
        <v>22742400</v>
      </c>
      <c r="N508" s="35">
        <v>45513</v>
      </c>
      <c r="O508" s="31" t="s">
        <v>40</v>
      </c>
      <c r="P508" s="37">
        <v>45513</v>
      </c>
      <c r="Q508" s="31">
        <v>1821</v>
      </c>
      <c r="R508" s="30">
        <v>220401</v>
      </c>
      <c r="S508" s="38">
        <f t="shared" si="61"/>
        <v>22742400</v>
      </c>
      <c r="T508" s="35">
        <v>45513</v>
      </c>
      <c r="U508" s="33">
        <v>100035558</v>
      </c>
      <c r="V508" s="35">
        <v>45513</v>
      </c>
      <c r="W508" s="41">
        <v>45657</v>
      </c>
      <c r="X508" s="35"/>
      <c r="Y508" s="30"/>
      <c r="Z508" s="39">
        <v>4738000</v>
      </c>
      <c r="AA508" s="30"/>
      <c r="AB508" s="40"/>
      <c r="AC508" s="30"/>
      <c r="AD508" s="40"/>
      <c r="AE508" s="30"/>
      <c r="AF508" s="30" t="s">
        <v>1143</v>
      </c>
      <c r="AG508" s="30">
        <v>3108045053</v>
      </c>
      <c r="AH508" s="474" t="s">
        <v>1144</v>
      </c>
      <c r="AI508" s="30"/>
      <c r="AJ508" s="19"/>
      <c r="AK508" s="19"/>
    </row>
    <row r="509" spans="1:37">
      <c r="A509" s="30">
        <v>507</v>
      </c>
      <c r="B509" s="30" t="s">
        <v>35</v>
      </c>
      <c r="C509" s="30" t="s">
        <v>251</v>
      </c>
      <c r="D509" s="30" t="s">
        <v>1145</v>
      </c>
      <c r="E509" s="31" t="s">
        <v>38</v>
      </c>
      <c r="F509" s="32">
        <v>200000000</v>
      </c>
      <c r="G509" s="30" t="s">
        <v>312</v>
      </c>
      <c r="H509" s="33">
        <v>901422831</v>
      </c>
      <c r="I509" s="33" t="s">
        <v>1056</v>
      </c>
      <c r="J509" s="34">
        <v>3</v>
      </c>
      <c r="K509" s="34">
        <v>1777</v>
      </c>
      <c r="L509" s="35">
        <v>45489</v>
      </c>
      <c r="M509" s="36">
        <f t="shared" si="60"/>
        <v>200000000</v>
      </c>
      <c r="N509" s="35">
        <v>45513</v>
      </c>
      <c r="O509" s="31" t="s">
        <v>40</v>
      </c>
      <c r="P509" s="37">
        <v>45513</v>
      </c>
      <c r="Q509" s="31">
        <v>1822</v>
      </c>
      <c r="R509" s="30">
        <v>21030202</v>
      </c>
      <c r="S509" s="38">
        <v>200000000</v>
      </c>
      <c r="T509" s="35">
        <v>45517</v>
      </c>
      <c r="U509" s="33">
        <v>100338242</v>
      </c>
      <c r="V509" s="35">
        <v>45518</v>
      </c>
      <c r="W509" s="31" t="s">
        <v>88</v>
      </c>
      <c r="X509" s="35"/>
      <c r="Y509" s="30"/>
      <c r="Z509" s="39">
        <f>+S509/3</f>
        <v>66666666.666666664</v>
      </c>
      <c r="AA509" s="30"/>
      <c r="AB509" s="40"/>
      <c r="AC509" s="30"/>
      <c r="AD509" s="40"/>
      <c r="AE509" s="30"/>
      <c r="AF509" s="30" t="s">
        <v>1146</v>
      </c>
      <c r="AG509" s="30">
        <v>3176489488</v>
      </c>
      <c r="AH509" s="474" t="s">
        <v>1147</v>
      </c>
      <c r="AI509" s="30"/>
      <c r="AJ509" s="19"/>
      <c r="AK509" s="19"/>
    </row>
    <row r="510" spans="1:37">
      <c r="A510" s="30">
        <v>508</v>
      </c>
      <c r="B510" s="30" t="s">
        <v>254</v>
      </c>
      <c r="C510" s="30" t="s">
        <v>314</v>
      </c>
      <c r="D510" s="59" t="s">
        <v>1148</v>
      </c>
      <c r="E510" s="31" t="s">
        <v>38</v>
      </c>
      <c r="F510" s="32">
        <v>11500000</v>
      </c>
      <c r="G510" s="30" t="s">
        <v>427</v>
      </c>
      <c r="H510" s="33">
        <v>1110487620</v>
      </c>
      <c r="I510" s="33" t="s">
        <v>1063</v>
      </c>
      <c r="J510" s="34">
        <v>7</v>
      </c>
      <c r="K510" s="34">
        <v>1822</v>
      </c>
      <c r="L510" s="35">
        <v>45499</v>
      </c>
      <c r="M510" s="36">
        <f t="shared" si="60"/>
        <v>11500000</v>
      </c>
      <c r="N510" s="35">
        <v>45513</v>
      </c>
      <c r="O510" s="31" t="s">
        <v>40</v>
      </c>
      <c r="P510" s="37">
        <v>45516</v>
      </c>
      <c r="Q510" s="31">
        <v>1823</v>
      </c>
      <c r="R510" s="30">
        <v>220402</v>
      </c>
      <c r="S510" s="38">
        <v>11500000</v>
      </c>
      <c r="T510" s="35">
        <v>45516</v>
      </c>
      <c r="U510" s="33">
        <v>100035606</v>
      </c>
      <c r="V510" s="35">
        <v>45516</v>
      </c>
      <c r="W510" s="41">
        <v>45657</v>
      </c>
      <c r="X510" s="35"/>
      <c r="Y510" s="30"/>
      <c r="Z510" s="39">
        <v>2300000</v>
      </c>
      <c r="AA510" s="30"/>
      <c r="AB510" s="40"/>
      <c r="AC510" s="30"/>
      <c r="AD510" s="40"/>
      <c r="AE510" s="30"/>
      <c r="AF510" s="30" t="s">
        <v>1149</v>
      </c>
      <c r="AG510" s="30">
        <v>3223334968</v>
      </c>
      <c r="AH510" s="474" t="s">
        <v>1150</v>
      </c>
      <c r="AI510" s="30"/>
      <c r="AJ510" s="19"/>
      <c r="AK510" s="19"/>
    </row>
    <row r="511" spans="1:37">
      <c r="A511" s="30">
        <v>509</v>
      </c>
      <c r="B511" s="30" t="s">
        <v>254</v>
      </c>
      <c r="C511" s="30" t="s">
        <v>791</v>
      </c>
      <c r="D511" s="30" t="s">
        <v>1151</v>
      </c>
      <c r="E511" s="31" t="s">
        <v>38</v>
      </c>
      <c r="F511" s="32">
        <v>23506666</v>
      </c>
      <c r="G511" s="30" t="s">
        <v>1152</v>
      </c>
      <c r="H511" s="33">
        <v>28554805</v>
      </c>
      <c r="I511" s="33" t="s">
        <v>1063</v>
      </c>
      <c r="J511" s="34">
        <v>1</v>
      </c>
      <c r="K511" s="34">
        <v>1755</v>
      </c>
      <c r="L511" s="35">
        <v>45478</v>
      </c>
      <c r="M511" s="36">
        <f t="shared" si="60"/>
        <v>23506666</v>
      </c>
      <c r="N511" s="35">
        <v>45519</v>
      </c>
      <c r="O511" s="31" t="s">
        <v>40</v>
      </c>
      <c r="P511" s="37">
        <v>45519</v>
      </c>
      <c r="Q511" s="31">
        <v>1840</v>
      </c>
      <c r="R511" s="30">
        <v>220401</v>
      </c>
      <c r="S511" s="38">
        <v>23506666</v>
      </c>
      <c r="T511" s="35">
        <v>45519</v>
      </c>
      <c r="U511" s="33" t="s">
        <v>1153</v>
      </c>
      <c r="V511" s="35">
        <v>45526</v>
      </c>
      <c r="W511" s="31" t="s">
        <v>88</v>
      </c>
      <c r="X511" s="35"/>
      <c r="Y511" s="30"/>
      <c r="Z511" s="39">
        <f>+S511/3</f>
        <v>7835555.333333333</v>
      </c>
      <c r="AA511" s="30"/>
      <c r="AB511" s="40"/>
      <c r="AC511" s="30"/>
      <c r="AD511" s="40"/>
      <c r="AE511" s="30"/>
      <c r="AF511" s="30" t="s">
        <v>1154</v>
      </c>
      <c r="AG511" s="30">
        <v>3105677060</v>
      </c>
      <c r="AH511" s="474" t="s">
        <v>1155</v>
      </c>
      <c r="AI511" s="30"/>
      <c r="AJ511" s="19"/>
      <c r="AK511" s="19"/>
    </row>
    <row r="512" spans="1:37">
      <c r="A512" s="30">
        <v>510</v>
      </c>
      <c r="B512" s="30" t="s">
        <v>254</v>
      </c>
      <c r="C512" s="30" t="s">
        <v>251</v>
      </c>
      <c r="D512" s="59" t="s">
        <v>1156</v>
      </c>
      <c r="E512" s="31" t="s">
        <v>38</v>
      </c>
      <c r="F512" s="32">
        <v>61750000</v>
      </c>
      <c r="G512" s="59" t="s">
        <v>1157</v>
      </c>
      <c r="H512" s="388">
        <v>900789555</v>
      </c>
      <c r="I512" s="33" t="s">
        <v>1119</v>
      </c>
      <c r="J512" s="34">
        <v>7</v>
      </c>
      <c r="K512" s="34">
        <v>1851</v>
      </c>
      <c r="L512" s="35">
        <v>45505</v>
      </c>
      <c r="M512" s="36">
        <f t="shared" si="60"/>
        <v>61750000</v>
      </c>
      <c r="N512" s="35">
        <v>45519</v>
      </c>
      <c r="O512" s="31" t="s">
        <v>40</v>
      </c>
      <c r="P512" s="37">
        <v>45519</v>
      </c>
      <c r="Q512" s="31">
        <v>1841</v>
      </c>
      <c r="R512" s="30">
        <v>220405</v>
      </c>
      <c r="S512" s="38">
        <v>61750000</v>
      </c>
      <c r="T512" s="35">
        <v>45520</v>
      </c>
      <c r="U512" s="33" t="s">
        <v>1158</v>
      </c>
      <c r="V512" s="35">
        <v>45521</v>
      </c>
      <c r="W512" s="31" t="s">
        <v>1159</v>
      </c>
      <c r="X512" s="35"/>
      <c r="Y512" s="30"/>
      <c r="Z512" s="39">
        <f>+S512</f>
        <v>61750000</v>
      </c>
      <c r="AA512" s="30"/>
      <c r="AB512" s="40"/>
      <c r="AC512" s="30"/>
      <c r="AD512" s="40"/>
      <c r="AE512" s="30"/>
      <c r="AF512" s="30" t="s">
        <v>1160</v>
      </c>
      <c r="AG512" s="30">
        <v>3176489488</v>
      </c>
      <c r="AH512" s="474" t="s">
        <v>1161</v>
      </c>
      <c r="AI512" s="30"/>
      <c r="AJ512" s="19"/>
      <c r="AK512" s="19"/>
    </row>
    <row r="513" spans="1:37">
      <c r="A513" s="30">
        <v>511</v>
      </c>
      <c r="B513" s="30" t="s">
        <v>254</v>
      </c>
      <c r="C513" s="30" t="s">
        <v>1162</v>
      </c>
      <c r="D513" s="59" t="s">
        <v>1163</v>
      </c>
      <c r="E513" s="31" t="s">
        <v>38</v>
      </c>
      <c r="F513" s="32">
        <v>120000000</v>
      </c>
      <c r="G513" s="30" t="s">
        <v>1164</v>
      </c>
      <c r="H513" s="33">
        <v>900264163</v>
      </c>
      <c r="I513" s="33" t="s">
        <v>1063</v>
      </c>
      <c r="J513" s="34">
        <v>1</v>
      </c>
      <c r="K513" s="34">
        <v>1842</v>
      </c>
      <c r="L513" s="35">
        <v>45504</v>
      </c>
      <c r="M513" s="36">
        <v>120000000</v>
      </c>
      <c r="N513" s="35">
        <v>45525</v>
      </c>
      <c r="O513" s="31" t="s">
        <v>40</v>
      </c>
      <c r="P513" s="37">
        <v>45526</v>
      </c>
      <c r="Q513" s="31">
        <v>1846</v>
      </c>
      <c r="R513" s="30">
        <v>2250401</v>
      </c>
      <c r="S513" s="38">
        <v>120000000</v>
      </c>
      <c r="T513" s="35">
        <v>45525</v>
      </c>
      <c r="U513" s="33" t="s">
        <v>1165</v>
      </c>
      <c r="V513" s="35">
        <v>45532</v>
      </c>
      <c r="W513" s="31" t="s">
        <v>46</v>
      </c>
      <c r="X513" s="35"/>
      <c r="Y513" s="30"/>
      <c r="Z513" s="39">
        <f>+S513/4</f>
        <v>30000000</v>
      </c>
      <c r="AA513" s="30"/>
      <c r="AB513" s="40"/>
      <c r="AC513" s="30"/>
      <c r="AD513" s="40"/>
      <c r="AE513" s="30"/>
      <c r="AF513" s="30" t="s">
        <v>1166</v>
      </c>
      <c r="AG513" s="30">
        <v>3102790166</v>
      </c>
      <c r="AH513" s="474" t="s">
        <v>1167</v>
      </c>
      <c r="AI513" s="30"/>
      <c r="AJ513" s="19"/>
      <c r="AK513" s="19"/>
    </row>
    <row r="514" spans="1:37">
      <c r="A514" s="30">
        <v>512</v>
      </c>
      <c r="B514" s="30" t="s">
        <v>254</v>
      </c>
      <c r="C514" s="30" t="s">
        <v>314</v>
      </c>
      <c r="D514" s="59" t="s">
        <v>1168</v>
      </c>
      <c r="E514" s="31" t="s">
        <v>38</v>
      </c>
      <c r="F514" s="32">
        <v>11529133</v>
      </c>
      <c r="G514" s="30" t="s">
        <v>1169</v>
      </c>
      <c r="H514" s="33">
        <v>51956023</v>
      </c>
      <c r="I514" s="33" t="s">
        <v>1170</v>
      </c>
      <c r="J514" s="34">
        <v>8</v>
      </c>
      <c r="K514" s="34">
        <v>1838</v>
      </c>
      <c r="L514" s="35">
        <v>45504</v>
      </c>
      <c r="M514" s="36">
        <v>11529133</v>
      </c>
      <c r="N514" s="35">
        <v>45525</v>
      </c>
      <c r="O514" s="31" t="s">
        <v>40</v>
      </c>
      <c r="P514" s="37">
        <v>45525</v>
      </c>
      <c r="Q514" s="31">
        <v>1844</v>
      </c>
      <c r="R514" s="30">
        <v>220402</v>
      </c>
      <c r="S514" s="38">
        <v>11529133</v>
      </c>
      <c r="T514" s="35">
        <v>45526</v>
      </c>
      <c r="U514" s="33">
        <v>100035889</v>
      </c>
      <c r="V514" s="35">
        <v>45527</v>
      </c>
      <c r="W514" s="41">
        <v>45657</v>
      </c>
      <c r="X514" s="35"/>
      <c r="Y514" s="30"/>
      <c r="Z514" s="39">
        <v>2369000</v>
      </c>
      <c r="AA514" s="30"/>
      <c r="AB514" s="40"/>
      <c r="AC514" s="30"/>
      <c r="AD514" s="40"/>
      <c r="AE514" s="30"/>
      <c r="AF514" s="30" t="s">
        <v>1171</v>
      </c>
      <c r="AG514" s="30">
        <v>3132432817</v>
      </c>
      <c r="AH514" s="474" t="s">
        <v>1172</v>
      </c>
      <c r="AI514" s="30"/>
      <c r="AJ514" s="19"/>
      <c r="AK514" s="19"/>
    </row>
    <row r="515" spans="1:37">
      <c r="A515" s="30">
        <v>513</v>
      </c>
      <c r="B515" s="30" t="s">
        <v>254</v>
      </c>
      <c r="C515" s="30" t="s">
        <v>1110</v>
      </c>
      <c r="D515" s="59" t="s">
        <v>1173</v>
      </c>
      <c r="E515" s="31" t="s">
        <v>38</v>
      </c>
      <c r="F515" s="32">
        <v>19680000</v>
      </c>
      <c r="G515" s="30" t="s">
        <v>1174</v>
      </c>
      <c r="H515" s="33">
        <v>1110471660</v>
      </c>
      <c r="I515" s="33" t="s">
        <v>1063</v>
      </c>
      <c r="J515" s="34">
        <v>1</v>
      </c>
      <c r="K515" s="34">
        <v>1792</v>
      </c>
      <c r="L515" s="35">
        <v>45489</v>
      </c>
      <c r="M515" s="36">
        <v>19680000</v>
      </c>
      <c r="N515" s="35">
        <v>45525</v>
      </c>
      <c r="O515" s="31" t="s">
        <v>40</v>
      </c>
      <c r="P515" s="37">
        <v>45525</v>
      </c>
      <c r="Q515" s="31">
        <v>1845</v>
      </c>
      <c r="R515" s="30">
        <v>220401</v>
      </c>
      <c r="S515" s="38">
        <v>19680000</v>
      </c>
      <c r="T515" s="35">
        <v>45525</v>
      </c>
      <c r="U515" s="33" t="s">
        <v>1175</v>
      </c>
      <c r="V515" s="35">
        <v>45526</v>
      </c>
      <c r="W515" s="41">
        <v>45657</v>
      </c>
      <c r="X515" s="35"/>
      <c r="Y515" s="30"/>
      <c r="Z515" s="39">
        <v>3600000</v>
      </c>
      <c r="AA515" s="30"/>
      <c r="AB515" s="40"/>
      <c r="AC515" s="30"/>
      <c r="AD515" s="40"/>
      <c r="AE515" s="30"/>
      <c r="AF515" s="30" t="s">
        <v>1176</v>
      </c>
      <c r="AG515" s="30">
        <v>3233242759</v>
      </c>
      <c r="AH515" s="474" t="s">
        <v>1177</v>
      </c>
      <c r="AI515" s="30"/>
      <c r="AJ515" s="19"/>
      <c r="AK515" s="19"/>
    </row>
    <row r="516" spans="1:37">
      <c r="A516" s="30">
        <v>514</v>
      </c>
      <c r="B516" s="30" t="s">
        <v>654</v>
      </c>
      <c r="C516" s="30" t="s">
        <v>336</v>
      </c>
      <c r="D516" s="59" t="s">
        <v>1178</v>
      </c>
      <c r="E516" s="31" t="s">
        <v>38</v>
      </c>
      <c r="F516" s="32">
        <v>21000000</v>
      </c>
      <c r="G516" s="30" t="s">
        <v>1179</v>
      </c>
      <c r="H516" s="33">
        <v>1110544047</v>
      </c>
      <c r="I516" s="33" t="s">
        <v>1063</v>
      </c>
      <c r="J516" s="34">
        <v>0</v>
      </c>
      <c r="K516" s="34">
        <v>1853</v>
      </c>
      <c r="L516" s="35">
        <v>45509</v>
      </c>
      <c r="M516" s="36">
        <v>21000000</v>
      </c>
      <c r="N516" s="35">
        <v>45527</v>
      </c>
      <c r="O516" s="31" t="s">
        <v>40</v>
      </c>
      <c r="P516" s="37">
        <v>45527</v>
      </c>
      <c r="Q516" s="31">
        <v>1848</v>
      </c>
      <c r="R516" s="30">
        <v>220301</v>
      </c>
      <c r="S516" s="38">
        <v>21000000</v>
      </c>
      <c r="T516" s="35">
        <v>45533</v>
      </c>
      <c r="U516" s="33" t="s">
        <v>1180</v>
      </c>
      <c r="V516" s="35">
        <v>45534</v>
      </c>
      <c r="W516" s="41">
        <v>45657</v>
      </c>
      <c r="X516" s="35"/>
      <c r="Y516" s="30"/>
      <c r="Z516" s="39">
        <f>+S516/4</f>
        <v>5250000</v>
      </c>
      <c r="AA516" s="30"/>
      <c r="AB516" s="40"/>
      <c r="AC516" s="30"/>
      <c r="AD516" s="40"/>
      <c r="AE516" s="30"/>
      <c r="AF516" s="30" t="s">
        <v>1181</v>
      </c>
      <c r="AG516" s="30">
        <v>209017055</v>
      </c>
      <c r="AH516" s="474" t="s">
        <v>1182</v>
      </c>
      <c r="AI516" s="30"/>
      <c r="AJ516" s="19"/>
      <c r="AK516" s="19"/>
    </row>
    <row r="517" spans="1:37">
      <c r="A517" s="30">
        <v>515</v>
      </c>
      <c r="B517" s="30" t="s">
        <v>254</v>
      </c>
      <c r="C517" s="30" t="s">
        <v>262</v>
      </c>
      <c r="D517" s="59" t="s">
        <v>1030</v>
      </c>
      <c r="E517" s="31" t="s">
        <v>38</v>
      </c>
      <c r="F517" s="32">
        <v>12875000</v>
      </c>
      <c r="G517" s="30" t="s">
        <v>1183</v>
      </c>
      <c r="H517" s="33">
        <v>65753410</v>
      </c>
      <c r="I517" s="33" t="s">
        <v>1063</v>
      </c>
      <c r="J517" s="34">
        <v>4</v>
      </c>
      <c r="K517" s="34">
        <v>1872</v>
      </c>
      <c r="L517" s="35">
        <v>45518</v>
      </c>
      <c r="M517" s="36">
        <v>12875000</v>
      </c>
      <c r="N517" s="35">
        <v>45527</v>
      </c>
      <c r="O517" s="31" t="s">
        <v>40</v>
      </c>
      <c r="P517" s="37">
        <v>45527</v>
      </c>
      <c r="Q517" s="31">
        <v>1849</v>
      </c>
      <c r="R517" s="30">
        <v>220402</v>
      </c>
      <c r="S517" s="38">
        <v>12875000</v>
      </c>
      <c r="T517" s="35">
        <v>45527</v>
      </c>
      <c r="U517" s="33" t="s">
        <v>1184</v>
      </c>
      <c r="V517" s="35">
        <v>45530</v>
      </c>
      <c r="W517" s="41">
        <v>45657</v>
      </c>
      <c r="X517" s="35"/>
      <c r="Y517" s="30"/>
      <c r="Z517" s="39">
        <v>2575000</v>
      </c>
      <c r="AA517" s="30"/>
      <c r="AB517" s="40"/>
      <c r="AC517" s="30"/>
      <c r="AD517" s="40"/>
      <c r="AE517" s="30"/>
      <c r="AF517" s="30" t="s">
        <v>1185</v>
      </c>
      <c r="AG517" s="30">
        <v>3159280899</v>
      </c>
      <c r="AH517" s="474" t="s">
        <v>1186</v>
      </c>
      <c r="AI517" s="30"/>
      <c r="AJ517" s="19"/>
      <c r="AK517" s="19"/>
    </row>
    <row r="518" spans="1:37">
      <c r="A518" s="30">
        <v>516</v>
      </c>
      <c r="B518" s="30" t="s">
        <v>254</v>
      </c>
      <c r="C518" s="30" t="s">
        <v>314</v>
      </c>
      <c r="D518" s="59" t="s">
        <v>1168</v>
      </c>
      <c r="E518" s="31" t="s">
        <v>38</v>
      </c>
      <c r="F518" s="32">
        <v>11529133</v>
      </c>
      <c r="G518" s="30" t="s">
        <v>1187</v>
      </c>
      <c r="H518" s="33">
        <v>1007812013</v>
      </c>
      <c r="I518" s="33" t="s">
        <v>1063</v>
      </c>
      <c r="J518" s="34">
        <v>7</v>
      </c>
      <c r="K518" s="34">
        <v>1866</v>
      </c>
      <c r="L518" s="35">
        <v>45518</v>
      </c>
      <c r="M518" s="36">
        <v>11529133</v>
      </c>
      <c r="N518" s="35">
        <v>45527</v>
      </c>
      <c r="O518" s="31" t="s">
        <v>40</v>
      </c>
      <c r="P518" s="37">
        <v>45527</v>
      </c>
      <c r="Q518" s="31">
        <v>1850</v>
      </c>
      <c r="R518" s="30">
        <v>220402</v>
      </c>
      <c r="S518" s="38">
        <v>11529133</v>
      </c>
      <c r="T518" s="35">
        <v>45527</v>
      </c>
      <c r="U518" s="33">
        <v>100035948</v>
      </c>
      <c r="V518" s="35">
        <v>45530</v>
      </c>
      <c r="W518" s="41">
        <v>45657</v>
      </c>
      <c r="X518" s="35"/>
      <c r="Y518" s="30"/>
      <c r="Z518" s="39">
        <v>2369000</v>
      </c>
      <c r="AA518" s="30"/>
      <c r="AB518" s="40"/>
      <c r="AC518" s="30"/>
      <c r="AD518" s="40"/>
      <c r="AE518" s="30"/>
      <c r="AF518" s="30" t="s">
        <v>1188</v>
      </c>
      <c r="AG518" s="30">
        <v>3212812026</v>
      </c>
      <c r="AH518" s="474" t="s">
        <v>1189</v>
      </c>
      <c r="AI518" s="30"/>
      <c r="AJ518" s="19"/>
      <c r="AK518" s="19"/>
    </row>
    <row r="519" spans="1:37">
      <c r="A519" s="30">
        <v>517</v>
      </c>
      <c r="B519" s="30" t="s">
        <v>254</v>
      </c>
      <c r="C519" s="30" t="s">
        <v>314</v>
      </c>
      <c r="D519" s="59" t="s">
        <v>1168</v>
      </c>
      <c r="E519" s="31" t="s">
        <v>38</v>
      </c>
      <c r="F519" s="32">
        <v>11529133</v>
      </c>
      <c r="G519" s="30" t="s">
        <v>1190</v>
      </c>
      <c r="H519" s="33">
        <v>1110597882</v>
      </c>
      <c r="I519" s="33" t="s">
        <v>1063</v>
      </c>
      <c r="J519" s="34">
        <v>1</v>
      </c>
      <c r="K519" s="34">
        <v>1839</v>
      </c>
      <c r="L519" s="35">
        <v>45504</v>
      </c>
      <c r="M519" s="36">
        <v>11529133</v>
      </c>
      <c r="N519" s="35">
        <v>45527</v>
      </c>
      <c r="O519" s="31" t="s">
        <v>40</v>
      </c>
      <c r="P519" s="37">
        <v>45527</v>
      </c>
      <c r="Q519" s="31">
        <v>1851</v>
      </c>
      <c r="R519" s="30">
        <v>220402</v>
      </c>
      <c r="S519" s="38">
        <v>11529133</v>
      </c>
      <c r="T519" s="35">
        <v>45527</v>
      </c>
      <c r="U519" s="33">
        <v>100035942</v>
      </c>
      <c r="V519" s="35">
        <v>45530</v>
      </c>
      <c r="W519" s="41">
        <v>45657</v>
      </c>
      <c r="X519" s="35"/>
      <c r="Y519" s="30"/>
      <c r="Z519" s="39">
        <v>2369000</v>
      </c>
      <c r="AA519" s="30"/>
      <c r="AB519" s="40"/>
      <c r="AC519" s="30"/>
      <c r="AD519" s="40"/>
      <c r="AE519" s="30"/>
      <c r="AF519" s="30" t="s">
        <v>1191</v>
      </c>
      <c r="AG519" s="30">
        <v>3125718179</v>
      </c>
      <c r="AH519" s="474" t="s">
        <v>1192</v>
      </c>
      <c r="AI519" s="30"/>
      <c r="AJ519" s="19"/>
      <c r="AK519" s="19"/>
    </row>
    <row r="520" spans="1:37">
      <c r="A520" s="30">
        <v>518</v>
      </c>
      <c r="B520" s="30" t="s">
        <v>35</v>
      </c>
      <c r="C520" s="30" t="s">
        <v>59</v>
      </c>
      <c r="D520" s="59" t="s">
        <v>608</v>
      </c>
      <c r="E520" s="31" t="s">
        <v>38</v>
      </c>
      <c r="F520" s="32">
        <v>40000000</v>
      </c>
      <c r="G520" s="30" t="s">
        <v>577</v>
      </c>
      <c r="H520" s="33">
        <v>901367080</v>
      </c>
      <c r="I520" s="33" t="s">
        <v>1063</v>
      </c>
      <c r="J520" s="34">
        <v>3</v>
      </c>
      <c r="K520" s="34">
        <v>1854</v>
      </c>
      <c r="L520" s="35">
        <v>45509</v>
      </c>
      <c r="M520" s="36">
        <f t="shared" ref="M520" si="62">F520</f>
        <v>40000000</v>
      </c>
      <c r="N520" s="35">
        <v>45527</v>
      </c>
      <c r="O520" s="31" t="s">
        <v>40</v>
      </c>
      <c r="P520" s="37">
        <v>45527</v>
      </c>
      <c r="Q520" s="31">
        <v>1852</v>
      </c>
      <c r="R520" s="30">
        <v>2102020101</v>
      </c>
      <c r="S520" s="38">
        <f t="shared" ref="S520" si="63">M520</f>
        <v>40000000</v>
      </c>
      <c r="T520" s="35"/>
      <c r="U520" s="33"/>
      <c r="V520" s="35"/>
      <c r="W520" s="31" t="s">
        <v>88</v>
      </c>
      <c r="X520" s="35"/>
      <c r="Y520" s="30"/>
      <c r="Z520" s="39">
        <f>+F520/3</f>
        <v>13333333.333333334</v>
      </c>
      <c r="AA520" s="30"/>
      <c r="AB520" s="40"/>
      <c r="AC520" s="30"/>
      <c r="AD520" s="40"/>
      <c r="AE520" s="30"/>
      <c r="AF520" s="30" t="s">
        <v>1193</v>
      </c>
      <c r="AG520" s="30">
        <v>3142445404</v>
      </c>
      <c r="AH520" s="474" t="s">
        <v>1194</v>
      </c>
      <c r="AI520" s="30"/>
      <c r="AJ520" s="19"/>
      <c r="AK520" s="19"/>
    </row>
    <row r="521" spans="1:37">
      <c r="A521" s="30">
        <v>519</v>
      </c>
      <c r="B521" s="30" t="s">
        <v>35</v>
      </c>
      <c r="C521" s="30" t="s">
        <v>251</v>
      </c>
      <c r="D521" s="59" t="s">
        <v>833</v>
      </c>
      <c r="E521" s="31" t="s">
        <v>38</v>
      </c>
      <c r="F521" s="32">
        <v>46000000</v>
      </c>
      <c r="G521" s="30" t="s">
        <v>834</v>
      </c>
      <c r="H521" s="33">
        <v>93238153</v>
      </c>
      <c r="I521" s="33" t="s">
        <v>1063</v>
      </c>
      <c r="J521" s="34">
        <v>1</v>
      </c>
      <c r="K521" s="34">
        <v>1852</v>
      </c>
      <c r="L521" s="35">
        <v>45509</v>
      </c>
      <c r="M521" s="36">
        <v>46000000</v>
      </c>
      <c r="N521" s="35">
        <v>45531</v>
      </c>
      <c r="O521" s="31" t="s">
        <v>40</v>
      </c>
      <c r="P521" s="37">
        <v>45531</v>
      </c>
      <c r="Q521" s="31">
        <v>1863</v>
      </c>
      <c r="R521" s="30">
        <v>21030203</v>
      </c>
      <c r="S521" s="38">
        <v>46000000</v>
      </c>
      <c r="T521" s="35">
        <v>45531</v>
      </c>
      <c r="U521" s="33" t="s">
        <v>1195</v>
      </c>
      <c r="V521" s="35">
        <v>45531</v>
      </c>
      <c r="W521" s="41">
        <v>45657</v>
      </c>
      <c r="X521" s="35">
        <v>45636</v>
      </c>
      <c r="Y521" s="293">
        <v>45657</v>
      </c>
      <c r="Z521" s="39">
        <f>+S521/3</f>
        <v>15333333.333333334</v>
      </c>
      <c r="AA521" s="39">
        <v>23000000</v>
      </c>
      <c r="AB521" s="40"/>
      <c r="AC521" s="30"/>
      <c r="AD521" s="40"/>
      <c r="AE521" s="30"/>
      <c r="AF521" s="30" t="s">
        <v>1196</v>
      </c>
      <c r="AG521" s="30">
        <v>3102385557</v>
      </c>
      <c r="AH521" s="474" t="s">
        <v>1197</v>
      </c>
      <c r="AI521" s="30"/>
      <c r="AJ521" s="19"/>
      <c r="AK521" s="19"/>
    </row>
    <row r="522" spans="1:37">
      <c r="A522" s="30">
        <v>520</v>
      </c>
      <c r="B522" s="30" t="s">
        <v>254</v>
      </c>
      <c r="C522" s="30" t="s">
        <v>488</v>
      </c>
      <c r="D522" s="30" t="s">
        <v>1198</v>
      </c>
      <c r="E522" s="31" t="s">
        <v>38</v>
      </c>
      <c r="F522" s="32">
        <v>11845000</v>
      </c>
      <c r="G522" s="30" t="s">
        <v>1199</v>
      </c>
      <c r="H522" s="33">
        <v>1110472317</v>
      </c>
      <c r="I522" s="33" t="s">
        <v>1200</v>
      </c>
      <c r="J522" s="34">
        <v>4</v>
      </c>
      <c r="K522" s="34">
        <v>1855</v>
      </c>
      <c r="L522" s="35">
        <v>45509</v>
      </c>
      <c r="M522" s="36">
        <v>11845000</v>
      </c>
      <c r="N522" s="35">
        <v>45531</v>
      </c>
      <c r="O522" s="31" t="s">
        <v>296</v>
      </c>
      <c r="P522" s="37">
        <v>45532</v>
      </c>
      <c r="Q522" s="31">
        <v>1866</v>
      </c>
      <c r="R522" s="30">
        <v>220402</v>
      </c>
      <c r="S522" s="38">
        <v>11845000</v>
      </c>
      <c r="T522" s="35">
        <v>45533</v>
      </c>
      <c r="U522" s="33">
        <v>100036091</v>
      </c>
      <c r="V522" s="35">
        <v>45534</v>
      </c>
      <c r="W522" s="41">
        <v>45657</v>
      </c>
      <c r="X522" s="35"/>
      <c r="Y522" s="30"/>
      <c r="Z522" s="39">
        <v>2369000</v>
      </c>
      <c r="AA522" s="30"/>
      <c r="AB522" s="40"/>
      <c r="AC522" s="30"/>
      <c r="AD522" s="40"/>
      <c r="AE522" s="30"/>
      <c r="AF522" s="30" t="s">
        <v>1201</v>
      </c>
      <c r="AG522" s="30">
        <v>312552320</v>
      </c>
      <c r="AH522" s="474" t="s">
        <v>1202</v>
      </c>
      <c r="AI522" s="30"/>
      <c r="AJ522" s="19"/>
      <c r="AK522" s="19"/>
    </row>
    <row r="523" spans="1:37">
      <c r="A523" s="30">
        <v>521</v>
      </c>
      <c r="B523" s="30" t="s">
        <v>654</v>
      </c>
      <c r="C523" s="30" t="s">
        <v>336</v>
      </c>
      <c r="D523" s="68" t="s">
        <v>1203</v>
      </c>
      <c r="E523" s="31" t="s">
        <v>38</v>
      </c>
      <c r="F523" s="32">
        <v>11200000</v>
      </c>
      <c r="G523" s="30" t="s">
        <v>679</v>
      </c>
      <c r="H523" s="33">
        <v>65807654</v>
      </c>
      <c r="I523" s="33" t="s">
        <v>1204</v>
      </c>
      <c r="J523" s="34">
        <v>8</v>
      </c>
      <c r="K523" s="34">
        <v>1874</v>
      </c>
      <c r="L523" s="35">
        <v>45518</v>
      </c>
      <c r="M523" s="36">
        <f>+F523</f>
        <v>11200000</v>
      </c>
      <c r="N523" s="35">
        <v>45531</v>
      </c>
      <c r="O523" s="31" t="s">
        <v>40</v>
      </c>
      <c r="P523" s="37">
        <v>45531</v>
      </c>
      <c r="Q523" s="31">
        <v>1864</v>
      </c>
      <c r="R523" s="30">
        <v>220302</v>
      </c>
      <c r="S523" s="38">
        <f>+M523</f>
        <v>11200000</v>
      </c>
      <c r="T523" s="35">
        <v>45531</v>
      </c>
      <c r="U523" s="33" t="s">
        <v>1205</v>
      </c>
      <c r="V523" s="35">
        <v>45533</v>
      </c>
      <c r="W523" s="41">
        <v>45656</v>
      </c>
      <c r="X523" s="35"/>
      <c r="Y523" s="30"/>
      <c r="Z523" s="39">
        <f>+S523/4</f>
        <v>2800000</v>
      </c>
      <c r="AA523" s="30"/>
      <c r="AB523" s="40"/>
      <c r="AC523" s="30"/>
      <c r="AD523" s="40"/>
      <c r="AE523" s="30"/>
      <c r="AF523" s="30" t="s">
        <v>1206</v>
      </c>
      <c r="AG523" s="30">
        <v>3118892324</v>
      </c>
      <c r="AH523" s="474" t="s">
        <v>1207</v>
      </c>
      <c r="AI523" s="30"/>
      <c r="AJ523" s="19"/>
      <c r="AK523" s="19"/>
    </row>
    <row r="524" spans="1:37">
      <c r="A524" s="30">
        <v>522</v>
      </c>
      <c r="B524" s="30" t="s">
        <v>1208</v>
      </c>
      <c r="C524" s="30" t="s">
        <v>42</v>
      </c>
      <c r="D524" s="59" t="s">
        <v>1209</v>
      </c>
      <c r="E524" s="31" t="s">
        <v>38</v>
      </c>
      <c r="F524" s="32">
        <v>12000000</v>
      </c>
      <c r="G524" s="30" t="s">
        <v>1210</v>
      </c>
      <c r="H524" s="33">
        <v>1110567880</v>
      </c>
      <c r="I524" s="33" t="s">
        <v>1063</v>
      </c>
      <c r="J524" s="34">
        <v>9</v>
      </c>
      <c r="K524" s="34">
        <v>1873</v>
      </c>
      <c r="L524" s="35">
        <v>45518</v>
      </c>
      <c r="M524" s="36">
        <f t="shared" ref="M524:M527" si="64">+F524</f>
        <v>12000000</v>
      </c>
      <c r="N524" s="35">
        <v>45531</v>
      </c>
      <c r="O524" s="31" t="s">
        <v>40</v>
      </c>
      <c r="P524" s="37">
        <v>45531</v>
      </c>
      <c r="Q524" s="31">
        <v>1865</v>
      </c>
      <c r="R524" s="30">
        <v>220601</v>
      </c>
      <c r="S524" s="38">
        <f t="shared" ref="S524:S527" si="65">+M524</f>
        <v>12000000</v>
      </c>
      <c r="T524" s="35">
        <v>45531</v>
      </c>
      <c r="U524" s="33">
        <v>100036009</v>
      </c>
      <c r="V524" s="35">
        <v>45532</v>
      </c>
      <c r="W524" s="31" t="s">
        <v>88</v>
      </c>
      <c r="X524" s="35">
        <v>45611</v>
      </c>
      <c r="Y524" s="30" t="s">
        <v>1211</v>
      </c>
      <c r="Z524" s="39">
        <v>4000000</v>
      </c>
      <c r="AA524" s="469">
        <v>4400000</v>
      </c>
      <c r="AB524" s="40"/>
      <c r="AC524" s="30"/>
      <c r="AD524" s="40"/>
      <c r="AE524" s="30"/>
      <c r="AF524" s="30" t="s">
        <v>1212</v>
      </c>
      <c r="AG524" s="30">
        <v>3023825176</v>
      </c>
      <c r="AH524" s="474" t="s">
        <v>1213</v>
      </c>
      <c r="AI524" s="30"/>
      <c r="AJ524" s="19"/>
      <c r="AK524" s="19"/>
    </row>
    <row r="525" spans="1:37">
      <c r="A525" s="30">
        <v>523</v>
      </c>
      <c r="B525" s="30" t="s">
        <v>654</v>
      </c>
      <c r="C525" s="30" t="s">
        <v>336</v>
      </c>
      <c r="D525" s="59" t="s">
        <v>1214</v>
      </c>
      <c r="E525" s="31" t="s">
        <v>38</v>
      </c>
      <c r="F525" s="32">
        <v>18000000</v>
      </c>
      <c r="G525" s="30" t="s">
        <v>1215</v>
      </c>
      <c r="H525" s="33">
        <v>43903294</v>
      </c>
      <c r="I525" s="33" t="s">
        <v>1216</v>
      </c>
      <c r="J525" s="34">
        <v>0</v>
      </c>
      <c r="K525" s="34">
        <v>1875</v>
      </c>
      <c r="L525" s="35">
        <v>45518</v>
      </c>
      <c r="M525" s="36">
        <f t="shared" si="64"/>
        <v>18000000</v>
      </c>
      <c r="N525" s="35">
        <v>45532</v>
      </c>
      <c r="O525" s="31" t="s">
        <v>40</v>
      </c>
      <c r="P525" s="37">
        <v>45533</v>
      </c>
      <c r="Q525" s="31">
        <v>1869</v>
      </c>
      <c r="R525" s="30">
        <v>220301</v>
      </c>
      <c r="S525" s="38">
        <f t="shared" si="65"/>
        <v>18000000</v>
      </c>
      <c r="T525" s="35">
        <v>45533</v>
      </c>
      <c r="U525" s="33" t="s">
        <v>1217</v>
      </c>
      <c r="V525" s="35">
        <v>45534</v>
      </c>
      <c r="W525" s="41">
        <v>45657</v>
      </c>
      <c r="X525" s="35"/>
      <c r="Y525" s="30"/>
      <c r="Z525" s="39">
        <f>+S525/4</f>
        <v>4500000</v>
      </c>
      <c r="AA525" s="30"/>
      <c r="AB525" s="40"/>
      <c r="AC525" s="30"/>
      <c r="AD525" s="40"/>
      <c r="AE525" s="30"/>
      <c r="AF525" s="30" t="s">
        <v>1218</v>
      </c>
      <c r="AG525" s="30">
        <v>3208584891</v>
      </c>
      <c r="AH525" s="474" t="s">
        <v>1219</v>
      </c>
      <c r="AI525" s="30"/>
      <c r="AJ525" s="19"/>
      <c r="AK525" s="19"/>
    </row>
    <row r="526" spans="1:37">
      <c r="A526" s="30">
        <v>524</v>
      </c>
      <c r="B526" s="30" t="s">
        <v>654</v>
      </c>
      <c r="C526" s="30" t="s">
        <v>210</v>
      </c>
      <c r="D526" s="30" t="s">
        <v>1220</v>
      </c>
      <c r="E526" s="31" t="s">
        <v>38</v>
      </c>
      <c r="F526" s="32">
        <v>16800000</v>
      </c>
      <c r="G526" s="30" t="s">
        <v>1221</v>
      </c>
      <c r="H526" s="33">
        <v>1110530997</v>
      </c>
      <c r="I526" s="33" t="s">
        <v>1222</v>
      </c>
      <c r="J526" s="34">
        <v>1</v>
      </c>
      <c r="K526" s="34">
        <v>1893</v>
      </c>
      <c r="L526" s="35">
        <v>45526</v>
      </c>
      <c r="M526" s="36">
        <f t="shared" si="64"/>
        <v>16800000</v>
      </c>
      <c r="N526" s="35">
        <v>45533</v>
      </c>
      <c r="O526" s="31" t="s">
        <v>40</v>
      </c>
      <c r="P526" s="37">
        <v>45533</v>
      </c>
      <c r="Q526" s="31">
        <v>1870</v>
      </c>
      <c r="R526" s="30">
        <v>220302</v>
      </c>
      <c r="S526" s="38">
        <f t="shared" si="65"/>
        <v>16800000</v>
      </c>
      <c r="T526" s="35" t="s">
        <v>1223</v>
      </c>
      <c r="U526" s="33" t="s">
        <v>1224</v>
      </c>
      <c r="V526" s="35">
        <v>45534</v>
      </c>
      <c r="W526" s="41">
        <v>45657</v>
      </c>
      <c r="X526" s="35"/>
      <c r="Y526" s="30"/>
      <c r="Z526" s="39">
        <f>+S526/4</f>
        <v>4200000</v>
      </c>
      <c r="AA526" s="30"/>
      <c r="AB526" s="40"/>
      <c r="AC526" s="30"/>
      <c r="AD526" s="40"/>
      <c r="AE526" s="30"/>
      <c r="AF526" s="30" t="s">
        <v>1225</v>
      </c>
      <c r="AG526" s="30">
        <v>3165219224</v>
      </c>
      <c r="AH526" s="474" t="s">
        <v>1226</v>
      </c>
      <c r="AI526" s="30"/>
      <c r="AJ526" s="19"/>
      <c r="AK526" s="19"/>
    </row>
    <row r="527" spans="1:37">
      <c r="A527" s="30">
        <v>525</v>
      </c>
      <c r="B527" s="30" t="s">
        <v>35</v>
      </c>
      <c r="C527" s="30" t="s">
        <v>59</v>
      </c>
      <c r="D527" s="30" t="s">
        <v>1227</v>
      </c>
      <c r="E527" s="31" t="s">
        <v>38</v>
      </c>
      <c r="F527" s="32">
        <v>21535693</v>
      </c>
      <c r="G527" s="30" t="s">
        <v>245</v>
      </c>
      <c r="H527" s="33">
        <v>860047163</v>
      </c>
      <c r="I527" s="33" t="s">
        <v>1228</v>
      </c>
      <c r="J527" s="34">
        <v>5</v>
      </c>
      <c r="K527" s="34">
        <v>1870</v>
      </c>
      <c r="L527" s="35">
        <v>45518</v>
      </c>
      <c r="M527" s="36">
        <f t="shared" si="64"/>
        <v>21535693</v>
      </c>
      <c r="N527" s="35">
        <v>45533</v>
      </c>
      <c r="O527" s="31" t="s">
        <v>40</v>
      </c>
      <c r="P527" s="37" t="s">
        <v>1229</v>
      </c>
      <c r="Q527" s="31">
        <v>1871</v>
      </c>
      <c r="R527" s="30">
        <v>220102</v>
      </c>
      <c r="S527" s="38">
        <f t="shared" si="65"/>
        <v>21535693</v>
      </c>
      <c r="T527" s="35">
        <v>45545</v>
      </c>
      <c r="U527" s="33">
        <v>100059713</v>
      </c>
      <c r="V527" s="35">
        <v>45545</v>
      </c>
      <c r="W527" s="41">
        <v>45657</v>
      </c>
      <c r="X527" s="35"/>
      <c r="Y527" s="30"/>
      <c r="Z527" s="39">
        <f>+S527/4</f>
        <v>5383923.25</v>
      </c>
      <c r="AA527" s="30"/>
      <c r="AB527" s="40"/>
      <c r="AC527" s="30"/>
      <c r="AD527" s="40"/>
      <c r="AE527" s="30"/>
      <c r="AF527" s="30" t="s">
        <v>1230</v>
      </c>
      <c r="AG527" s="30">
        <v>6488888</v>
      </c>
      <c r="AH527" s="474" t="s">
        <v>1231</v>
      </c>
      <c r="AI527" s="30"/>
      <c r="AJ527" s="19"/>
      <c r="AK527" s="19"/>
    </row>
    <row r="528" spans="1:37">
      <c r="A528" s="30">
        <v>526</v>
      </c>
      <c r="B528" s="30" t="s">
        <v>254</v>
      </c>
      <c r="C528" s="30" t="s">
        <v>1110</v>
      </c>
      <c r="D528" s="59" t="s">
        <v>1232</v>
      </c>
      <c r="E528" s="31" t="s">
        <v>38</v>
      </c>
      <c r="F528" s="32">
        <v>23896000</v>
      </c>
      <c r="G528" s="30" t="s">
        <v>1233</v>
      </c>
      <c r="H528" s="33">
        <v>1110587205</v>
      </c>
      <c r="I528" s="33" t="s">
        <v>1063</v>
      </c>
      <c r="J528" s="34">
        <v>2</v>
      </c>
      <c r="K528" s="34">
        <v>1891</v>
      </c>
      <c r="L528" s="35">
        <v>45524</v>
      </c>
      <c r="M528" s="36">
        <v>29600000</v>
      </c>
      <c r="N528" s="35">
        <v>45533</v>
      </c>
      <c r="O528" s="31" t="s">
        <v>40</v>
      </c>
      <c r="P528" s="37">
        <v>45533</v>
      </c>
      <c r="Q528" s="31">
        <v>1872</v>
      </c>
      <c r="R528" s="30">
        <v>220401</v>
      </c>
      <c r="S528" s="38">
        <v>23896000</v>
      </c>
      <c r="T528" s="35">
        <v>45533</v>
      </c>
      <c r="U528" s="33" t="s">
        <v>1234</v>
      </c>
      <c r="V528" s="35">
        <v>45534</v>
      </c>
      <c r="W528" s="41">
        <v>45657</v>
      </c>
      <c r="X528" s="35"/>
      <c r="Y528" s="30"/>
      <c r="Z528" s="39">
        <v>5974000</v>
      </c>
      <c r="AA528" s="30"/>
      <c r="AB528" s="40"/>
      <c r="AC528" s="30"/>
      <c r="AD528" s="40"/>
      <c r="AE528" s="30"/>
      <c r="AF528" s="30" t="s">
        <v>1235</v>
      </c>
      <c r="AG528" s="30">
        <v>3184384846</v>
      </c>
      <c r="AH528" s="474" t="s">
        <v>1236</v>
      </c>
      <c r="AI528" s="30"/>
      <c r="AJ528" s="19"/>
      <c r="AK528" s="19"/>
    </row>
    <row r="529" spans="1:37">
      <c r="A529" s="30">
        <v>527</v>
      </c>
      <c r="B529" s="30" t="s">
        <v>35</v>
      </c>
      <c r="C529" s="30" t="s">
        <v>92</v>
      </c>
      <c r="D529" s="68" t="s">
        <v>486</v>
      </c>
      <c r="E529" s="31" t="s">
        <v>38</v>
      </c>
      <c r="F529" s="32">
        <v>431915638</v>
      </c>
      <c r="G529" s="30" t="s">
        <v>108</v>
      </c>
      <c r="H529" s="33">
        <v>800185215</v>
      </c>
      <c r="I529" s="33" t="s">
        <v>1063</v>
      </c>
      <c r="J529" s="34">
        <v>2</v>
      </c>
      <c r="K529" s="34">
        <v>1897</v>
      </c>
      <c r="L529" s="35">
        <v>45530</v>
      </c>
      <c r="M529" s="36">
        <f t="shared" ref="M529:M530" si="66">F529</f>
        <v>431915638</v>
      </c>
      <c r="N529" s="35">
        <v>45534</v>
      </c>
      <c r="O529" s="31" t="s">
        <v>592</v>
      </c>
      <c r="P529" s="37">
        <v>45534</v>
      </c>
      <c r="Q529" s="31">
        <v>1875</v>
      </c>
      <c r="R529" s="30">
        <v>220405</v>
      </c>
      <c r="S529" s="38">
        <f t="shared" ref="S529" si="67">M529</f>
        <v>431915638</v>
      </c>
      <c r="T529" s="35">
        <v>45534</v>
      </c>
      <c r="U529" s="33" t="s">
        <v>1237</v>
      </c>
      <c r="V529" s="35">
        <v>45534</v>
      </c>
      <c r="W529" s="31" t="s">
        <v>1238</v>
      </c>
      <c r="X529" s="35"/>
      <c r="Y529" s="30"/>
      <c r="Z529" s="39">
        <v>123404468</v>
      </c>
      <c r="AA529" s="30"/>
      <c r="AB529" s="40"/>
      <c r="AC529" s="30"/>
      <c r="AD529" s="40"/>
      <c r="AE529" s="30"/>
      <c r="AF529" s="30" t="s">
        <v>1125</v>
      </c>
      <c r="AG529" s="30">
        <v>6082610484</v>
      </c>
      <c r="AH529" s="474" t="s">
        <v>1126</v>
      </c>
      <c r="AI529" s="30"/>
      <c r="AJ529" s="19"/>
      <c r="AK529" s="19"/>
    </row>
    <row r="530" spans="1:37">
      <c r="A530" s="30">
        <v>528</v>
      </c>
      <c r="B530" s="30" t="s">
        <v>254</v>
      </c>
      <c r="C530" s="30" t="s">
        <v>251</v>
      </c>
      <c r="D530" s="59" t="s">
        <v>1156</v>
      </c>
      <c r="E530" s="31" t="s">
        <v>38</v>
      </c>
      <c r="F530" s="32">
        <v>422200000</v>
      </c>
      <c r="G530" s="59" t="s">
        <v>1157</v>
      </c>
      <c r="H530" s="388">
        <v>900789555</v>
      </c>
      <c r="I530" s="33" t="s">
        <v>1119</v>
      </c>
      <c r="J530" s="34">
        <v>7</v>
      </c>
      <c r="K530" s="34">
        <v>1864</v>
      </c>
      <c r="L530" s="35">
        <v>45518</v>
      </c>
      <c r="M530" s="36">
        <f t="shared" si="66"/>
        <v>422200000</v>
      </c>
      <c r="N530" s="35">
        <v>45534</v>
      </c>
      <c r="O530" s="31" t="s">
        <v>592</v>
      </c>
      <c r="P530" s="37">
        <v>45534</v>
      </c>
      <c r="Q530" s="31">
        <v>1874</v>
      </c>
      <c r="R530" s="30">
        <v>220405</v>
      </c>
      <c r="S530" s="38">
        <v>422200000</v>
      </c>
      <c r="T530" s="35">
        <v>45534</v>
      </c>
      <c r="U530" s="33" t="s">
        <v>1239</v>
      </c>
      <c r="V530" s="35">
        <v>45534</v>
      </c>
      <c r="W530" s="31" t="s">
        <v>1240</v>
      </c>
      <c r="X530" s="35"/>
      <c r="Y530" s="30"/>
      <c r="Z530" s="39">
        <f>+S530</f>
        <v>422200000</v>
      </c>
      <c r="AA530" s="30"/>
      <c r="AB530" s="40"/>
      <c r="AC530" s="30"/>
      <c r="AD530" s="40"/>
      <c r="AE530" s="30"/>
      <c r="AF530" s="30" t="s">
        <v>1160</v>
      </c>
      <c r="AG530" s="30">
        <v>3176489488</v>
      </c>
      <c r="AH530" s="474" t="s">
        <v>1161</v>
      </c>
      <c r="AI530" s="30"/>
      <c r="AJ530" s="19"/>
      <c r="AK530" s="19"/>
    </row>
    <row r="531" spans="1:37">
      <c r="A531" s="30">
        <v>529</v>
      </c>
      <c r="B531" s="30" t="s">
        <v>654</v>
      </c>
      <c r="C531" s="30" t="s">
        <v>210</v>
      </c>
      <c r="D531" s="30" t="s">
        <v>1220</v>
      </c>
      <c r="E531" s="31" t="s">
        <v>38</v>
      </c>
      <c r="F531" s="32">
        <v>16800000</v>
      </c>
      <c r="G531" s="30" t="s">
        <v>1241</v>
      </c>
      <c r="H531" s="33">
        <v>1110453149</v>
      </c>
      <c r="I531" s="33" t="s">
        <v>1222</v>
      </c>
      <c r="J531" s="34">
        <v>2</v>
      </c>
      <c r="K531" s="34">
        <v>1896</v>
      </c>
      <c r="L531" s="35">
        <v>45526</v>
      </c>
      <c r="M531" s="36">
        <f t="shared" ref="M531" si="68">+F531</f>
        <v>16800000</v>
      </c>
      <c r="N531" s="35">
        <v>45538</v>
      </c>
      <c r="O531" s="31" t="s">
        <v>40</v>
      </c>
      <c r="P531" s="37">
        <v>45536</v>
      </c>
      <c r="Q531" s="31">
        <v>1884</v>
      </c>
      <c r="R531" s="30">
        <v>220302</v>
      </c>
      <c r="S531" s="38">
        <f t="shared" ref="S531" si="69">+M531</f>
        <v>16800000</v>
      </c>
      <c r="T531" s="35">
        <v>45538</v>
      </c>
      <c r="U531" s="33" t="s">
        <v>1242</v>
      </c>
      <c r="V531" s="35">
        <v>45538</v>
      </c>
      <c r="W531" s="41">
        <v>45657</v>
      </c>
      <c r="X531" s="35"/>
      <c r="Y531" s="30"/>
      <c r="Z531" s="39">
        <f>+S531/4</f>
        <v>4200000</v>
      </c>
      <c r="AA531" s="30"/>
      <c r="AB531" s="40"/>
      <c r="AC531" s="30"/>
      <c r="AD531" s="40"/>
      <c r="AE531" s="30"/>
      <c r="AF531" s="30" t="s">
        <v>1243</v>
      </c>
      <c r="AG531" s="30">
        <v>3214721754</v>
      </c>
      <c r="AH531" s="474" t="s">
        <v>1244</v>
      </c>
      <c r="AI531" s="30"/>
      <c r="AJ531" s="19"/>
      <c r="AK531" s="19"/>
    </row>
    <row r="532" spans="1:37">
      <c r="A532" s="30">
        <v>530</v>
      </c>
      <c r="B532" s="30" t="s">
        <v>654</v>
      </c>
      <c r="C532" s="30" t="s">
        <v>336</v>
      </c>
      <c r="D532" s="59" t="s">
        <v>980</v>
      </c>
      <c r="E532" s="31" t="s">
        <v>38</v>
      </c>
      <c r="F532" s="32">
        <v>8800000</v>
      </c>
      <c r="G532" s="30" t="s">
        <v>1245</v>
      </c>
      <c r="H532" s="33">
        <v>52516593</v>
      </c>
      <c r="I532" s="33" t="s">
        <v>1170</v>
      </c>
      <c r="J532" s="34">
        <v>0</v>
      </c>
      <c r="K532" s="34">
        <v>1895</v>
      </c>
      <c r="L532" s="35">
        <v>45526</v>
      </c>
      <c r="M532" s="36">
        <f t="shared" ref="M532:M537" si="70">F532</f>
        <v>8800000</v>
      </c>
      <c r="N532" s="35">
        <v>45538</v>
      </c>
      <c r="O532" s="31" t="s">
        <v>40</v>
      </c>
      <c r="P532" s="37">
        <v>45508</v>
      </c>
      <c r="Q532" s="31">
        <v>1886</v>
      </c>
      <c r="R532" s="30">
        <v>220302</v>
      </c>
      <c r="S532" s="38">
        <f t="shared" ref="S532:S539" si="71">M532</f>
        <v>8800000</v>
      </c>
      <c r="T532" s="35">
        <v>45538</v>
      </c>
      <c r="U532" s="33" t="s">
        <v>1246</v>
      </c>
      <c r="V532" s="35">
        <v>45546</v>
      </c>
      <c r="W532" s="41">
        <v>45657</v>
      </c>
      <c r="X532" s="35"/>
      <c r="Y532" s="30"/>
      <c r="Z532" s="39">
        <f>+F532/5</f>
        <v>1760000</v>
      </c>
      <c r="AA532" s="30"/>
      <c r="AB532" s="40"/>
      <c r="AC532" s="30"/>
      <c r="AD532" s="40"/>
      <c r="AE532" s="30"/>
      <c r="AF532" s="30" t="s">
        <v>1247</v>
      </c>
      <c r="AG532" s="30">
        <v>322873732</v>
      </c>
      <c r="AH532" s="474" t="s">
        <v>1248</v>
      </c>
      <c r="AI532" s="30"/>
      <c r="AJ532" s="19"/>
      <c r="AK532" s="19"/>
    </row>
    <row r="533" spans="1:37">
      <c r="A533" s="30">
        <v>531</v>
      </c>
      <c r="B533" s="30" t="s">
        <v>254</v>
      </c>
      <c r="C533" s="30" t="s">
        <v>157</v>
      </c>
      <c r="D533" s="30" t="s">
        <v>998</v>
      </c>
      <c r="E533" s="31" t="s">
        <v>38</v>
      </c>
      <c r="F533" s="32">
        <v>30660000</v>
      </c>
      <c r="G533" s="30" t="s">
        <v>413</v>
      </c>
      <c r="H533" s="33">
        <v>80821939</v>
      </c>
      <c r="I533" s="33" t="s">
        <v>1170</v>
      </c>
      <c r="J533" s="34">
        <v>4</v>
      </c>
      <c r="K533" s="34">
        <v>1902</v>
      </c>
      <c r="L533" s="35">
        <v>45530</v>
      </c>
      <c r="M533" s="36">
        <f t="shared" si="70"/>
        <v>30660000</v>
      </c>
      <c r="N533" s="35">
        <v>45538</v>
      </c>
      <c r="O533" s="31" t="s">
        <v>40</v>
      </c>
      <c r="P533" s="37">
        <v>45538</v>
      </c>
      <c r="Q533" s="31">
        <v>1883</v>
      </c>
      <c r="R533" s="30">
        <v>220401</v>
      </c>
      <c r="S533" s="38">
        <f t="shared" si="71"/>
        <v>30660000</v>
      </c>
      <c r="T533" s="35">
        <v>45539</v>
      </c>
      <c r="U533" s="33" t="s">
        <v>1249</v>
      </c>
      <c r="V533" s="35">
        <v>45539</v>
      </c>
      <c r="W533" s="41">
        <v>45657</v>
      </c>
      <c r="X533" s="35"/>
      <c r="Y533" s="30"/>
      <c r="Z533" s="39">
        <v>7300000</v>
      </c>
      <c r="AA533" s="30"/>
      <c r="AB533" s="40"/>
      <c r="AC533" s="30"/>
      <c r="AD533" s="40"/>
      <c r="AE533" s="30"/>
      <c r="AF533" s="30" t="s">
        <v>1250</v>
      </c>
      <c r="AG533" s="30">
        <v>3166165803</v>
      </c>
      <c r="AH533" s="474" t="s">
        <v>1251</v>
      </c>
      <c r="AI533" s="30"/>
      <c r="AJ533" s="19"/>
      <c r="AK533" s="19"/>
    </row>
    <row r="534" spans="1:37">
      <c r="A534" s="30">
        <v>532</v>
      </c>
      <c r="B534" s="30" t="s">
        <v>35</v>
      </c>
      <c r="C534" s="30" t="s">
        <v>262</v>
      </c>
      <c r="D534" s="59" t="s">
        <v>1252</v>
      </c>
      <c r="E534" s="31" t="s">
        <v>38</v>
      </c>
      <c r="F534" s="32">
        <v>2250000</v>
      </c>
      <c r="G534" s="30" t="s">
        <v>1253</v>
      </c>
      <c r="H534" s="33">
        <v>901188406</v>
      </c>
      <c r="I534" s="33" t="s">
        <v>1254</v>
      </c>
      <c r="J534" s="34">
        <v>2</v>
      </c>
      <c r="K534" s="34">
        <v>1856</v>
      </c>
      <c r="L534" s="35">
        <v>45509</v>
      </c>
      <c r="M534" s="36">
        <f t="shared" si="70"/>
        <v>2250000</v>
      </c>
      <c r="N534" s="35">
        <v>45538</v>
      </c>
      <c r="O534" s="31" t="s">
        <v>40</v>
      </c>
      <c r="P534" s="37">
        <v>45539</v>
      </c>
      <c r="Q534" s="31">
        <v>1887</v>
      </c>
      <c r="R534" s="30">
        <v>21030202</v>
      </c>
      <c r="S534" s="38">
        <f t="shared" si="71"/>
        <v>2250000</v>
      </c>
      <c r="T534" s="35">
        <v>45545</v>
      </c>
      <c r="U534" s="33" t="s">
        <v>1255</v>
      </c>
      <c r="V534" s="35">
        <v>45548</v>
      </c>
      <c r="W534" s="31" t="s">
        <v>645</v>
      </c>
      <c r="X534" s="35"/>
      <c r="Y534" s="30"/>
      <c r="Z534" s="39">
        <f>+S534/1.5</f>
        <v>1500000</v>
      </c>
      <c r="AA534" s="30"/>
      <c r="AB534" s="40"/>
      <c r="AC534" s="30"/>
      <c r="AD534" s="40"/>
      <c r="AE534" s="30"/>
      <c r="AF534" s="30" t="s">
        <v>1256</v>
      </c>
      <c r="AG534" s="30">
        <v>3164048562</v>
      </c>
      <c r="AH534" s="474" t="s">
        <v>1257</v>
      </c>
      <c r="AI534" s="30"/>
      <c r="AJ534" s="19"/>
      <c r="AK534" s="19"/>
    </row>
    <row r="535" spans="1:37">
      <c r="A535" s="30">
        <v>533</v>
      </c>
      <c r="B535" s="30" t="s">
        <v>35</v>
      </c>
      <c r="C535" s="30" t="s">
        <v>508</v>
      </c>
      <c r="D535" s="30" t="s">
        <v>509</v>
      </c>
      <c r="E535" s="31" t="s">
        <v>38</v>
      </c>
      <c r="F535" s="32">
        <v>14862900</v>
      </c>
      <c r="G535" s="30" t="s">
        <v>510</v>
      </c>
      <c r="H535" s="33">
        <v>93236653</v>
      </c>
      <c r="I535" s="33" t="s">
        <v>1063</v>
      </c>
      <c r="J535" s="34">
        <v>1</v>
      </c>
      <c r="K535" s="34">
        <v>1901</v>
      </c>
      <c r="L535" s="35">
        <v>45530</v>
      </c>
      <c r="M535" s="36">
        <f t="shared" si="70"/>
        <v>14862900</v>
      </c>
      <c r="N535" s="35">
        <v>45539</v>
      </c>
      <c r="O535" s="31" t="s">
        <v>40</v>
      </c>
      <c r="P535" s="37">
        <v>45539</v>
      </c>
      <c r="Q535" s="31">
        <v>1888</v>
      </c>
      <c r="R535" s="30">
        <v>2101010301</v>
      </c>
      <c r="S535" s="38">
        <f t="shared" si="71"/>
        <v>14862900</v>
      </c>
      <c r="T535" s="35">
        <v>45539</v>
      </c>
      <c r="U535" s="33">
        <v>100036280</v>
      </c>
      <c r="V535" s="35">
        <v>45539</v>
      </c>
      <c r="W535" s="41">
        <v>45657</v>
      </c>
      <c r="X535" s="35"/>
      <c r="Y535" s="30"/>
      <c r="Z535" s="39">
        <v>3811000</v>
      </c>
      <c r="AA535" s="30"/>
      <c r="AB535" s="40"/>
      <c r="AC535" s="30"/>
      <c r="AD535" s="40"/>
      <c r="AE535" s="30"/>
      <c r="AF535" s="30" t="s">
        <v>1258</v>
      </c>
      <c r="AG535" s="30">
        <v>2172226841</v>
      </c>
      <c r="AH535" s="474" t="s">
        <v>1259</v>
      </c>
      <c r="AI535" s="30"/>
      <c r="AJ535" s="19"/>
      <c r="AK535" s="19"/>
    </row>
    <row r="536" spans="1:37">
      <c r="A536" s="30">
        <v>534</v>
      </c>
      <c r="B536" s="30" t="s">
        <v>654</v>
      </c>
      <c r="C536" s="30" t="s">
        <v>336</v>
      </c>
      <c r="D536" s="30" t="s">
        <v>1220</v>
      </c>
      <c r="E536" s="31" t="s">
        <v>38</v>
      </c>
      <c r="F536" s="32">
        <v>11200000</v>
      </c>
      <c r="G536" s="30" t="s">
        <v>1260</v>
      </c>
      <c r="H536" s="33">
        <v>1110585231</v>
      </c>
      <c r="I536" s="33" t="s">
        <v>1063</v>
      </c>
      <c r="J536" s="34">
        <v>5</v>
      </c>
      <c r="K536" s="34">
        <v>1919</v>
      </c>
      <c r="L536" s="35">
        <v>45534</v>
      </c>
      <c r="M536" s="36">
        <f t="shared" si="70"/>
        <v>11200000</v>
      </c>
      <c r="N536" s="35">
        <v>45541</v>
      </c>
      <c r="O536" s="31" t="s">
        <v>40</v>
      </c>
      <c r="P536" s="37">
        <v>45541</v>
      </c>
      <c r="Q536" s="31">
        <v>1890</v>
      </c>
      <c r="R536" s="30">
        <v>220302</v>
      </c>
      <c r="S536" s="38">
        <f t="shared" si="71"/>
        <v>11200000</v>
      </c>
      <c r="T536" s="35" t="s">
        <v>1261</v>
      </c>
      <c r="U536" s="33" t="s">
        <v>1262</v>
      </c>
      <c r="V536" s="35">
        <v>45541</v>
      </c>
      <c r="W536" s="41">
        <v>45657</v>
      </c>
      <c r="X536" s="35"/>
      <c r="Y536" s="30"/>
      <c r="Z536" s="39">
        <f>+S536/4</f>
        <v>2800000</v>
      </c>
      <c r="AA536" s="30"/>
      <c r="AB536" s="40"/>
      <c r="AC536" s="30"/>
      <c r="AD536" s="40"/>
      <c r="AE536" s="30"/>
      <c r="AF536" s="30" t="s">
        <v>1263</v>
      </c>
      <c r="AG536" s="30">
        <v>3102712068</v>
      </c>
      <c r="AH536" s="474" t="s">
        <v>1264</v>
      </c>
      <c r="AI536" s="30"/>
      <c r="AJ536" s="19"/>
      <c r="AK536" s="19"/>
    </row>
    <row r="537" spans="1:37">
      <c r="A537" s="30">
        <v>535</v>
      </c>
      <c r="B537" s="30" t="s">
        <v>254</v>
      </c>
      <c r="C537" s="30" t="s">
        <v>488</v>
      </c>
      <c r="D537" s="55" t="s">
        <v>100</v>
      </c>
      <c r="E537" s="31" t="s">
        <v>38</v>
      </c>
      <c r="F537" s="32">
        <v>9476000</v>
      </c>
      <c r="G537" s="30" t="s">
        <v>1265</v>
      </c>
      <c r="H537" s="33">
        <v>1006123372</v>
      </c>
      <c r="I537" s="33" t="s">
        <v>1063</v>
      </c>
      <c r="J537" s="34">
        <v>6</v>
      </c>
      <c r="K537" s="34">
        <v>1916</v>
      </c>
      <c r="L537" s="35">
        <v>45534</v>
      </c>
      <c r="M537" s="36">
        <f t="shared" si="70"/>
        <v>9476000</v>
      </c>
      <c r="N537" s="35">
        <v>45541</v>
      </c>
      <c r="O537" s="31" t="s">
        <v>40</v>
      </c>
      <c r="P537" s="37">
        <v>45544</v>
      </c>
      <c r="Q537" s="31">
        <v>1893</v>
      </c>
      <c r="R537" s="30">
        <v>220402</v>
      </c>
      <c r="S537" s="38">
        <f t="shared" si="71"/>
        <v>9476000</v>
      </c>
      <c r="T537" s="35">
        <v>45544</v>
      </c>
      <c r="U537" s="33" t="s">
        <v>1266</v>
      </c>
      <c r="V537" s="35">
        <v>45552</v>
      </c>
      <c r="W537" s="41">
        <v>45657</v>
      </c>
      <c r="X537" s="35"/>
      <c r="Y537" s="30"/>
      <c r="Z537" s="39">
        <f>+S537/4</f>
        <v>2369000</v>
      </c>
      <c r="AA537" s="30"/>
      <c r="AB537" s="40"/>
      <c r="AC537" s="30"/>
      <c r="AD537" s="40"/>
      <c r="AE537" s="30"/>
      <c r="AF537" s="30" t="s">
        <v>1267</v>
      </c>
      <c r="AG537" s="30">
        <v>3016343414</v>
      </c>
      <c r="AH537" s="474" t="s">
        <v>1268</v>
      </c>
      <c r="AI537" s="30"/>
      <c r="AJ537" s="19"/>
      <c r="AK537" s="19"/>
    </row>
    <row r="538" spans="1:37">
      <c r="A538" s="30">
        <v>536</v>
      </c>
      <c r="B538" s="30" t="s">
        <v>35</v>
      </c>
      <c r="C538" s="30" t="s">
        <v>36</v>
      </c>
      <c r="D538" s="30" t="s">
        <v>1269</v>
      </c>
      <c r="E538" s="31" t="s">
        <v>38</v>
      </c>
      <c r="F538" s="32">
        <v>6000000</v>
      </c>
      <c r="G538" s="30" t="s">
        <v>1270</v>
      </c>
      <c r="H538" s="33">
        <v>5822287</v>
      </c>
      <c r="I538" s="33" t="s">
        <v>1063</v>
      </c>
      <c r="J538" s="34">
        <v>2</v>
      </c>
      <c r="K538" s="34">
        <v>1912</v>
      </c>
      <c r="L538" s="35">
        <v>45532</v>
      </c>
      <c r="M538" s="36">
        <f>+F538</f>
        <v>6000000</v>
      </c>
      <c r="N538" s="35">
        <v>45545</v>
      </c>
      <c r="O538" s="31" t="s">
        <v>40</v>
      </c>
      <c r="P538" s="37">
        <v>45545</v>
      </c>
      <c r="Q538" s="31">
        <v>1896</v>
      </c>
      <c r="R538" s="30" t="s">
        <v>1271</v>
      </c>
      <c r="S538" s="38">
        <f t="shared" si="71"/>
        <v>6000000</v>
      </c>
      <c r="T538" s="35">
        <v>45548</v>
      </c>
      <c r="U538" s="33">
        <v>100036530</v>
      </c>
      <c r="V538" s="35">
        <v>45553</v>
      </c>
      <c r="W538" s="31" t="s">
        <v>88</v>
      </c>
      <c r="X538" s="35">
        <v>45628</v>
      </c>
      <c r="Y538" s="293">
        <v>45657</v>
      </c>
      <c r="Z538" s="39">
        <v>2000000</v>
      </c>
      <c r="AA538" s="469">
        <v>3000000</v>
      </c>
      <c r="AB538" s="40"/>
      <c r="AC538" s="30"/>
      <c r="AD538" s="40"/>
      <c r="AE538" s="30"/>
      <c r="AF538" s="30" t="s">
        <v>1272</v>
      </c>
      <c r="AG538" s="30">
        <v>3158991476</v>
      </c>
      <c r="AH538" s="30" t="s">
        <v>1273</v>
      </c>
      <c r="AI538" s="30"/>
      <c r="AJ538" s="19"/>
      <c r="AK538" s="19"/>
    </row>
    <row r="539" spans="1:37">
      <c r="A539" s="30">
        <v>537</v>
      </c>
      <c r="B539" s="30" t="s">
        <v>35</v>
      </c>
      <c r="C539" s="30" t="s">
        <v>48</v>
      </c>
      <c r="D539" s="68" t="s">
        <v>1274</v>
      </c>
      <c r="E539" s="31" t="s">
        <v>38</v>
      </c>
      <c r="F539" s="32">
        <v>47379000</v>
      </c>
      <c r="G539" s="30" t="s">
        <v>50</v>
      </c>
      <c r="H539" s="33">
        <v>901252497</v>
      </c>
      <c r="I539" s="33" t="s">
        <v>1170</v>
      </c>
      <c r="J539" s="34">
        <v>6</v>
      </c>
      <c r="K539" s="34">
        <v>1925</v>
      </c>
      <c r="L539" s="35">
        <v>45538</v>
      </c>
      <c r="M539" s="36">
        <f t="shared" ref="M539" si="72">F539</f>
        <v>47379000</v>
      </c>
      <c r="N539" s="35">
        <v>45546</v>
      </c>
      <c r="O539" s="31" t="s">
        <v>40</v>
      </c>
      <c r="P539" s="37">
        <v>45546</v>
      </c>
      <c r="Q539" s="31">
        <v>1897</v>
      </c>
      <c r="R539" s="30">
        <v>220401</v>
      </c>
      <c r="S539" s="38">
        <f t="shared" si="71"/>
        <v>47379000</v>
      </c>
      <c r="T539" s="35">
        <v>45546</v>
      </c>
      <c r="U539" s="33" t="s">
        <v>1275</v>
      </c>
      <c r="V539" s="35">
        <v>45546</v>
      </c>
      <c r="W539" s="31" t="s">
        <v>41</v>
      </c>
      <c r="X539" s="35"/>
      <c r="Y539" s="30"/>
      <c r="Z539" s="39">
        <f>+F539/1</f>
        <v>47379000</v>
      </c>
      <c r="AA539" s="30"/>
      <c r="AB539" s="40"/>
      <c r="AC539" s="30"/>
      <c r="AD539" s="40"/>
      <c r="AE539" s="30"/>
      <c r="AF539" s="30" t="s">
        <v>1059</v>
      </c>
      <c r="AG539" s="30">
        <v>3114560450</v>
      </c>
      <c r="AH539" s="474" t="s">
        <v>1060</v>
      </c>
      <c r="AI539" s="30"/>
      <c r="AJ539" s="19"/>
      <c r="AK539" s="19"/>
    </row>
    <row r="540" spans="1:37">
      <c r="A540" s="30">
        <v>538</v>
      </c>
      <c r="B540" s="30" t="s">
        <v>254</v>
      </c>
      <c r="C540" s="30" t="s">
        <v>59</v>
      </c>
      <c r="D540" s="59" t="s">
        <v>1276</v>
      </c>
      <c r="E540" s="31" t="s">
        <v>38</v>
      </c>
      <c r="F540" s="32">
        <v>88919696</v>
      </c>
      <c r="G540" s="30" t="s">
        <v>1277</v>
      </c>
      <c r="H540" s="33">
        <v>93406760</v>
      </c>
      <c r="I540" s="33" t="s">
        <v>1063</v>
      </c>
      <c r="J540" s="34">
        <v>1</v>
      </c>
      <c r="K540" s="34">
        <v>1911</v>
      </c>
      <c r="L540" s="35">
        <v>45532</v>
      </c>
      <c r="M540" s="36">
        <v>99716000</v>
      </c>
      <c r="N540" s="35">
        <v>45547</v>
      </c>
      <c r="O540" s="31" t="s">
        <v>40</v>
      </c>
      <c r="P540" s="37">
        <v>45547</v>
      </c>
      <c r="Q540" s="31">
        <v>1902</v>
      </c>
      <c r="R540" s="30">
        <v>220404</v>
      </c>
      <c r="S540" s="38">
        <v>88919696</v>
      </c>
      <c r="T540" s="35">
        <v>45547</v>
      </c>
      <c r="U540" s="33">
        <v>100036571</v>
      </c>
      <c r="V540" s="35">
        <v>45552</v>
      </c>
      <c r="W540" s="41">
        <v>45657</v>
      </c>
      <c r="X540" s="35"/>
      <c r="Y540" s="30"/>
      <c r="Z540" s="39">
        <f>+S540/3.5</f>
        <v>25405627.428571429</v>
      </c>
      <c r="AA540" s="30"/>
      <c r="AB540" s="40"/>
      <c r="AC540" s="30"/>
      <c r="AD540" s="40"/>
      <c r="AE540" s="30"/>
      <c r="AF540" s="30" t="s">
        <v>1278</v>
      </c>
      <c r="AG540" s="30">
        <v>3136859803</v>
      </c>
      <c r="AH540" s="474" t="s">
        <v>1279</v>
      </c>
      <c r="AI540" s="30"/>
      <c r="AJ540" s="19"/>
      <c r="AK540" s="19"/>
    </row>
    <row r="541" spans="1:37">
      <c r="A541" s="30">
        <v>539</v>
      </c>
      <c r="B541" s="30" t="s">
        <v>654</v>
      </c>
      <c r="C541" s="30" t="s">
        <v>669</v>
      </c>
      <c r="D541" s="68" t="s">
        <v>678</v>
      </c>
      <c r="E541" s="31" t="s">
        <v>38</v>
      </c>
      <c r="F541" s="32">
        <v>12903294</v>
      </c>
      <c r="G541" s="30" t="s">
        <v>1280</v>
      </c>
      <c r="H541" s="33">
        <v>1110502870</v>
      </c>
      <c r="I541" s="33" t="s">
        <v>1063</v>
      </c>
      <c r="J541" s="34">
        <v>6</v>
      </c>
      <c r="K541" s="34">
        <v>1914</v>
      </c>
      <c r="L541" s="35">
        <v>45532</v>
      </c>
      <c r="M541" s="36">
        <f t="shared" ref="M541" si="73">F541</f>
        <v>12903294</v>
      </c>
      <c r="N541" s="35">
        <v>45547</v>
      </c>
      <c r="O541" s="31" t="s">
        <v>40</v>
      </c>
      <c r="P541" s="37">
        <v>45547</v>
      </c>
      <c r="Q541" s="31">
        <v>1901</v>
      </c>
      <c r="R541" s="30">
        <v>220302</v>
      </c>
      <c r="S541" s="38">
        <f t="shared" ref="S541" si="74">M541</f>
        <v>12903294</v>
      </c>
      <c r="T541" s="35">
        <v>45547</v>
      </c>
      <c r="U541" s="33" t="s">
        <v>1281</v>
      </c>
      <c r="V541" s="35">
        <v>45548</v>
      </c>
      <c r="W541" s="41">
        <v>45641</v>
      </c>
      <c r="X541" s="35"/>
      <c r="Y541" s="30"/>
      <c r="Z541" s="39">
        <f>+F541/3.5</f>
        <v>3686655.4285714286</v>
      </c>
      <c r="AA541" s="30"/>
      <c r="AB541" s="40"/>
      <c r="AC541" s="30"/>
      <c r="AD541" s="40"/>
      <c r="AE541" s="30"/>
      <c r="AF541" s="30" t="s">
        <v>1282</v>
      </c>
      <c r="AG541" s="30">
        <v>3212886636</v>
      </c>
      <c r="AH541" s="474" t="s">
        <v>1283</v>
      </c>
      <c r="AI541" s="30"/>
      <c r="AJ541" s="19"/>
      <c r="AK541" s="19"/>
    </row>
    <row r="542" spans="1:37">
      <c r="A542" s="30">
        <v>540</v>
      </c>
      <c r="B542" s="30" t="s">
        <v>254</v>
      </c>
      <c r="C542" s="30" t="s">
        <v>1284</v>
      </c>
      <c r="D542" s="30" t="s">
        <v>1285</v>
      </c>
      <c r="E542" s="31" t="s">
        <v>38</v>
      </c>
      <c r="F542" s="32">
        <v>9200000</v>
      </c>
      <c r="G542" s="30" t="s">
        <v>1286</v>
      </c>
      <c r="H542" s="33">
        <v>1234641264</v>
      </c>
      <c r="I542" s="33" t="s">
        <v>1063</v>
      </c>
      <c r="J542" s="34">
        <v>8</v>
      </c>
      <c r="K542" s="34">
        <v>1890</v>
      </c>
      <c r="L542" s="35">
        <v>45518</v>
      </c>
      <c r="M542" s="36">
        <v>9200000</v>
      </c>
      <c r="N542" s="35">
        <v>45548</v>
      </c>
      <c r="O542" s="31" t="s">
        <v>40</v>
      </c>
      <c r="P542" s="37">
        <v>45551</v>
      </c>
      <c r="Q542" s="31">
        <v>1905</v>
      </c>
      <c r="R542" s="30">
        <v>220402</v>
      </c>
      <c r="S542" s="38">
        <v>9200000</v>
      </c>
      <c r="T542" s="35">
        <v>45552</v>
      </c>
      <c r="U542" s="33" t="s">
        <v>1287</v>
      </c>
      <c r="V542" s="35">
        <v>45558</v>
      </c>
      <c r="W542" s="41">
        <v>45657</v>
      </c>
      <c r="X542" s="35"/>
      <c r="Y542" s="30"/>
      <c r="Z542" s="39">
        <v>2300000</v>
      </c>
      <c r="AA542" s="30"/>
      <c r="AB542" s="40"/>
      <c r="AC542" s="30"/>
      <c r="AD542" s="40"/>
      <c r="AE542" s="30"/>
      <c r="AF542" s="30" t="s">
        <v>1288</v>
      </c>
      <c r="AG542" s="30">
        <v>3112216860</v>
      </c>
      <c r="AH542" s="474" t="s">
        <v>1289</v>
      </c>
      <c r="AI542" s="30"/>
      <c r="AJ542" s="19"/>
      <c r="AK542" s="19"/>
    </row>
    <row r="543" spans="1:37">
      <c r="A543" s="30">
        <v>541</v>
      </c>
      <c r="B543" s="30" t="s">
        <v>654</v>
      </c>
      <c r="C543" s="30" t="s">
        <v>59</v>
      </c>
      <c r="D543" s="68" t="s">
        <v>1290</v>
      </c>
      <c r="E543" s="31" t="s">
        <v>38</v>
      </c>
      <c r="F543" s="32">
        <v>31000000</v>
      </c>
      <c r="G543" s="30" t="s">
        <v>1291</v>
      </c>
      <c r="H543" s="33">
        <v>901182040</v>
      </c>
      <c r="I543" s="33" t="s">
        <v>1063</v>
      </c>
      <c r="J543" s="34">
        <v>3</v>
      </c>
      <c r="K543" s="34">
        <v>1871</v>
      </c>
      <c r="L543" s="35">
        <v>45518</v>
      </c>
      <c r="M543" s="36">
        <v>34400000</v>
      </c>
      <c r="N543" s="35">
        <v>45548</v>
      </c>
      <c r="O543" s="31" t="s">
        <v>40</v>
      </c>
      <c r="P543" s="37">
        <v>45456</v>
      </c>
      <c r="Q543" s="31">
        <v>1903</v>
      </c>
      <c r="R543" s="30">
        <v>220303</v>
      </c>
      <c r="S543" s="38">
        <v>31000000</v>
      </c>
      <c r="T543" s="35">
        <v>45552</v>
      </c>
      <c r="U543" s="33" t="s">
        <v>1292</v>
      </c>
      <c r="V543" s="35">
        <v>45553</v>
      </c>
      <c r="W543" s="41">
        <v>45657</v>
      </c>
      <c r="X543" s="35"/>
      <c r="Y543" s="30"/>
      <c r="Z543" s="39">
        <v>8600000</v>
      </c>
      <c r="AA543" s="30"/>
      <c r="AB543" s="40"/>
      <c r="AC543" s="30"/>
      <c r="AD543" s="40"/>
      <c r="AE543" s="30"/>
      <c r="AF543" s="30" t="s">
        <v>1293</v>
      </c>
      <c r="AG543" s="30">
        <v>3178869351</v>
      </c>
      <c r="AH543" s="474" t="s">
        <v>1294</v>
      </c>
      <c r="AI543" s="30"/>
      <c r="AJ543" s="19"/>
      <c r="AK543" s="19"/>
    </row>
    <row r="544" spans="1:37">
      <c r="A544" s="30">
        <v>542</v>
      </c>
      <c r="B544" s="30" t="s">
        <v>35</v>
      </c>
      <c r="C544" s="30" t="s">
        <v>48</v>
      </c>
      <c r="D544" s="55" t="s">
        <v>1295</v>
      </c>
      <c r="E544" s="31" t="s">
        <v>38</v>
      </c>
      <c r="F544" s="32">
        <v>100000000</v>
      </c>
      <c r="G544" s="30" t="s">
        <v>68</v>
      </c>
      <c r="H544" s="33">
        <v>900504144</v>
      </c>
      <c r="I544" s="33" t="s">
        <v>1106</v>
      </c>
      <c r="J544" s="34">
        <v>0</v>
      </c>
      <c r="K544" s="34">
        <v>1937</v>
      </c>
      <c r="L544" s="35">
        <v>45546</v>
      </c>
      <c r="M544" s="36">
        <f t="shared" ref="M544" si="75">F544</f>
        <v>100000000</v>
      </c>
      <c r="N544" s="35">
        <v>45551</v>
      </c>
      <c r="O544" s="31" t="s">
        <v>40</v>
      </c>
      <c r="P544" s="37">
        <v>45551</v>
      </c>
      <c r="Q544" s="31">
        <v>1904</v>
      </c>
      <c r="R544" s="30">
        <v>220101</v>
      </c>
      <c r="S544" s="38">
        <f t="shared" ref="S544" si="76">M544</f>
        <v>100000000</v>
      </c>
      <c r="T544" s="35">
        <v>45551</v>
      </c>
      <c r="U544" s="33" t="s">
        <v>1296</v>
      </c>
      <c r="V544" s="35">
        <v>45551</v>
      </c>
      <c r="W544" s="31" t="s">
        <v>765</v>
      </c>
      <c r="X544" s="35"/>
      <c r="Y544" s="30"/>
      <c r="Z544" s="39">
        <f>+F544/1</f>
        <v>100000000</v>
      </c>
      <c r="AA544" s="30"/>
      <c r="AB544" s="40"/>
      <c r="AC544" s="30"/>
      <c r="AD544" s="40"/>
      <c r="AE544" s="30"/>
      <c r="AF544" s="30" t="s">
        <v>1108</v>
      </c>
      <c r="AG544" s="30">
        <v>3163162117</v>
      </c>
      <c r="AH544" s="474" t="s">
        <v>1109</v>
      </c>
      <c r="AI544" s="30"/>
      <c r="AJ544" s="19"/>
      <c r="AK544" s="19"/>
    </row>
    <row r="545" spans="1:37">
      <c r="A545" s="30">
        <v>543</v>
      </c>
      <c r="B545" s="30" t="s">
        <v>254</v>
      </c>
      <c r="C545" s="30" t="s">
        <v>251</v>
      </c>
      <c r="D545" s="59" t="s">
        <v>1297</v>
      </c>
      <c r="E545" s="31" t="s">
        <v>38</v>
      </c>
      <c r="F545" s="32">
        <v>72949618</v>
      </c>
      <c r="G545" s="30" t="s">
        <v>1298</v>
      </c>
      <c r="H545" s="33">
        <v>901101292</v>
      </c>
      <c r="I545" s="33" t="s">
        <v>1063</v>
      </c>
      <c r="J545" s="34">
        <v>6</v>
      </c>
      <c r="K545" s="34">
        <v>1924</v>
      </c>
      <c r="L545" s="35">
        <v>45537</v>
      </c>
      <c r="M545" s="36">
        <v>72949618</v>
      </c>
      <c r="N545" s="35">
        <v>45555</v>
      </c>
      <c r="O545" s="31" t="s">
        <v>40</v>
      </c>
      <c r="P545" s="37">
        <v>45558</v>
      </c>
      <c r="Q545" s="31">
        <v>1919</v>
      </c>
      <c r="R545" s="30">
        <v>230209</v>
      </c>
      <c r="S545" s="38">
        <v>72949618</v>
      </c>
      <c r="T545" s="35">
        <v>45555</v>
      </c>
      <c r="U545" s="33" t="s">
        <v>1299</v>
      </c>
      <c r="V545" s="35">
        <v>45559</v>
      </c>
      <c r="W545" s="31" t="s">
        <v>645</v>
      </c>
      <c r="X545" s="35"/>
      <c r="Y545" s="30"/>
      <c r="Z545" s="39">
        <f>+S545/1.5</f>
        <v>48633078.666666664</v>
      </c>
      <c r="AA545" s="30"/>
      <c r="AB545" s="40"/>
      <c r="AC545" s="30"/>
      <c r="AD545" s="40"/>
      <c r="AE545" s="30"/>
      <c r="AF545" s="30" t="s">
        <v>1300</v>
      </c>
      <c r="AG545" s="30" t="s">
        <v>1301</v>
      </c>
      <c r="AH545" s="474" t="s">
        <v>1302</v>
      </c>
      <c r="AI545" s="30"/>
      <c r="AJ545" s="19"/>
      <c r="AK545" s="19"/>
    </row>
    <row r="546" spans="1:37">
      <c r="A546" s="30">
        <v>544</v>
      </c>
      <c r="B546" s="30" t="s">
        <v>35</v>
      </c>
      <c r="C546" s="30" t="s">
        <v>753</v>
      </c>
      <c r="D546" s="59" t="s">
        <v>754</v>
      </c>
      <c r="E546" s="31" t="s">
        <v>755</v>
      </c>
      <c r="F546" s="32">
        <v>28540211</v>
      </c>
      <c r="G546" s="30" t="s">
        <v>248</v>
      </c>
      <c r="H546" s="33">
        <v>860040094</v>
      </c>
      <c r="I546" s="33" t="s">
        <v>1170</v>
      </c>
      <c r="J546" s="34">
        <v>3</v>
      </c>
      <c r="K546" s="34">
        <v>1938</v>
      </c>
      <c r="L546" s="35">
        <v>45547</v>
      </c>
      <c r="M546" s="36">
        <f t="shared" ref="M546" si="77">F546</f>
        <v>28540211</v>
      </c>
      <c r="N546" s="35">
        <v>45555</v>
      </c>
      <c r="O546" s="31" t="s">
        <v>40</v>
      </c>
      <c r="P546" s="37">
        <v>45565</v>
      </c>
      <c r="Q546" s="31">
        <v>1940</v>
      </c>
      <c r="R546" s="30">
        <v>220102</v>
      </c>
      <c r="S546" s="38">
        <f t="shared" ref="S546" si="78">M546</f>
        <v>28540211</v>
      </c>
      <c r="T546" s="35">
        <v>45561</v>
      </c>
      <c r="U546" s="33">
        <v>2062307</v>
      </c>
      <c r="V546" s="35">
        <v>45565</v>
      </c>
      <c r="W546" s="31" t="s">
        <v>1303</v>
      </c>
      <c r="X546" s="35"/>
      <c r="Y546" s="30"/>
      <c r="Z546" s="39">
        <f>+F546/2</f>
        <v>14270105.5</v>
      </c>
      <c r="AA546" s="30"/>
      <c r="AB546" s="40"/>
      <c r="AC546" s="30"/>
      <c r="AD546" s="40"/>
      <c r="AE546" s="30"/>
      <c r="AF546" s="30" t="s">
        <v>1304</v>
      </c>
      <c r="AG546" s="30">
        <v>3202697648</v>
      </c>
      <c r="AH546" s="474" t="s">
        <v>1305</v>
      </c>
      <c r="AI546" s="30"/>
      <c r="AJ546" s="19"/>
      <c r="AK546" s="19"/>
    </row>
    <row r="547" spans="1:37">
      <c r="A547" s="30">
        <v>545</v>
      </c>
      <c r="B547" s="30" t="s">
        <v>35</v>
      </c>
      <c r="C547" s="30" t="s">
        <v>251</v>
      </c>
      <c r="D547" s="68" t="s">
        <v>1306</v>
      </c>
      <c r="E547" s="31" t="s">
        <v>38</v>
      </c>
      <c r="F547" s="32">
        <v>258121380</v>
      </c>
      <c r="G547" s="30" t="s">
        <v>1307</v>
      </c>
      <c r="H547" s="33" t="s">
        <v>1308</v>
      </c>
      <c r="I547" s="33" t="s">
        <v>1309</v>
      </c>
      <c r="J547" s="34">
        <v>6</v>
      </c>
      <c r="K547" s="34">
        <v>1920</v>
      </c>
      <c r="L547" s="35">
        <v>45534</v>
      </c>
      <c r="M547" s="36">
        <f>+F547</f>
        <v>258121380</v>
      </c>
      <c r="N547" s="35">
        <v>45555</v>
      </c>
      <c r="O547" s="31" t="s">
        <v>40</v>
      </c>
      <c r="P547" s="37">
        <v>45555</v>
      </c>
      <c r="Q547" s="31">
        <v>1918</v>
      </c>
      <c r="R547" s="30">
        <v>21030202</v>
      </c>
      <c r="S547" s="38">
        <f>+F547</f>
        <v>258121380</v>
      </c>
      <c r="T547" s="35">
        <v>45559</v>
      </c>
      <c r="U547" s="33">
        <v>1000346376</v>
      </c>
      <c r="V547" s="35">
        <v>45562</v>
      </c>
      <c r="W547" s="41">
        <v>45646</v>
      </c>
      <c r="X547" s="35"/>
      <c r="Y547" s="30"/>
      <c r="Z547" s="39">
        <f>+S547/3.5</f>
        <v>73748965.714285716</v>
      </c>
      <c r="AA547" s="30"/>
      <c r="AB547" s="40"/>
      <c r="AC547" s="30"/>
      <c r="AD547" s="40"/>
      <c r="AE547" s="30"/>
      <c r="AF547" s="30" t="s">
        <v>1310</v>
      </c>
      <c r="AG547" s="30" t="s">
        <v>1311</v>
      </c>
      <c r="AH547" s="474" t="s">
        <v>1312</v>
      </c>
      <c r="AI547" s="30"/>
      <c r="AJ547" s="19"/>
      <c r="AK547" s="19"/>
    </row>
    <row r="548" spans="1:37">
      <c r="A548" s="30">
        <v>546</v>
      </c>
      <c r="B548" s="30" t="s">
        <v>254</v>
      </c>
      <c r="C548" s="30" t="s">
        <v>59</v>
      </c>
      <c r="D548" s="55" t="s">
        <v>1313</v>
      </c>
      <c r="E548" s="31" t="s">
        <v>38</v>
      </c>
      <c r="F548" s="32">
        <v>20000000</v>
      </c>
      <c r="G548" s="30" t="s">
        <v>152</v>
      </c>
      <c r="H548" s="33">
        <v>900415641</v>
      </c>
      <c r="I548" s="33" t="s">
        <v>1063</v>
      </c>
      <c r="J548" s="34">
        <v>8</v>
      </c>
      <c r="K548" s="34">
        <v>1926</v>
      </c>
      <c r="L548" s="35">
        <v>45538</v>
      </c>
      <c r="M548" s="36">
        <f t="shared" ref="M548:M549" si="79">F548</f>
        <v>20000000</v>
      </c>
      <c r="N548" s="35">
        <v>45555</v>
      </c>
      <c r="O548" s="31" t="s">
        <v>40</v>
      </c>
      <c r="P548" s="37">
        <v>45558</v>
      </c>
      <c r="Q548" s="31">
        <v>1920</v>
      </c>
      <c r="R548" s="30">
        <v>220404</v>
      </c>
      <c r="S548" s="38">
        <f t="shared" ref="S548:S549" si="80">M548</f>
        <v>20000000</v>
      </c>
      <c r="T548" s="35">
        <v>45559</v>
      </c>
      <c r="U548" s="33" t="s">
        <v>1314</v>
      </c>
      <c r="V548" s="35">
        <v>45559</v>
      </c>
      <c r="W548" s="31" t="s">
        <v>88</v>
      </c>
      <c r="X548" s="35"/>
      <c r="Y548" s="30"/>
      <c r="Z548" s="39">
        <f>+S548/3</f>
        <v>6666666.666666667</v>
      </c>
      <c r="AA548" s="30"/>
      <c r="AB548" s="40"/>
      <c r="AC548" s="30"/>
      <c r="AD548" s="40"/>
      <c r="AE548" s="30"/>
      <c r="AF548" s="30" t="s">
        <v>1315</v>
      </c>
      <c r="AG548" s="30">
        <v>3184154811</v>
      </c>
      <c r="AH548" s="474" t="s">
        <v>1316</v>
      </c>
      <c r="AI548" s="30"/>
      <c r="AJ548" s="19"/>
      <c r="AK548" s="19"/>
    </row>
    <row r="549" spans="1:37">
      <c r="A549" s="30">
        <v>547</v>
      </c>
      <c r="B549" s="30" t="s">
        <v>35</v>
      </c>
      <c r="C549" s="30" t="s">
        <v>210</v>
      </c>
      <c r="D549" s="59" t="s">
        <v>167</v>
      </c>
      <c r="E549" s="31" t="s">
        <v>38</v>
      </c>
      <c r="F549" s="32">
        <v>15206233</v>
      </c>
      <c r="G549" s="30" t="s">
        <v>1317</v>
      </c>
      <c r="H549" s="33">
        <v>1005858910</v>
      </c>
      <c r="I549" s="33" t="s">
        <v>1318</v>
      </c>
      <c r="J549" s="34">
        <v>7</v>
      </c>
      <c r="K549" s="34">
        <v>1946</v>
      </c>
      <c r="L549" s="35">
        <v>45553</v>
      </c>
      <c r="M549" s="36">
        <f t="shared" si="79"/>
        <v>15206233</v>
      </c>
      <c r="N549" s="35">
        <v>45558</v>
      </c>
      <c r="O549" s="31" t="s">
        <v>40</v>
      </c>
      <c r="P549" s="37">
        <v>45558</v>
      </c>
      <c r="Q549" s="31">
        <v>1921</v>
      </c>
      <c r="R549" s="30">
        <v>2101010301</v>
      </c>
      <c r="S549" s="38">
        <f t="shared" si="80"/>
        <v>15206233</v>
      </c>
      <c r="T549" s="35">
        <v>45566</v>
      </c>
      <c r="U549" s="33" t="s">
        <v>1319</v>
      </c>
      <c r="V549" s="35">
        <v>45566</v>
      </c>
      <c r="W549" s="41">
        <v>45657</v>
      </c>
      <c r="X549" s="35"/>
      <c r="Y549" s="30"/>
      <c r="Z549" s="39">
        <f t="shared" ref="Z549" si="81">+F549/3</f>
        <v>5068744.333333333</v>
      </c>
      <c r="AA549" s="30"/>
      <c r="AB549" s="40"/>
      <c r="AC549" s="30"/>
      <c r="AD549" s="40"/>
      <c r="AE549" s="30"/>
      <c r="AF549" s="30" t="s">
        <v>1320</v>
      </c>
      <c r="AG549" s="30">
        <v>3177518119</v>
      </c>
      <c r="AH549" s="474" t="s">
        <v>1321</v>
      </c>
      <c r="AI549" s="30"/>
      <c r="AJ549" s="19"/>
      <c r="AK549" s="19"/>
    </row>
    <row r="550" spans="1:37">
      <c r="A550" s="30">
        <v>548</v>
      </c>
      <c r="B550" s="30" t="s">
        <v>654</v>
      </c>
      <c r="C550" s="30" t="s">
        <v>336</v>
      </c>
      <c r="D550" s="59" t="s">
        <v>1322</v>
      </c>
      <c r="E550" s="31" t="s">
        <v>38</v>
      </c>
      <c r="F550" s="32">
        <v>13500000</v>
      </c>
      <c r="G550" s="30" t="s">
        <v>1323</v>
      </c>
      <c r="H550" s="33">
        <v>38362771</v>
      </c>
      <c r="I550" s="33" t="s">
        <v>1063</v>
      </c>
      <c r="J550" s="34">
        <v>1</v>
      </c>
      <c r="K550" s="34">
        <v>1948</v>
      </c>
      <c r="L550" s="35">
        <v>45553</v>
      </c>
      <c r="M550" s="36">
        <f t="shared" ref="M550" si="82">+F550</f>
        <v>13500000</v>
      </c>
      <c r="N550" s="35">
        <v>45559</v>
      </c>
      <c r="O550" s="31" t="s">
        <v>40</v>
      </c>
      <c r="P550" s="37">
        <v>45561</v>
      </c>
      <c r="Q550" s="31">
        <v>1931</v>
      </c>
      <c r="R550" s="30">
        <v>220301</v>
      </c>
      <c r="S550" s="38">
        <v>13500000</v>
      </c>
      <c r="T550" s="35">
        <v>45561</v>
      </c>
      <c r="U550" s="33">
        <v>100036880</v>
      </c>
      <c r="V550" s="35">
        <v>45566</v>
      </c>
      <c r="W550" s="31" t="s">
        <v>88</v>
      </c>
      <c r="X550" s="35"/>
      <c r="Y550" s="30"/>
      <c r="Z550" s="39">
        <f>+S550/3</f>
        <v>4500000</v>
      </c>
      <c r="AA550" s="30"/>
      <c r="AB550" s="40"/>
      <c r="AC550" s="30"/>
      <c r="AD550" s="40"/>
      <c r="AE550" s="30"/>
      <c r="AF550" s="30" t="s">
        <v>1324</v>
      </c>
      <c r="AG550" s="30">
        <v>3103022851</v>
      </c>
      <c r="AH550" s="474" t="s">
        <v>1325</v>
      </c>
      <c r="AI550" s="30"/>
      <c r="AJ550" s="19"/>
      <c r="AK550" s="19"/>
    </row>
    <row r="551" spans="1:37">
      <c r="A551" s="30">
        <v>549</v>
      </c>
      <c r="B551" s="30" t="s">
        <v>35</v>
      </c>
      <c r="C551" s="30" t="s">
        <v>262</v>
      </c>
      <c r="D551" s="55" t="s">
        <v>178</v>
      </c>
      <c r="E551" s="31" t="s">
        <v>38</v>
      </c>
      <c r="F551" s="32">
        <v>20000000</v>
      </c>
      <c r="G551" s="30" t="s">
        <v>152</v>
      </c>
      <c r="H551" s="33">
        <v>900415641</v>
      </c>
      <c r="I551" s="33" t="s">
        <v>1063</v>
      </c>
      <c r="J551" s="34">
        <v>8</v>
      </c>
      <c r="K551" s="34">
        <v>1947</v>
      </c>
      <c r="L551" s="35">
        <v>45553</v>
      </c>
      <c r="M551" s="36">
        <f t="shared" ref="M551" si="83">F551</f>
        <v>20000000</v>
      </c>
      <c r="N551" s="35">
        <v>45561</v>
      </c>
      <c r="O551" s="31" t="s">
        <v>40</v>
      </c>
      <c r="P551" s="37">
        <v>45561</v>
      </c>
      <c r="Q551" s="31">
        <v>1932</v>
      </c>
      <c r="R551" s="30">
        <v>220104</v>
      </c>
      <c r="S551" s="38">
        <f t="shared" ref="S551" si="84">M551</f>
        <v>20000000</v>
      </c>
      <c r="T551" s="35">
        <v>45565</v>
      </c>
      <c r="U551" s="33" t="s">
        <v>1326</v>
      </c>
      <c r="V551" s="35">
        <v>45568</v>
      </c>
      <c r="W551" s="31" t="s">
        <v>41</v>
      </c>
      <c r="X551" s="35"/>
      <c r="Y551" s="30"/>
      <c r="Z551" s="39">
        <f>+F551</f>
        <v>20000000</v>
      </c>
      <c r="AA551" s="30"/>
      <c r="AB551" s="40"/>
      <c r="AC551" s="30"/>
      <c r="AD551" s="40"/>
      <c r="AE551" s="30"/>
      <c r="AF551" s="30" t="s">
        <v>1327</v>
      </c>
      <c r="AG551" s="30">
        <v>3184154811</v>
      </c>
      <c r="AH551" s="474" t="s">
        <v>1328</v>
      </c>
      <c r="AI551" s="30"/>
      <c r="AJ551" s="19"/>
      <c r="AK551" s="19"/>
    </row>
    <row r="552" spans="1:37">
      <c r="A552" s="30">
        <v>550</v>
      </c>
      <c r="B552" s="30" t="s">
        <v>654</v>
      </c>
      <c r="C552" s="30" t="s">
        <v>336</v>
      </c>
      <c r="D552" s="59" t="s">
        <v>1329</v>
      </c>
      <c r="E552" s="31" t="s">
        <v>38</v>
      </c>
      <c r="F552" s="32">
        <v>11200000</v>
      </c>
      <c r="G552" s="30" t="s">
        <v>1330</v>
      </c>
      <c r="H552" s="33">
        <v>1104936310</v>
      </c>
      <c r="I552" s="33" t="s">
        <v>1063</v>
      </c>
      <c r="J552" s="34">
        <v>4</v>
      </c>
      <c r="K552" s="34">
        <v>1952</v>
      </c>
      <c r="L552" s="35">
        <v>45554</v>
      </c>
      <c r="M552" s="36">
        <v>11200000</v>
      </c>
      <c r="N552" s="35">
        <v>45566</v>
      </c>
      <c r="O552" s="31" t="s">
        <v>40</v>
      </c>
      <c r="P552" s="37">
        <v>45567</v>
      </c>
      <c r="Q552" s="31">
        <v>1944</v>
      </c>
      <c r="R552" s="30">
        <v>220302</v>
      </c>
      <c r="S552" s="38">
        <v>11200000</v>
      </c>
      <c r="T552" s="35">
        <v>45566</v>
      </c>
      <c r="U552" s="33" t="s">
        <v>1319</v>
      </c>
      <c r="V552" s="35">
        <v>45568</v>
      </c>
      <c r="W552" s="41">
        <v>45656</v>
      </c>
      <c r="X552" s="35"/>
      <c r="Y552" s="30"/>
      <c r="Z552" s="39">
        <f>+S552/3</f>
        <v>3733333.3333333335</v>
      </c>
      <c r="AA552" s="30"/>
      <c r="AB552" s="40"/>
      <c r="AC552" s="30"/>
      <c r="AD552" s="40"/>
      <c r="AE552" s="30"/>
      <c r="AF552" s="30" t="s">
        <v>1331</v>
      </c>
      <c r="AG552" s="30">
        <v>3107645827</v>
      </c>
      <c r="AH552" s="474" t="s">
        <v>1332</v>
      </c>
      <c r="AI552" s="30"/>
      <c r="AJ552" s="19"/>
      <c r="AK552" s="19"/>
    </row>
    <row r="553" spans="1:37">
      <c r="A553" s="30">
        <v>551</v>
      </c>
      <c r="B553" s="30" t="s">
        <v>35</v>
      </c>
      <c r="C553" s="30" t="s">
        <v>48</v>
      </c>
      <c r="D553" s="55" t="s">
        <v>1295</v>
      </c>
      <c r="E553" s="31" t="s">
        <v>38</v>
      </c>
      <c r="F553" s="32">
        <v>150000000</v>
      </c>
      <c r="G553" s="30" t="s">
        <v>68</v>
      </c>
      <c r="H553" s="33">
        <v>900504144</v>
      </c>
      <c r="I553" s="33" t="s">
        <v>1063</v>
      </c>
      <c r="J553" s="34">
        <v>0</v>
      </c>
      <c r="K553" s="34">
        <v>1976</v>
      </c>
      <c r="L553" s="35">
        <v>45565</v>
      </c>
      <c r="M553" s="36">
        <f t="shared" ref="M553:M554" si="85">F553</f>
        <v>150000000</v>
      </c>
      <c r="N553" s="35">
        <v>45568</v>
      </c>
      <c r="O553" s="31" t="s">
        <v>40</v>
      </c>
      <c r="P553" s="37">
        <v>45294</v>
      </c>
      <c r="Q553" s="31">
        <v>1945</v>
      </c>
      <c r="R553" s="30">
        <v>220101</v>
      </c>
      <c r="S553" s="38">
        <f t="shared" ref="S553:S554" si="86">M553</f>
        <v>150000000</v>
      </c>
      <c r="T553" s="35">
        <v>45568</v>
      </c>
      <c r="U553" s="447">
        <v>1.00037095100008E+17</v>
      </c>
      <c r="V553" s="35">
        <v>45568</v>
      </c>
      <c r="W553" s="31" t="s">
        <v>1333</v>
      </c>
      <c r="X553" s="35">
        <v>45593</v>
      </c>
      <c r="Y553" s="30" t="s">
        <v>1334</v>
      </c>
      <c r="Z553" s="39">
        <f>+F553/1</f>
        <v>150000000</v>
      </c>
      <c r="AA553" s="30">
        <v>75000000</v>
      </c>
      <c r="AB553" s="40"/>
      <c r="AC553" s="30"/>
      <c r="AD553" s="40"/>
      <c r="AE553" s="30"/>
      <c r="AF553" s="30" t="s">
        <v>1108</v>
      </c>
      <c r="AG553" s="30">
        <v>3163162117</v>
      </c>
      <c r="AH553" s="474" t="s">
        <v>1109</v>
      </c>
      <c r="AI553" s="30"/>
      <c r="AJ553" s="19"/>
      <c r="AK553" s="19"/>
    </row>
    <row r="554" spans="1:37">
      <c r="A554" s="30">
        <v>552</v>
      </c>
      <c r="B554" s="30" t="s">
        <v>254</v>
      </c>
      <c r="C554" s="30" t="s">
        <v>92</v>
      </c>
      <c r="D554" s="59" t="s">
        <v>1335</v>
      </c>
      <c r="E554" s="31" t="s">
        <v>38</v>
      </c>
      <c r="F554" s="32">
        <v>13500000</v>
      </c>
      <c r="G554" s="30" t="s">
        <v>1336</v>
      </c>
      <c r="H554" s="33">
        <v>5824823</v>
      </c>
      <c r="I554" s="33" t="s">
        <v>1063</v>
      </c>
      <c r="J554" s="34">
        <v>1</v>
      </c>
      <c r="K554" s="34">
        <v>1950</v>
      </c>
      <c r="L554" s="35">
        <v>45554</v>
      </c>
      <c r="M554" s="36">
        <f t="shared" si="85"/>
        <v>13500000</v>
      </c>
      <c r="N554" s="35">
        <v>45572</v>
      </c>
      <c r="O554" s="31" t="s">
        <v>40</v>
      </c>
      <c r="P554" s="37">
        <v>45580</v>
      </c>
      <c r="Q554" s="31">
        <v>1965</v>
      </c>
      <c r="R554" s="30">
        <v>220401</v>
      </c>
      <c r="S554" s="38">
        <f t="shared" si="86"/>
        <v>13500000</v>
      </c>
      <c r="T554" s="35">
        <v>45581</v>
      </c>
      <c r="U554" s="33" t="s">
        <v>1337</v>
      </c>
      <c r="V554" s="35">
        <v>45583</v>
      </c>
      <c r="W554" s="41">
        <v>45657</v>
      </c>
      <c r="X554" s="35"/>
      <c r="Y554" s="30"/>
      <c r="Z554" s="39">
        <f>+F554/3</f>
        <v>4500000</v>
      </c>
      <c r="AA554" s="30"/>
      <c r="AB554" s="40"/>
      <c r="AC554" s="30"/>
      <c r="AD554" s="40"/>
      <c r="AE554" s="30"/>
      <c r="AF554" s="30" t="s">
        <v>1338</v>
      </c>
      <c r="AG554" s="30">
        <v>3053420630</v>
      </c>
      <c r="AH554" s="474" t="s">
        <v>1339</v>
      </c>
      <c r="AI554" s="30"/>
      <c r="AJ554" s="19"/>
      <c r="AK554" s="19"/>
    </row>
    <row r="555" spans="1:37">
      <c r="A555" s="30">
        <v>553</v>
      </c>
      <c r="B555" s="30" t="s">
        <v>35</v>
      </c>
      <c r="C555" s="30" t="s">
        <v>92</v>
      </c>
      <c r="D555" s="59" t="s">
        <v>1340</v>
      </c>
      <c r="E555" s="31" t="s">
        <v>38</v>
      </c>
      <c r="F555" s="32">
        <v>147160000</v>
      </c>
      <c r="G555" s="30" t="s">
        <v>1341</v>
      </c>
      <c r="H555" s="33">
        <v>800211025</v>
      </c>
      <c r="I555" s="33" t="s">
        <v>1063</v>
      </c>
      <c r="J555" s="34">
        <v>1</v>
      </c>
      <c r="K555" s="34">
        <v>1963</v>
      </c>
      <c r="L555" s="35">
        <v>45560</v>
      </c>
      <c r="M555" s="36">
        <v>147160000</v>
      </c>
      <c r="N555" s="35">
        <v>45572</v>
      </c>
      <c r="O555" s="31" t="s">
        <v>40</v>
      </c>
      <c r="P555" s="37">
        <v>45573</v>
      </c>
      <c r="Q555" s="31">
        <v>1956</v>
      </c>
      <c r="R555" s="30" t="s">
        <v>1342</v>
      </c>
      <c r="S555" s="38">
        <v>147160000</v>
      </c>
      <c r="T555" s="35"/>
      <c r="U555" s="33"/>
      <c r="V555" s="35">
        <v>45573</v>
      </c>
      <c r="W555" s="41">
        <v>45657</v>
      </c>
      <c r="X555" s="35"/>
      <c r="Y555" s="30"/>
      <c r="Z555" s="39">
        <f>+S555/3</f>
        <v>49053333.333333336</v>
      </c>
      <c r="AA555" s="30"/>
      <c r="AB555" s="40"/>
      <c r="AC555" s="30"/>
      <c r="AD555" s="40"/>
      <c r="AE555" s="30"/>
      <c r="AF555" s="30" t="s">
        <v>1343</v>
      </c>
      <c r="AG555" s="30">
        <v>2708181</v>
      </c>
      <c r="AH555" s="474" t="s">
        <v>1344</v>
      </c>
      <c r="AI555" s="30"/>
      <c r="AJ555" s="19"/>
      <c r="AK555" s="19"/>
    </row>
    <row r="556" spans="1:37">
      <c r="A556" s="30">
        <v>554</v>
      </c>
      <c r="B556" s="30" t="s">
        <v>35</v>
      </c>
      <c r="C556" s="30" t="s">
        <v>821</v>
      </c>
      <c r="D556" s="30" t="s">
        <v>299</v>
      </c>
      <c r="E556" s="31" t="s">
        <v>38</v>
      </c>
      <c r="F556" s="32">
        <v>13287000</v>
      </c>
      <c r="G556" s="30" t="s">
        <v>1345</v>
      </c>
      <c r="H556" s="33">
        <v>52958708</v>
      </c>
      <c r="I556" s="33" t="s">
        <v>1063</v>
      </c>
      <c r="J556" s="34">
        <v>7</v>
      </c>
      <c r="K556" s="34">
        <v>1977</v>
      </c>
      <c r="L556" s="35">
        <v>45565</v>
      </c>
      <c r="M556" s="36">
        <f t="shared" ref="M556:M557" si="87">F556</f>
        <v>13287000</v>
      </c>
      <c r="N556" s="35">
        <v>45572</v>
      </c>
      <c r="O556" s="31" t="s">
        <v>40</v>
      </c>
      <c r="P556" s="37">
        <v>45572</v>
      </c>
      <c r="Q556" s="31">
        <v>1953</v>
      </c>
      <c r="R556" s="30">
        <v>2101010301</v>
      </c>
      <c r="S556" s="38">
        <f t="shared" ref="S556:S557" si="88">M556</f>
        <v>13287000</v>
      </c>
      <c r="T556" s="35">
        <v>45572</v>
      </c>
      <c r="U556" s="33" t="s">
        <v>1346</v>
      </c>
      <c r="V556" s="35" t="s">
        <v>1347</v>
      </c>
      <c r="W556" s="41">
        <v>45657</v>
      </c>
      <c r="X556" s="35">
        <v>45611</v>
      </c>
      <c r="Y556" s="30"/>
      <c r="Z556" s="39">
        <f>+F556/3</f>
        <v>4429000</v>
      </c>
      <c r="AA556" s="469">
        <v>2224800</v>
      </c>
      <c r="AB556" s="40"/>
      <c r="AC556" s="30"/>
      <c r="AD556" s="40"/>
      <c r="AE556" s="30"/>
      <c r="AF556" s="30" t="s">
        <v>1348</v>
      </c>
      <c r="AG556" s="30">
        <v>3183741216</v>
      </c>
      <c r="AH556" s="474" t="s">
        <v>1349</v>
      </c>
      <c r="AI556" s="30"/>
      <c r="AJ556" s="19"/>
      <c r="AK556" s="19"/>
    </row>
    <row r="557" spans="1:37">
      <c r="A557" s="30">
        <v>555</v>
      </c>
      <c r="B557" s="30" t="s">
        <v>35</v>
      </c>
      <c r="C557" s="30" t="s">
        <v>251</v>
      </c>
      <c r="D557" s="30" t="s">
        <v>1350</v>
      </c>
      <c r="E557" s="31" t="s">
        <v>38</v>
      </c>
      <c r="F557" s="32">
        <v>15759280</v>
      </c>
      <c r="G557" s="30" t="s">
        <v>643</v>
      </c>
      <c r="H557" s="33">
        <v>5849749</v>
      </c>
      <c r="I557" s="33" t="s">
        <v>1351</v>
      </c>
      <c r="J557" s="34">
        <v>0</v>
      </c>
      <c r="K557" s="34">
        <v>1955</v>
      </c>
      <c r="L557" s="35">
        <v>45554</v>
      </c>
      <c r="M557" s="36">
        <f t="shared" si="87"/>
        <v>15759280</v>
      </c>
      <c r="N557" s="35">
        <v>45575</v>
      </c>
      <c r="O557" s="31" t="s">
        <v>40</v>
      </c>
      <c r="P557" s="37">
        <v>45576</v>
      </c>
      <c r="Q557" s="31">
        <v>1961</v>
      </c>
      <c r="R557" s="30">
        <v>21030202</v>
      </c>
      <c r="S557" s="38">
        <f t="shared" si="88"/>
        <v>15759280</v>
      </c>
      <c r="T557" s="35">
        <v>45580</v>
      </c>
      <c r="U557" s="33" t="s">
        <v>1352</v>
      </c>
      <c r="V557" s="35">
        <v>45589</v>
      </c>
      <c r="W557" s="31" t="s">
        <v>645</v>
      </c>
      <c r="X557" s="35"/>
      <c r="Y557" s="30"/>
      <c r="Z557" s="39">
        <f>+F557/1.5</f>
        <v>10506186.666666666</v>
      </c>
      <c r="AA557" s="30"/>
      <c r="AB557" s="40"/>
      <c r="AC557" s="30"/>
      <c r="AD557" s="40"/>
      <c r="AE557" s="30"/>
      <c r="AF557" s="30" t="s">
        <v>1353</v>
      </c>
      <c r="AG557" s="30">
        <v>3158709390</v>
      </c>
      <c r="AH557" s="30" t="s">
        <v>1354</v>
      </c>
      <c r="AI557" s="30"/>
      <c r="AJ557" s="19"/>
      <c r="AK557" s="19"/>
    </row>
    <row r="558" spans="1:37">
      <c r="A558" s="30">
        <v>556</v>
      </c>
      <c r="B558" s="30" t="s">
        <v>254</v>
      </c>
      <c r="C558" s="30" t="s">
        <v>36</v>
      </c>
      <c r="D558" s="59" t="s">
        <v>1355</v>
      </c>
      <c r="E558" s="31" t="s">
        <v>38</v>
      </c>
      <c r="F558" s="32">
        <v>50000000</v>
      </c>
      <c r="G558" s="30" t="s">
        <v>1356</v>
      </c>
      <c r="H558" s="33">
        <v>1110511171</v>
      </c>
      <c r="I558" s="33" t="s">
        <v>1063</v>
      </c>
      <c r="J558" s="34">
        <v>4</v>
      </c>
      <c r="K558" s="34">
        <v>1935</v>
      </c>
      <c r="L558" s="35">
        <v>45546</v>
      </c>
      <c r="M558" s="36">
        <v>50000000</v>
      </c>
      <c r="N558" s="35">
        <v>45575</v>
      </c>
      <c r="O558" s="31" t="s">
        <v>40</v>
      </c>
      <c r="P558" s="37">
        <v>45575</v>
      </c>
      <c r="Q558" s="31">
        <v>1960</v>
      </c>
      <c r="R558" s="30">
        <v>220405</v>
      </c>
      <c r="S558" s="38">
        <v>50000000</v>
      </c>
      <c r="T558" s="35">
        <v>45580</v>
      </c>
      <c r="U558" s="33" t="s">
        <v>1357</v>
      </c>
      <c r="V558" s="35">
        <v>45586</v>
      </c>
      <c r="W558" s="41">
        <v>45657</v>
      </c>
      <c r="X558" s="35"/>
      <c r="Y558" s="30"/>
      <c r="Z558" s="39">
        <f>+S558/3</f>
        <v>16666666.666666666</v>
      </c>
      <c r="AA558" s="30"/>
      <c r="AB558" s="40"/>
      <c r="AC558" s="30"/>
      <c r="AD558" s="40"/>
      <c r="AE558" s="30"/>
      <c r="AF558" s="474" t="s">
        <v>1358</v>
      </c>
      <c r="AG558" s="30"/>
      <c r="AH558" s="30"/>
      <c r="AI558" s="30"/>
      <c r="AJ558" s="19"/>
      <c r="AK558" s="19"/>
    </row>
    <row r="559" spans="1:37">
      <c r="A559" s="30">
        <v>557</v>
      </c>
      <c r="B559" s="30" t="s">
        <v>254</v>
      </c>
      <c r="C559" s="30" t="s">
        <v>97</v>
      </c>
      <c r="D559" s="30" t="s">
        <v>1359</v>
      </c>
      <c r="E559" s="31" t="s">
        <v>38</v>
      </c>
      <c r="F559" s="32">
        <v>12600000</v>
      </c>
      <c r="G559" s="30" t="s">
        <v>1360</v>
      </c>
      <c r="H559" s="33">
        <v>3556750</v>
      </c>
      <c r="I559" s="33" t="s">
        <v>1361</v>
      </c>
      <c r="J559" s="34">
        <v>3</v>
      </c>
      <c r="K559" s="34">
        <v>1981</v>
      </c>
      <c r="L559" s="35">
        <v>45565</v>
      </c>
      <c r="M559" s="36">
        <v>12600000</v>
      </c>
      <c r="N559" s="35">
        <v>45576</v>
      </c>
      <c r="O559" s="31" t="s">
        <v>40</v>
      </c>
      <c r="P559" s="37">
        <v>45576</v>
      </c>
      <c r="Q559" s="31">
        <v>1962</v>
      </c>
      <c r="R559" s="30">
        <v>220401</v>
      </c>
      <c r="S559" s="38">
        <v>12600000</v>
      </c>
      <c r="T559" s="35">
        <v>45576</v>
      </c>
      <c r="U559" s="33" t="s">
        <v>1362</v>
      </c>
      <c r="V559" s="35">
        <v>45582</v>
      </c>
      <c r="W559" s="41">
        <v>45657</v>
      </c>
      <c r="X559" s="35"/>
      <c r="Y559" s="30"/>
      <c r="Z559" s="39">
        <v>4200000</v>
      </c>
      <c r="AA559" s="30"/>
      <c r="AB559" s="40"/>
      <c r="AC559" s="30"/>
      <c r="AD559" s="40"/>
      <c r="AE559" s="30"/>
      <c r="AF559" s="474" t="s">
        <v>1363</v>
      </c>
      <c r="AG559" s="30"/>
      <c r="AH559" s="30"/>
      <c r="AI559" s="30"/>
      <c r="AJ559" s="19"/>
      <c r="AK559" s="19"/>
    </row>
    <row r="560" spans="1:37">
      <c r="A560" s="30">
        <v>558</v>
      </c>
      <c r="B560" s="30" t="s">
        <v>35</v>
      </c>
      <c r="C560" s="30" t="s">
        <v>314</v>
      </c>
      <c r="D560" s="68" t="s">
        <v>1364</v>
      </c>
      <c r="E560" s="31" t="s">
        <v>38</v>
      </c>
      <c r="F560" s="32">
        <v>50000000</v>
      </c>
      <c r="G560" s="30" t="s">
        <v>50</v>
      </c>
      <c r="H560" s="33">
        <v>901252497</v>
      </c>
      <c r="I560" s="33" t="s">
        <v>1170</v>
      </c>
      <c r="J560" s="34">
        <v>6</v>
      </c>
      <c r="K560" s="34">
        <v>1991</v>
      </c>
      <c r="L560" s="35">
        <v>45538</v>
      </c>
      <c r="M560" s="36">
        <f t="shared" ref="M560" si="89">F560</f>
        <v>50000000</v>
      </c>
      <c r="N560" s="35">
        <v>45576</v>
      </c>
      <c r="O560" s="31" t="s">
        <v>40</v>
      </c>
      <c r="P560" s="37">
        <v>45576</v>
      </c>
      <c r="Q560" s="31">
        <v>1963</v>
      </c>
      <c r="R560" s="30">
        <v>220202</v>
      </c>
      <c r="S560" s="38">
        <f t="shared" ref="S560" si="90">M560</f>
        <v>50000000</v>
      </c>
      <c r="T560" s="35">
        <v>45576</v>
      </c>
      <c r="U560" s="33" t="s">
        <v>1365</v>
      </c>
      <c r="V560" s="35">
        <v>45576</v>
      </c>
      <c r="W560" s="31" t="s">
        <v>41</v>
      </c>
      <c r="X560" s="35"/>
      <c r="Y560" s="30"/>
      <c r="Z560" s="39">
        <f>+F560/1</f>
        <v>50000000</v>
      </c>
      <c r="AA560" s="30"/>
      <c r="AB560" s="40"/>
      <c r="AC560" s="30"/>
      <c r="AD560" s="40"/>
      <c r="AE560" s="30"/>
      <c r="AF560" s="30" t="s">
        <v>1059</v>
      </c>
      <c r="AG560" s="30">
        <v>3114560450</v>
      </c>
      <c r="AH560" s="474" t="s">
        <v>1060</v>
      </c>
      <c r="AI560" s="30"/>
      <c r="AJ560" s="19"/>
      <c r="AK560" s="19"/>
    </row>
    <row r="561" spans="1:37">
      <c r="A561" s="30">
        <v>559</v>
      </c>
      <c r="B561" s="30" t="s">
        <v>254</v>
      </c>
      <c r="C561" s="30" t="s">
        <v>1366</v>
      </c>
      <c r="D561" s="30" t="s">
        <v>804</v>
      </c>
      <c r="E561" s="31" t="s">
        <v>38</v>
      </c>
      <c r="F561" s="32">
        <v>13093500</v>
      </c>
      <c r="G561" s="30" t="s">
        <v>1367</v>
      </c>
      <c r="H561" s="33">
        <v>38140837</v>
      </c>
      <c r="I561" s="33" t="s">
        <v>1063</v>
      </c>
      <c r="J561" s="34">
        <v>6</v>
      </c>
      <c r="K561" s="34">
        <v>1992</v>
      </c>
      <c r="L561" s="35">
        <v>45572</v>
      </c>
      <c r="M561" s="36">
        <v>13093500</v>
      </c>
      <c r="N561" s="35">
        <v>45581</v>
      </c>
      <c r="O561" s="31" t="s">
        <v>40</v>
      </c>
      <c r="P561" s="37">
        <v>45582</v>
      </c>
      <c r="Q561" s="31">
        <v>1967</v>
      </c>
      <c r="R561" s="30">
        <v>220401</v>
      </c>
      <c r="S561" s="38">
        <v>13093500</v>
      </c>
      <c r="T561" s="35">
        <v>45581</v>
      </c>
      <c r="U561" s="33" t="s">
        <v>1368</v>
      </c>
      <c r="V561" s="35">
        <v>45582</v>
      </c>
      <c r="W561" s="41">
        <v>45657</v>
      </c>
      <c r="X561" s="35"/>
      <c r="Y561" s="30"/>
      <c r="Z561" s="39">
        <v>13093500</v>
      </c>
      <c r="AA561" s="30"/>
      <c r="AB561" s="40"/>
      <c r="AC561" s="30"/>
      <c r="AD561" s="40"/>
      <c r="AE561" s="30"/>
      <c r="AF561" s="30" t="s">
        <v>1369</v>
      </c>
      <c r="AG561" s="30">
        <v>3132753229</v>
      </c>
      <c r="AH561" s="474" t="s">
        <v>1370</v>
      </c>
      <c r="AI561" s="30"/>
      <c r="AJ561" s="19"/>
      <c r="AK561" s="19"/>
    </row>
    <row r="562" spans="1:37">
      <c r="A562" s="30">
        <v>560</v>
      </c>
      <c r="B562" s="30" t="s">
        <v>654</v>
      </c>
      <c r="C562" s="30" t="s">
        <v>336</v>
      </c>
      <c r="D562" s="59" t="s">
        <v>1371</v>
      </c>
      <c r="E562" s="31" t="s">
        <v>38</v>
      </c>
      <c r="F562" s="32">
        <v>5200000</v>
      </c>
      <c r="G562" s="30" t="s">
        <v>1372</v>
      </c>
      <c r="H562" s="33">
        <v>111059841</v>
      </c>
      <c r="I562" s="33" t="s">
        <v>1063</v>
      </c>
      <c r="J562" s="34">
        <v>1</v>
      </c>
      <c r="K562" s="34">
        <v>2005</v>
      </c>
      <c r="L562" s="35">
        <v>45582</v>
      </c>
      <c r="M562" s="36">
        <v>5200000</v>
      </c>
      <c r="N562" s="35">
        <v>45587</v>
      </c>
      <c r="O562" s="31" t="s">
        <v>40</v>
      </c>
      <c r="P562" s="37">
        <v>45588</v>
      </c>
      <c r="Q562" s="31">
        <v>1983</v>
      </c>
      <c r="R562" s="30">
        <v>220301</v>
      </c>
      <c r="S562" s="38">
        <v>5200000</v>
      </c>
      <c r="T562" s="35">
        <v>45587</v>
      </c>
      <c r="U562" s="33">
        <v>100037600</v>
      </c>
      <c r="V562" s="35">
        <v>45589</v>
      </c>
      <c r="W562" s="41">
        <v>45657</v>
      </c>
      <c r="X562" s="35"/>
      <c r="Y562" s="30"/>
      <c r="Z562" s="39">
        <f>+S562/2</f>
        <v>2600000</v>
      </c>
      <c r="AA562" s="30"/>
      <c r="AB562" s="40"/>
      <c r="AC562" s="30"/>
      <c r="AD562" s="40"/>
      <c r="AE562" s="30"/>
      <c r="AF562" s="30" t="s">
        <v>1373</v>
      </c>
      <c r="AG562" s="30">
        <v>3222268745</v>
      </c>
      <c r="AH562" s="474" t="s">
        <v>1374</v>
      </c>
      <c r="AI562" s="30"/>
      <c r="AJ562" s="19"/>
      <c r="AK562" s="19"/>
    </row>
    <row r="563" spans="1:37">
      <c r="A563" s="30">
        <v>561</v>
      </c>
      <c r="B563" s="30" t="s">
        <v>654</v>
      </c>
      <c r="C563" s="30" t="s">
        <v>336</v>
      </c>
      <c r="D563" s="59" t="s">
        <v>1375</v>
      </c>
      <c r="E563" s="31" t="s">
        <v>38</v>
      </c>
      <c r="F563" s="32">
        <v>11250000</v>
      </c>
      <c r="G563" s="30" t="s">
        <v>1376</v>
      </c>
      <c r="H563" s="33">
        <v>1015999994</v>
      </c>
      <c r="I563" s="33" t="s">
        <v>1170</v>
      </c>
      <c r="J563" s="34">
        <v>9</v>
      </c>
      <c r="K563" s="34">
        <v>2000</v>
      </c>
      <c r="L563" s="35">
        <v>45576</v>
      </c>
      <c r="M563" s="36">
        <v>11250000</v>
      </c>
      <c r="N563" s="35">
        <v>45587</v>
      </c>
      <c r="O563" s="31" t="s">
        <v>40</v>
      </c>
      <c r="P563" s="37">
        <v>45588</v>
      </c>
      <c r="Q563" s="31">
        <v>1979</v>
      </c>
      <c r="R563" s="30">
        <v>220301</v>
      </c>
      <c r="S563" s="38">
        <v>11250000</v>
      </c>
      <c r="T563" s="35"/>
      <c r="U563" s="33"/>
      <c r="V563" s="35"/>
      <c r="W563" s="41">
        <v>45657</v>
      </c>
      <c r="X563" s="35"/>
      <c r="Y563" s="30"/>
      <c r="Z563" s="39">
        <f>+S563/2</f>
        <v>5625000</v>
      </c>
      <c r="AA563" s="30"/>
      <c r="AB563" s="40"/>
      <c r="AC563" s="30"/>
      <c r="AD563" s="40"/>
      <c r="AE563" s="30"/>
      <c r="AF563" s="30" t="s">
        <v>1377</v>
      </c>
      <c r="AG563" s="30">
        <v>3506620140</v>
      </c>
      <c r="AH563" s="474" t="s">
        <v>1378</v>
      </c>
      <c r="AI563" s="30"/>
      <c r="AJ563" s="19"/>
      <c r="AK563" s="19"/>
    </row>
    <row r="564" spans="1:37">
      <c r="A564" s="30">
        <v>562</v>
      </c>
      <c r="B564" s="30" t="s">
        <v>654</v>
      </c>
      <c r="C564" s="30" t="s">
        <v>336</v>
      </c>
      <c r="D564" s="59" t="s">
        <v>1375</v>
      </c>
      <c r="E564" s="31" t="s">
        <v>38</v>
      </c>
      <c r="F564" s="32">
        <v>11250000</v>
      </c>
      <c r="G564" s="30" t="s">
        <v>1379</v>
      </c>
      <c r="H564" s="33" t="s">
        <v>1380</v>
      </c>
      <c r="I564" s="33" t="s">
        <v>1063</v>
      </c>
      <c r="J564" s="34">
        <v>7</v>
      </c>
      <c r="K564" s="34">
        <v>1999</v>
      </c>
      <c r="L564" s="35">
        <v>45576</v>
      </c>
      <c r="M564" s="36">
        <v>11250000</v>
      </c>
      <c r="N564" s="35">
        <v>45588</v>
      </c>
      <c r="O564" s="31" t="s">
        <v>40</v>
      </c>
      <c r="P564" s="37">
        <v>45589</v>
      </c>
      <c r="Q564" s="31">
        <v>1981</v>
      </c>
      <c r="R564" s="30">
        <v>220301</v>
      </c>
      <c r="S564" s="38">
        <v>11250000</v>
      </c>
      <c r="T564" s="35">
        <v>45588</v>
      </c>
      <c r="U564" s="33">
        <v>100037637</v>
      </c>
      <c r="V564" s="35">
        <v>45590</v>
      </c>
      <c r="W564" s="41">
        <v>45657</v>
      </c>
      <c r="X564" s="35"/>
      <c r="Y564" s="30"/>
      <c r="Z564" s="39">
        <f>+S564/2</f>
        <v>5625000</v>
      </c>
      <c r="AA564" s="30"/>
      <c r="AB564" s="40"/>
      <c r="AC564" s="30"/>
      <c r="AD564" s="40"/>
      <c r="AE564" s="30"/>
      <c r="AF564" s="30" t="s">
        <v>1381</v>
      </c>
      <c r="AG564" s="30">
        <v>3003669240</v>
      </c>
      <c r="AH564" s="474" t="s">
        <v>1382</v>
      </c>
      <c r="AI564" s="30"/>
      <c r="AJ564" s="19"/>
      <c r="AK564" s="19"/>
    </row>
    <row r="565" spans="1:37">
      <c r="A565" s="30">
        <v>563</v>
      </c>
      <c r="B565" s="30" t="s">
        <v>35</v>
      </c>
      <c r="C565" s="30" t="s">
        <v>97</v>
      </c>
      <c r="D565" s="30" t="s">
        <v>1383</v>
      </c>
      <c r="E565" s="31" t="s">
        <v>38</v>
      </c>
      <c r="F565" s="32">
        <v>31549303</v>
      </c>
      <c r="G565" s="30" t="s">
        <v>837</v>
      </c>
      <c r="H565" s="33">
        <v>800250023</v>
      </c>
      <c r="I565" s="33" t="s">
        <v>1063</v>
      </c>
      <c r="J565" s="34">
        <v>3</v>
      </c>
      <c r="K565" s="34">
        <v>2013</v>
      </c>
      <c r="L565" s="35">
        <v>45583</v>
      </c>
      <c r="M565" s="36">
        <f t="shared" ref="M565:M568" si="91">F565</f>
        <v>31549303</v>
      </c>
      <c r="N565" s="35">
        <v>45588</v>
      </c>
      <c r="O565" s="31" t="s">
        <v>40</v>
      </c>
      <c r="P565" s="37">
        <v>45589</v>
      </c>
      <c r="Q565" s="31">
        <v>1982</v>
      </c>
      <c r="R565" s="30">
        <v>220101</v>
      </c>
      <c r="S565" s="38">
        <f t="shared" ref="S565:S568" si="92">M565</f>
        <v>31549303</v>
      </c>
      <c r="T565" s="35"/>
      <c r="U565" s="33"/>
      <c r="V565" s="35"/>
      <c r="W565" s="31" t="s">
        <v>41</v>
      </c>
      <c r="X565" s="35"/>
      <c r="Y565" s="30"/>
      <c r="Z565" s="39">
        <v>31549303</v>
      </c>
      <c r="AA565" s="30"/>
      <c r="AB565" s="40"/>
      <c r="AC565" s="30"/>
      <c r="AD565" s="40"/>
      <c r="AE565" s="30"/>
      <c r="AF565" s="30" t="s">
        <v>1139</v>
      </c>
      <c r="AG565" s="30" t="s">
        <v>1140</v>
      </c>
      <c r="AH565" s="474" t="s">
        <v>1141</v>
      </c>
      <c r="AI565" s="30"/>
      <c r="AJ565" s="19"/>
      <c r="AK565" s="19"/>
    </row>
    <row r="566" spans="1:37">
      <c r="A566" s="30">
        <v>564</v>
      </c>
      <c r="B566" s="30" t="s">
        <v>35</v>
      </c>
      <c r="C566" s="30" t="s">
        <v>251</v>
      </c>
      <c r="D566" s="68" t="s">
        <v>1384</v>
      </c>
      <c r="E566" s="31" t="s">
        <v>38</v>
      </c>
      <c r="F566" s="32">
        <v>4698000</v>
      </c>
      <c r="G566" s="30" t="s">
        <v>226</v>
      </c>
      <c r="H566" s="33">
        <v>901370428</v>
      </c>
      <c r="I566" s="33" t="s">
        <v>1063</v>
      </c>
      <c r="J566" s="34">
        <v>3</v>
      </c>
      <c r="K566" s="34">
        <v>1994</v>
      </c>
      <c r="L566" s="35">
        <v>45573</v>
      </c>
      <c r="M566" s="36">
        <f t="shared" si="91"/>
        <v>4698000</v>
      </c>
      <c r="N566" s="35">
        <v>45589</v>
      </c>
      <c r="O566" s="31" t="s">
        <v>40</v>
      </c>
      <c r="P566" s="37">
        <v>45590</v>
      </c>
      <c r="Q566" s="31">
        <v>1986</v>
      </c>
      <c r="R566" s="30">
        <v>21030201</v>
      </c>
      <c r="S566" s="38">
        <f t="shared" si="92"/>
        <v>4698000</v>
      </c>
      <c r="T566" s="35">
        <v>45594</v>
      </c>
      <c r="U566" s="33">
        <v>100037795</v>
      </c>
      <c r="V566" s="35">
        <v>45595</v>
      </c>
      <c r="W566" s="31" t="s">
        <v>1385</v>
      </c>
      <c r="X566" s="35"/>
      <c r="Y566" s="30"/>
      <c r="Z566" s="39">
        <f>+S566</f>
        <v>4698000</v>
      </c>
      <c r="AA566" s="30"/>
      <c r="AB566" s="40"/>
      <c r="AC566" s="30"/>
      <c r="AD566" s="40"/>
      <c r="AE566" s="30"/>
      <c r="AF566" s="30" t="s">
        <v>1386</v>
      </c>
      <c r="AG566" s="30">
        <v>6085152424</v>
      </c>
      <c r="AH566" s="474" t="s">
        <v>1387</v>
      </c>
      <c r="AI566" s="30"/>
      <c r="AJ566" s="19"/>
      <c r="AK566" s="19"/>
    </row>
    <row r="567" spans="1:37">
      <c r="A567" s="30">
        <v>565</v>
      </c>
      <c r="B567" s="30" t="s">
        <v>35</v>
      </c>
      <c r="C567" s="30" t="s">
        <v>251</v>
      </c>
      <c r="D567" s="30" t="s">
        <v>1388</v>
      </c>
      <c r="E567" s="31" t="s">
        <v>38</v>
      </c>
      <c r="F567" s="32">
        <v>20259500</v>
      </c>
      <c r="G567" s="30" t="s">
        <v>208</v>
      </c>
      <c r="H567" s="33">
        <v>809006780</v>
      </c>
      <c r="I567" s="33" t="s">
        <v>1063</v>
      </c>
      <c r="J567" s="34">
        <v>9</v>
      </c>
      <c r="K567" s="34">
        <v>1993</v>
      </c>
      <c r="L567" s="35">
        <v>45572</v>
      </c>
      <c r="M567" s="36">
        <f t="shared" si="91"/>
        <v>20259500</v>
      </c>
      <c r="N567" s="35">
        <v>45589</v>
      </c>
      <c r="O567" s="31" t="s">
        <v>40</v>
      </c>
      <c r="P567" s="37">
        <v>45590</v>
      </c>
      <c r="Q567" s="31">
        <v>1987</v>
      </c>
      <c r="R567" s="30">
        <v>21030202</v>
      </c>
      <c r="S567" s="38">
        <f t="shared" si="92"/>
        <v>20259500</v>
      </c>
      <c r="T567" s="35">
        <v>45590</v>
      </c>
      <c r="U567" s="33" t="s">
        <v>1389</v>
      </c>
      <c r="V567" s="35">
        <v>45593</v>
      </c>
      <c r="W567" s="41">
        <v>45657</v>
      </c>
      <c r="X567" s="35"/>
      <c r="Y567" s="30"/>
      <c r="Z567" s="39">
        <f t="shared" ref="Z567" si="93">+F567/2</f>
        <v>10129750</v>
      </c>
      <c r="AA567" s="30"/>
      <c r="AB567" s="40"/>
      <c r="AC567" s="30"/>
      <c r="AD567" s="40"/>
      <c r="AE567" s="30"/>
      <c r="AF567" s="30" t="s">
        <v>1390</v>
      </c>
      <c r="AG567" s="30">
        <v>3158362042</v>
      </c>
      <c r="AH567" s="474" t="s">
        <v>1391</v>
      </c>
      <c r="AI567" s="30"/>
      <c r="AJ567" s="19"/>
      <c r="AK567" s="19"/>
    </row>
    <row r="568" spans="1:37">
      <c r="A568" s="30">
        <v>566</v>
      </c>
      <c r="B568" s="30" t="s">
        <v>654</v>
      </c>
      <c r="C568" s="30" t="s">
        <v>336</v>
      </c>
      <c r="D568" s="30" t="s">
        <v>1392</v>
      </c>
      <c r="E568" s="31" t="s">
        <v>38</v>
      </c>
      <c r="F568" s="32">
        <v>6630666</v>
      </c>
      <c r="G568" s="30" t="s">
        <v>1393</v>
      </c>
      <c r="H568" s="33">
        <v>1006125748</v>
      </c>
      <c r="I568" s="33" t="s">
        <v>1063</v>
      </c>
      <c r="J568" s="34">
        <v>0</v>
      </c>
      <c r="K568" s="34">
        <v>2014</v>
      </c>
      <c r="L568" s="35">
        <v>45583</v>
      </c>
      <c r="M568" s="36">
        <f t="shared" si="91"/>
        <v>6630666</v>
      </c>
      <c r="N568" s="35">
        <v>45589</v>
      </c>
      <c r="O568" s="31" t="s">
        <v>40</v>
      </c>
      <c r="P568" s="37">
        <v>45590</v>
      </c>
      <c r="Q568" s="31">
        <v>1988</v>
      </c>
      <c r="R568" s="30">
        <v>220302</v>
      </c>
      <c r="S568" s="38">
        <f t="shared" si="92"/>
        <v>6630666</v>
      </c>
      <c r="T568" s="35">
        <v>45589</v>
      </c>
      <c r="U568" s="33" t="s">
        <v>1394</v>
      </c>
      <c r="V568" s="35">
        <v>45590</v>
      </c>
      <c r="W568" s="41">
        <v>45657</v>
      </c>
      <c r="X568" s="35"/>
      <c r="Y568" s="30"/>
      <c r="Z568" s="39">
        <f>+S568/2</f>
        <v>3315333</v>
      </c>
      <c r="AA568" s="30"/>
      <c r="AB568" s="40"/>
      <c r="AC568" s="30"/>
      <c r="AD568" s="40"/>
      <c r="AE568" s="30"/>
      <c r="AF568" s="30" t="s">
        <v>1395</v>
      </c>
      <c r="AG568" s="30">
        <v>3165629481</v>
      </c>
      <c r="AH568" s="474" t="s">
        <v>1396</v>
      </c>
      <c r="AI568" s="30"/>
      <c r="AJ568" s="19"/>
      <c r="AK568" s="19"/>
    </row>
    <row r="569" spans="1:37">
      <c r="A569" s="30">
        <v>567</v>
      </c>
      <c r="B569" s="30" t="s">
        <v>654</v>
      </c>
      <c r="C569" s="30" t="s">
        <v>336</v>
      </c>
      <c r="D569" s="59" t="s">
        <v>1375</v>
      </c>
      <c r="E569" s="31" t="s">
        <v>38</v>
      </c>
      <c r="F569" s="32">
        <v>11250000</v>
      </c>
      <c r="G569" s="30" t="s">
        <v>1397</v>
      </c>
      <c r="H569" s="33">
        <v>1110466854</v>
      </c>
      <c r="I569" s="33" t="s">
        <v>1063</v>
      </c>
      <c r="J569" s="34">
        <v>7</v>
      </c>
      <c r="K569" s="34">
        <v>2001</v>
      </c>
      <c r="L569" s="35">
        <v>45576</v>
      </c>
      <c r="M569" s="36">
        <v>11250000</v>
      </c>
      <c r="N569" s="35">
        <v>45589</v>
      </c>
      <c r="O569" s="31" t="s">
        <v>40</v>
      </c>
      <c r="P569" s="37">
        <v>45589</v>
      </c>
      <c r="Q569" s="31">
        <v>1984</v>
      </c>
      <c r="R569" s="30">
        <v>220301</v>
      </c>
      <c r="S569" s="38">
        <v>11250000</v>
      </c>
      <c r="T569" s="35">
        <v>45589</v>
      </c>
      <c r="U569" s="33" t="s">
        <v>1398</v>
      </c>
      <c r="V569" s="35">
        <v>45590</v>
      </c>
      <c r="W569" s="41">
        <v>45657</v>
      </c>
      <c r="X569" s="35"/>
      <c r="Y569" s="30"/>
      <c r="Z569" s="39">
        <f>+S569/2</f>
        <v>5625000</v>
      </c>
      <c r="AA569" s="30"/>
      <c r="AB569" s="40"/>
      <c r="AC569" s="30"/>
      <c r="AD569" s="40"/>
      <c r="AE569" s="30"/>
      <c r="AF569" s="30" t="s">
        <v>1399</v>
      </c>
      <c r="AG569" s="30">
        <v>3023504596</v>
      </c>
      <c r="AH569" s="474" t="s">
        <v>1400</v>
      </c>
      <c r="AI569" s="30"/>
      <c r="AJ569" s="19"/>
      <c r="AK569" s="19"/>
    </row>
    <row r="570" spans="1:37">
      <c r="A570" s="30">
        <v>568</v>
      </c>
      <c r="B570" s="30" t="s">
        <v>654</v>
      </c>
      <c r="C570" s="30" t="s">
        <v>336</v>
      </c>
      <c r="D570" s="59" t="s">
        <v>1401</v>
      </c>
      <c r="E570" s="31" t="s">
        <v>38</v>
      </c>
      <c r="F570" s="32">
        <v>6500000</v>
      </c>
      <c r="G570" s="30" t="s">
        <v>1402</v>
      </c>
      <c r="H570" s="33">
        <v>28548434</v>
      </c>
      <c r="I570" s="33" t="s">
        <v>1063</v>
      </c>
      <c r="J570" s="34">
        <v>8</v>
      </c>
      <c r="K570" s="34">
        <v>2004</v>
      </c>
      <c r="L570" s="35">
        <v>45582</v>
      </c>
      <c r="M570" s="36">
        <v>6500000</v>
      </c>
      <c r="N570" s="35">
        <v>45589</v>
      </c>
      <c r="O570" s="31" t="s">
        <v>40</v>
      </c>
      <c r="P570" s="37">
        <v>45590</v>
      </c>
      <c r="Q570" s="31">
        <v>1989</v>
      </c>
      <c r="R570" s="30">
        <v>220301</v>
      </c>
      <c r="S570" s="38">
        <v>6500000</v>
      </c>
      <c r="T570" s="35">
        <v>45590</v>
      </c>
      <c r="U570" s="33" t="s">
        <v>1403</v>
      </c>
      <c r="V570" s="35">
        <v>45593</v>
      </c>
      <c r="W570" s="41">
        <v>45657</v>
      </c>
      <c r="X570" s="35"/>
      <c r="Y570" s="30"/>
      <c r="Z570" s="39">
        <f>+S570/2</f>
        <v>3250000</v>
      </c>
      <c r="AA570" s="30"/>
      <c r="AB570" s="40"/>
      <c r="AC570" s="30"/>
      <c r="AD570" s="40"/>
      <c r="AE570" s="30"/>
      <c r="AF570" s="30" t="s">
        <v>1404</v>
      </c>
      <c r="AG570" s="30">
        <v>3168313058</v>
      </c>
      <c r="AH570" s="474" t="s">
        <v>1405</v>
      </c>
      <c r="AI570" s="30"/>
      <c r="AJ570" s="19"/>
      <c r="AK570" s="19"/>
    </row>
    <row r="571" spans="1:37">
      <c r="A571" s="30">
        <v>569</v>
      </c>
      <c r="B571" s="30" t="s">
        <v>654</v>
      </c>
      <c r="C571" s="30" t="s">
        <v>336</v>
      </c>
      <c r="D571" s="59" t="s">
        <v>1371</v>
      </c>
      <c r="E571" s="31" t="s">
        <v>38</v>
      </c>
      <c r="F571" s="32">
        <v>5200000</v>
      </c>
      <c r="G571" s="30" t="s">
        <v>1406</v>
      </c>
      <c r="H571" s="33">
        <v>1110577150</v>
      </c>
      <c r="I571" s="33" t="s">
        <v>1063</v>
      </c>
      <c r="J571" s="34">
        <v>3</v>
      </c>
      <c r="K571" s="34">
        <v>2007</v>
      </c>
      <c r="L571" s="35">
        <v>45582</v>
      </c>
      <c r="M571" s="36">
        <v>5200000</v>
      </c>
      <c r="N571" s="35">
        <v>45587</v>
      </c>
      <c r="O571" s="31" t="s">
        <v>40</v>
      </c>
      <c r="P571" s="37">
        <v>45589</v>
      </c>
      <c r="Q571" s="31">
        <v>1985</v>
      </c>
      <c r="R571" s="30">
        <v>220301</v>
      </c>
      <c r="S571" s="38">
        <v>5200000</v>
      </c>
      <c r="T571" s="35">
        <v>45589</v>
      </c>
      <c r="U571" s="33" t="s">
        <v>1407</v>
      </c>
      <c r="V571" s="35">
        <v>45590</v>
      </c>
      <c r="W571" s="41">
        <v>45657</v>
      </c>
      <c r="X571" s="35"/>
      <c r="Y571" s="30"/>
      <c r="Z571" s="39">
        <f>+S571/2</f>
        <v>2600000</v>
      </c>
      <c r="AA571" s="30"/>
      <c r="AB571" s="40"/>
      <c r="AC571" s="30"/>
      <c r="AD571" s="40"/>
      <c r="AE571" s="30"/>
      <c r="AF571" s="30" t="s">
        <v>1408</v>
      </c>
      <c r="AG571" s="30">
        <v>3143994001</v>
      </c>
      <c r="AH571" s="474" t="s">
        <v>1409</v>
      </c>
      <c r="AI571" s="30"/>
      <c r="AJ571" s="19"/>
      <c r="AK571" s="19"/>
    </row>
    <row r="572" spans="1:37">
      <c r="A572" s="30">
        <v>570</v>
      </c>
      <c r="B572" s="30" t="s">
        <v>654</v>
      </c>
      <c r="C572" s="30" t="s">
        <v>336</v>
      </c>
      <c r="D572" s="59" t="s">
        <v>1410</v>
      </c>
      <c r="E572" s="31" t="s">
        <v>38</v>
      </c>
      <c r="F572" s="32">
        <v>16907000</v>
      </c>
      <c r="G572" s="30" t="s">
        <v>1411</v>
      </c>
      <c r="H572" s="33">
        <v>38360499</v>
      </c>
      <c r="I572" s="33" t="s">
        <v>1063</v>
      </c>
      <c r="J572" s="34">
        <v>3</v>
      </c>
      <c r="K572" s="34">
        <v>2006</v>
      </c>
      <c r="L572" s="35">
        <v>45582</v>
      </c>
      <c r="M572" s="36">
        <v>16907000</v>
      </c>
      <c r="N572" s="35">
        <v>45589</v>
      </c>
      <c r="O572" s="31" t="s">
        <v>40</v>
      </c>
      <c r="P572" s="37"/>
      <c r="Q572" s="31"/>
      <c r="R572" s="30">
        <v>220301</v>
      </c>
      <c r="S572" s="38">
        <v>16907000</v>
      </c>
      <c r="T572" s="35"/>
      <c r="U572" s="475" t="s">
        <v>204</v>
      </c>
      <c r="V572" s="35"/>
      <c r="W572" s="41">
        <v>45657</v>
      </c>
      <c r="X572" s="35"/>
      <c r="Y572" s="30"/>
      <c r="Z572" s="39">
        <f>+S572/2.5</f>
        <v>6762800</v>
      </c>
      <c r="AA572" s="30"/>
      <c r="AB572" s="40"/>
      <c r="AC572" s="30"/>
      <c r="AD572" s="40"/>
      <c r="AE572" s="30"/>
      <c r="AF572" s="30" t="s">
        <v>1412</v>
      </c>
      <c r="AG572" s="30">
        <v>3103776125</v>
      </c>
      <c r="AH572" s="474" t="s">
        <v>1413</v>
      </c>
      <c r="AI572" s="30"/>
      <c r="AJ572" s="19"/>
      <c r="AK572" s="19"/>
    </row>
    <row r="573" spans="1:37">
      <c r="A573" s="30">
        <v>571</v>
      </c>
      <c r="B573" s="30" t="s">
        <v>654</v>
      </c>
      <c r="C573" s="30" t="s">
        <v>336</v>
      </c>
      <c r="D573" s="59" t="s">
        <v>1401</v>
      </c>
      <c r="E573" s="31" t="s">
        <v>38</v>
      </c>
      <c r="F573" s="32">
        <v>6500000</v>
      </c>
      <c r="G573" s="30" t="s">
        <v>1414</v>
      </c>
      <c r="H573" s="33">
        <v>1110477800</v>
      </c>
      <c r="I573" s="33" t="s">
        <v>1063</v>
      </c>
      <c r="J573" s="34">
        <v>3</v>
      </c>
      <c r="K573" s="34">
        <v>2003</v>
      </c>
      <c r="L573" s="35">
        <v>45582</v>
      </c>
      <c r="M573" s="36">
        <v>6500000</v>
      </c>
      <c r="N573" s="35">
        <v>45589</v>
      </c>
      <c r="O573" s="31" t="s">
        <v>40</v>
      </c>
      <c r="P573" s="37">
        <v>45589</v>
      </c>
      <c r="Q573" s="31">
        <v>1983</v>
      </c>
      <c r="R573" s="30">
        <v>220301</v>
      </c>
      <c r="S573" s="38">
        <v>6500000</v>
      </c>
      <c r="T573" s="35">
        <v>45589</v>
      </c>
      <c r="U573" s="33" t="s">
        <v>1415</v>
      </c>
      <c r="V573" s="35">
        <v>45590</v>
      </c>
      <c r="W573" s="41">
        <v>45657</v>
      </c>
      <c r="X573" s="35"/>
      <c r="Y573" s="30"/>
      <c r="Z573" s="39">
        <f>+S573/2</f>
        <v>3250000</v>
      </c>
      <c r="AA573" s="30"/>
      <c r="AB573" s="40"/>
      <c r="AC573" s="30"/>
      <c r="AD573" s="40"/>
      <c r="AE573" s="30"/>
      <c r="AF573" s="30" t="s">
        <v>1416</v>
      </c>
      <c r="AG573" s="30">
        <v>3108501184</v>
      </c>
      <c r="AH573" s="474" t="s">
        <v>1417</v>
      </c>
      <c r="AI573" s="30"/>
      <c r="AJ573" s="19"/>
      <c r="AK573" s="19"/>
    </row>
    <row r="574" spans="1:37">
      <c r="A574" s="30">
        <v>572</v>
      </c>
      <c r="B574" s="30" t="s">
        <v>35</v>
      </c>
      <c r="C574" s="30" t="s">
        <v>251</v>
      </c>
      <c r="D574" s="68" t="s">
        <v>1418</v>
      </c>
      <c r="E574" s="31" t="s">
        <v>38</v>
      </c>
      <c r="F574" s="32">
        <v>36000000</v>
      </c>
      <c r="G574" s="30" t="s">
        <v>222</v>
      </c>
      <c r="H574" s="33">
        <v>17339066</v>
      </c>
      <c r="I574" s="33" t="s">
        <v>1419</v>
      </c>
      <c r="J574" s="34">
        <v>4</v>
      </c>
      <c r="K574" s="34">
        <v>2021</v>
      </c>
      <c r="L574" s="35">
        <v>45586</v>
      </c>
      <c r="M574" s="36">
        <f t="shared" ref="M574" si="94">F574</f>
        <v>36000000</v>
      </c>
      <c r="N574" s="35">
        <v>45590</v>
      </c>
      <c r="O574" s="31" t="s">
        <v>40</v>
      </c>
      <c r="P574" s="37">
        <v>45590</v>
      </c>
      <c r="Q574" s="31">
        <v>1990</v>
      </c>
      <c r="R574" s="30">
        <v>21030202</v>
      </c>
      <c r="S574" s="38">
        <f t="shared" ref="S574" si="95">M574</f>
        <v>36000000</v>
      </c>
      <c r="T574" s="35">
        <v>45590</v>
      </c>
      <c r="U574" s="33">
        <v>100037729</v>
      </c>
      <c r="V574" s="35">
        <v>45590</v>
      </c>
      <c r="W574" s="41">
        <v>45657</v>
      </c>
      <c r="X574" s="35"/>
      <c r="Y574" s="30"/>
      <c r="Z574" s="39">
        <f>+F574/2</f>
        <v>18000000</v>
      </c>
      <c r="AA574" s="30"/>
      <c r="AB574" s="40"/>
      <c r="AC574" s="30"/>
      <c r="AD574" s="40"/>
      <c r="AE574" s="30"/>
      <c r="AF574" s="30" t="s">
        <v>1420</v>
      </c>
      <c r="AG574" s="30">
        <v>3132171088</v>
      </c>
      <c r="AH574" s="474" t="s">
        <v>1421</v>
      </c>
      <c r="AI574" s="30"/>
      <c r="AJ574" s="19"/>
      <c r="AK574" s="19"/>
    </row>
    <row r="575" spans="1:37">
      <c r="A575" s="30">
        <v>573</v>
      </c>
      <c r="B575" s="30" t="s">
        <v>35</v>
      </c>
      <c r="C575" s="30" t="s">
        <v>251</v>
      </c>
      <c r="D575" s="59" t="s">
        <v>1422</v>
      </c>
      <c r="E575" s="31" t="s">
        <v>38</v>
      </c>
      <c r="F575" s="32">
        <v>198000000</v>
      </c>
      <c r="G575" s="30" t="s">
        <v>1423</v>
      </c>
      <c r="H575" s="33">
        <v>71721431</v>
      </c>
      <c r="I575" s="33" t="s">
        <v>1068</v>
      </c>
      <c r="J575" s="34">
        <v>3</v>
      </c>
      <c r="K575" s="34">
        <v>2002</v>
      </c>
      <c r="L575" s="35">
        <v>45576</v>
      </c>
      <c r="M575" s="36">
        <v>198000000</v>
      </c>
      <c r="N575" s="35">
        <v>45593</v>
      </c>
      <c r="O575" s="31" t="s">
        <v>40</v>
      </c>
      <c r="P575" s="37">
        <v>45593</v>
      </c>
      <c r="Q575" s="31">
        <v>1993</v>
      </c>
      <c r="R575" s="30">
        <v>21030202</v>
      </c>
      <c r="S575" s="38">
        <v>198000000</v>
      </c>
      <c r="T575" s="35">
        <v>45593</v>
      </c>
      <c r="U575" s="33" t="s">
        <v>1424</v>
      </c>
      <c r="V575" s="35">
        <v>45596</v>
      </c>
      <c r="W575" s="31" t="s">
        <v>1425</v>
      </c>
      <c r="X575" s="35"/>
      <c r="Y575" s="30"/>
      <c r="Z575" s="39">
        <f>+S575/2</f>
        <v>99000000</v>
      </c>
      <c r="AA575" s="30"/>
      <c r="AB575" s="40"/>
      <c r="AC575" s="30"/>
      <c r="AD575" s="40"/>
      <c r="AE575" s="30"/>
      <c r="AF575" s="30" t="s">
        <v>1426</v>
      </c>
      <c r="AG575" s="30" t="s">
        <v>1427</v>
      </c>
      <c r="AH575" s="474" t="s">
        <v>1428</v>
      </c>
      <c r="AI575" s="30"/>
      <c r="AJ575" s="19"/>
      <c r="AK575" s="19"/>
    </row>
    <row r="576" spans="1:37">
      <c r="A576" s="30">
        <v>574</v>
      </c>
      <c r="B576" s="30" t="s">
        <v>254</v>
      </c>
      <c r="C576" s="30" t="s">
        <v>70</v>
      </c>
      <c r="D576" s="476" t="s">
        <v>1429</v>
      </c>
      <c r="E576" s="31" t="s">
        <v>38</v>
      </c>
      <c r="F576" s="32">
        <v>418581344</v>
      </c>
      <c r="G576" s="30" t="s">
        <v>837</v>
      </c>
      <c r="H576" s="33">
        <v>800250023</v>
      </c>
      <c r="I576" s="33" t="s">
        <v>1063</v>
      </c>
      <c r="J576" s="34">
        <v>3</v>
      </c>
      <c r="K576" s="34">
        <v>2027</v>
      </c>
      <c r="L576" s="35">
        <v>45587</v>
      </c>
      <c r="M576" s="36">
        <v>418581344</v>
      </c>
      <c r="N576" s="35">
        <v>45593</v>
      </c>
      <c r="O576" s="31" t="s">
        <v>40</v>
      </c>
      <c r="P576" s="37">
        <v>45593</v>
      </c>
      <c r="Q576" s="31">
        <v>1994</v>
      </c>
      <c r="R576" s="30">
        <v>220405</v>
      </c>
      <c r="S576" s="38">
        <v>418581344</v>
      </c>
      <c r="T576" s="35">
        <v>45593</v>
      </c>
      <c r="U576" s="33">
        <v>100037771</v>
      </c>
      <c r="V576" s="35">
        <v>45593</v>
      </c>
      <c r="W576" s="41">
        <v>45657</v>
      </c>
      <c r="X576" s="35"/>
      <c r="Y576" s="30"/>
      <c r="Z576" s="39">
        <f>+S576/2</f>
        <v>209290672</v>
      </c>
      <c r="AA576" s="30"/>
      <c r="AB576" s="40"/>
      <c r="AC576" s="30"/>
      <c r="AD576" s="40"/>
      <c r="AE576" s="30"/>
      <c r="AF576" s="30" t="s">
        <v>1139</v>
      </c>
      <c r="AG576" s="30" t="s">
        <v>1140</v>
      </c>
      <c r="AH576" s="474" t="s">
        <v>1141</v>
      </c>
      <c r="AI576" s="30"/>
      <c r="AJ576" s="19"/>
      <c r="AK576" s="19"/>
    </row>
    <row r="577" spans="1:37">
      <c r="A577" s="30">
        <v>575</v>
      </c>
      <c r="B577" s="30" t="s">
        <v>254</v>
      </c>
      <c r="C577" s="30" t="s">
        <v>70</v>
      </c>
      <c r="D577" s="59" t="s">
        <v>1430</v>
      </c>
      <c r="E577" s="31" t="s">
        <v>38</v>
      </c>
      <c r="F577" s="32">
        <v>200000000</v>
      </c>
      <c r="G577" s="30" t="s">
        <v>837</v>
      </c>
      <c r="H577" s="33">
        <v>800250023</v>
      </c>
      <c r="I577" s="33" t="s">
        <v>1063</v>
      </c>
      <c r="J577" s="34">
        <v>3</v>
      </c>
      <c r="K577" s="34">
        <v>2028</v>
      </c>
      <c r="L577" s="35">
        <v>45587</v>
      </c>
      <c r="M577" s="36">
        <v>200000000</v>
      </c>
      <c r="N577" s="35">
        <v>45593</v>
      </c>
      <c r="O577" s="31" t="s">
        <v>40</v>
      </c>
      <c r="P577" s="37">
        <v>45593</v>
      </c>
      <c r="Q577" s="31">
        <v>1995</v>
      </c>
      <c r="R577" s="30">
        <v>220405</v>
      </c>
      <c r="S577" s="38">
        <v>200000000</v>
      </c>
      <c r="T577" s="35">
        <v>45593</v>
      </c>
      <c r="U577" s="33">
        <v>1000353001</v>
      </c>
      <c r="V577" s="35">
        <v>45597</v>
      </c>
      <c r="W577" s="41">
        <v>45657</v>
      </c>
      <c r="X577" s="35"/>
      <c r="Y577" s="30"/>
      <c r="Z577" s="39">
        <f>+S577/2</f>
        <v>100000000</v>
      </c>
      <c r="AA577" s="30"/>
      <c r="AB577" s="40"/>
      <c r="AC577" s="30"/>
      <c r="AD577" s="40"/>
      <c r="AE577" s="30"/>
      <c r="AF577" s="30" t="s">
        <v>1139</v>
      </c>
      <c r="AG577" s="30" t="s">
        <v>1140</v>
      </c>
      <c r="AH577" s="474" t="s">
        <v>1141</v>
      </c>
      <c r="AI577" s="30"/>
      <c r="AJ577" s="19"/>
      <c r="AK577" s="19"/>
    </row>
    <row r="578" spans="1:37">
      <c r="A578" s="30">
        <v>576</v>
      </c>
      <c r="B578" s="30" t="s">
        <v>254</v>
      </c>
      <c r="C578" s="30" t="s">
        <v>251</v>
      </c>
      <c r="D578" s="30" t="s">
        <v>1431</v>
      </c>
      <c r="E578" s="31" t="s">
        <v>38</v>
      </c>
      <c r="F578" s="32">
        <v>80235000</v>
      </c>
      <c r="G578" s="30" t="s">
        <v>1432</v>
      </c>
      <c r="H578" s="33">
        <v>901036133</v>
      </c>
      <c r="I578" s="33" t="s">
        <v>1170</v>
      </c>
      <c r="J578" s="34">
        <v>5</v>
      </c>
      <c r="K578" s="34">
        <v>1978</v>
      </c>
      <c r="L578" s="35">
        <v>45565</v>
      </c>
      <c r="M578" s="36">
        <v>80235000</v>
      </c>
      <c r="N578" s="35">
        <v>45593</v>
      </c>
      <c r="O578" s="31" t="s">
        <v>40</v>
      </c>
      <c r="P578" s="37">
        <v>45593</v>
      </c>
      <c r="Q578" s="31">
        <v>1996</v>
      </c>
      <c r="R578" s="30">
        <v>230209</v>
      </c>
      <c r="S578" s="38">
        <v>80235000</v>
      </c>
      <c r="T578" s="35">
        <v>45594</v>
      </c>
      <c r="U578" s="33" t="s">
        <v>1433</v>
      </c>
      <c r="V578" s="35">
        <v>45595</v>
      </c>
      <c r="W578" s="31" t="s">
        <v>41</v>
      </c>
      <c r="X578" s="35"/>
      <c r="Y578" s="30"/>
      <c r="Z578" s="39">
        <f>+S578</f>
        <v>80235000</v>
      </c>
      <c r="AA578" s="30"/>
      <c r="AB578" s="40"/>
      <c r="AC578" s="30"/>
      <c r="AD578" s="40"/>
      <c r="AE578" s="30"/>
      <c r="AF578" s="30" t="s">
        <v>1434</v>
      </c>
      <c r="AG578" s="30">
        <v>9372186</v>
      </c>
      <c r="AH578" s="474" t="s">
        <v>1435</v>
      </c>
      <c r="AI578" s="30"/>
      <c r="AJ578" s="19"/>
      <c r="AK578" s="19"/>
    </row>
    <row r="579" spans="1:37">
      <c r="A579" s="30">
        <v>577</v>
      </c>
      <c r="B579" s="30" t="s">
        <v>254</v>
      </c>
      <c r="C579" s="30" t="s">
        <v>251</v>
      </c>
      <c r="D579" s="68" t="s">
        <v>1436</v>
      </c>
      <c r="E579" s="31" t="s">
        <v>38</v>
      </c>
      <c r="F579" s="32">
        <v>430103008</v>
      </c>
      <c r="G579" s="30" t="s">
        <v>312</v>
      </c>
      <c r="H579" s="33">
        <v>901422831</v>
      </c>
      <c r="I579" s="33" t="s">
        <v>1170</v>
      </c>
      <c r="J579" s="34">
        <v>3</v>
      </c>
      <c r="K579" s="34">
        <v>1979</v>
      </c>
      <c r="L579" s="35">
        <v>45565</v>
      </c>
      <c r="M579" s="36">
        <v>430103008</v>
      </c>
      <c r="N579" s="35">
        <v>45594</v>
      </c>
      <c r="O579" s="31" t="s">
        <v>1437</v>
      </c>
      <c r="P579" s="37">
        <v>45595</v>
      </c>
      <c r="Q579" s="31">
        <v>2001</v>
      </c>
      <c r="R579" s="30">
        <v>21030204</v>
      </c>
      <c r="S579" s="38">
        <v>430103008</v>
      </c>
      <c r="T579" s="35">
        <v>45595</v>
      </c>
      <c r="U579" s="33" t="s">
        <v>1438</v>
      </c>
      <c r="V579" s="35">
        <v>45597</v>
      </c>
      <c r="W579" s="41">
        <v>45646</v>
      </c>
      <c r="X579" s="35"/>
      <c r="Y579" s="30"/>
      <c r="Z579" s="39">
        <f>+S579/2</f>
        <v>215051504</v>
      </c>
      <c r="AA579" s="30"/>
      <c r="AB579" s="40"/>
      <c r="AC579" s="30"/>
      <c r="AD579" s="40"/>
      <c r="AE579" s="30"/>
      <c r="AF579" s="30" t="s">
        <v>1146</v>
      </c>
      <c r="AG579" s="30">
        <v>3176489488</v>
      </c>
      <c r="AH579" s="474" t="s">
        <v>1147</v>
      </c>
      <c r="AI579" s="30"/>
      <c r="AJ579" s="19"/>
      <c r="AK579" s="19"/>
    </row>
    <row r="580" spans="1:37">
      <c r="A580" s="30">
        <v>578</v>
      </c>
      <c r="B580" s="30" t="s">
        <v>1439</v>
      </c>
      <c r="C580" s="30" t="s">
        <v>1440</v>
      </c>
      <c r="D580" s="59" t="s">
        <v>1441</v>
      </c>
      <c r="E580" s="31" t="s">
        <v>38</v>
      </c>
      <c r="F580" s="32">
        <v>10800000</v>
      </c>
      <c r="G580" s="30" t="s">
        <v>1442</v>
      </c>
      <c r="H580" s="33">
        <v>1110478445</v>
      </c>
      <c r="I580" s="33" t="s">
        <v>1063</v>
      </c>
      <c r="J580" s="34">
        <v>6</v>
      </c>
      <c r="K580" s="34">
        <v>2029</v>
      </c>
      <c r="L580" s="35">
        <v>45587</v>
      </c>
      <c r="M580" s="36">
        <f t="shared" ref="M580" si="96">F580</f>
        <v>10800000</v>
      </c>
      <c r="N580" s="35">
        <v>45597</v>
      </c>
      <c r="O580" s="31" t="s">
        <v>40</v>
      </c>
      <c r="P580" s="37">
        <v>45597</v>
      </c>
      <c r="Q580" s="31">
        <v>2016</v>
      </c>
      <c r="R580" s="30">
        <v>2101020301</v>
      </c>
      <c r="S580" s="38">
        <f t="shared" ref="S580" si="97">M580</f>
        <v>10800000</v>
      </c>
      <c r="T580" s="35"/>
      <c r="U580" s="33"/>
      <c r="V580" s="35"/>
      <c r="W580" s="31" t="s">
        <v>52</v>
      </c>
      <c r="X580" s="35"/>
      <c r="Y580" s="30"/>
      <c r="Z580" s="39">
        <f>+S580/2</f>
        <v>5400000</v>
      </c>
      <c r="AA580" s="30"/>
      <c r="AB580" s="40"/>
      <c r="AC580" s="30"/>
      <c r="AD580" s="40"/>
      <c r="AE580" s="30"/>
      <c r="AF580" s="474" t="s">
        <v>1443</v>
      </c>
      <c r="AG580" s="30">
        <v>3022991740</v>
      </c>
      <c r="AH580" s="474" t="s">
        <v>1444</v>
      </c>
      <c r="AI580" s="30"/>
      <c r="AJ580" s="19"/>
      <c r="AK580" s="19"/>
    </row>
    <row r="581" spans="1:37">
      <c r="A581" s="30">
        <v>579</v>
      </c>
      <c r="B581" s="30" t="s">
        <v>35</v>
      </c>
      <c r="C581" s="30" t="s">
        <v>753</v>
      </c>
      <c r="D581" s="30" t="s">
        <v>1445</v>
      </c>
      <c r="E581" s="31" t="s">
        <v>38</v>
      </c>
      <c r="F581" s="32">
        <v>138446980</v>
      </c>
      <c r="G581" s="30" t="s">
        <v>1446</v>
      </c>
      <c r="H581" s="33">
        <v>890704105</v>
      </c>
      <c r="I581" s="33" t="s">
        <v>1063</v>
      </c>
      <c r="J581" s="34">
        <v>6</v>
      </c>
      <c r="K581" s="34">
        <v>2020</v>
      </c>
      <c r="L581" s="35">
        <v>45583</v>
      </c>
      <c r="M581" s="36">
        <v>138446980</v>
      </c>
      <c r="N581" s="35">
        <v>45597</v>
      </c>
      <c r="O581" s="31" t="s">
        <v>40</v>
      </c>
      <c r="P581" s="37"/>
      <c r="Q581" s="31"/>
      <c r="R581" s="30" t="s">
        <v>1447</v>
      </c>
      <c r="S581" s="38">
        <v>138446980</v>
      </c>
      <c r="T581" s="35"/>
      <c r="U581" s="69" t="s">
        <v>204</v>
      </c>
      <c r="V581" s="35"/>
      <c r="W581" s="41">
        <v>45641</v>
      </c>
      <c r="X581" s="35"/>
      <c r="Y581" s="30"/>
      <c r="Z581" s="39">
        <f>+S581/1.5</f>
        <v>92297986.666666672</v>
      </c>
      <c r="AA581" s="30"/>
      <c r="AB581" s="40"/>
      <c r="AC581" s="30"/>
      <c r="AD581" s="40"/>
      <c r="AE581" s="30"/>
      <c r="AF581" s="30" t="s">
        <v>1448</v>
      </c>
      <c r="AG581" s="30" t="s">
        <v>1449</v>
      </c>
      <c r="AH581" s="474" t="s">
        <v>1450</v>
      </c>
      <c r="AI581" s="30"/>
      <c r="AJ581" s="19"/>
      <c r="AK581" s="19"/>
    </row>
    <row r="582" spans="1:37">
      <c r="A582" s="30">
        <v>580</v>
      </c>
      <c r="B582" s="30" t="s">
        <v>654</v>
      </c>
      <c r="C582" s="30" t="s">
        <v>336</v>
      </c>
      <c r="D582" s="30" t="s">
        <v>1392</v>
      </c>
      <c r="E582" s="31" t="s">
        <v>38</v>
      </c>
      <c r="F582" s="32">
        <v>6630666</v>
      </c>
      <c r="G582" s="30" t="s">
        <v>1451</v>
      </c>
      <c r="H582" s="33">
        <v>1110450671</v>
      </c>
      <c r="I582" s="33" t="s">
        <v>1063</v>
      </c>
      <c r="J582" s="34">
        <v>2</v>
      </c>
      <c r="K582" s="34">
        <v>2015</v>
      </c>
      <c r="L582" s="35">
        <v>45583</v>
      </c>
      <c r="M582" s="36">
        <f t="shared" ref="M582" si="98">F582</f>
        <v>6630666</v>
      </c>
      <c r="N582" s="35">
        <v>45597</v>
      </c>
      <c r="O582" s="31" t="s">
        <v>40</v>
      </c>
      <c r="P582" s="37">
        <v>45597</v>
      </c>
      <c r="Q582" s="31">
        <v>2017</v>
      </c>
      <c r="R582" s="30">
        <v>220302</v>
      </c>
      <c r="S582" s="38">
        <f t="shared" ref="S582" si="99">M582</f>
        <v>6630666</v>
      </c>
      <c r="T582" s="35">
        <v>45601</v>
      </c>
      <c r="U582" s="33" t="s">
        <v>1452</v>
      </c>
      <c r="V582" s="35">
        <v>45602</v>
      </c>
      <c r="W582" s="41">
        <v>45657</v>
      </c>
      <c r="X582" s="35"/>
      <c r="Y582" s="30"/>
      <c r="Z582" s="39">
        <f>+S582/2</f>
        <v>3315333</v>
      </c>
      <c r="AA582" s="30"/>
      <c r="AB582" s="40"/>
      <c r="AC582" s="30"/>
      <c r="AD582" s="40"/>
      <c r="AE582" s="30"/>
      <c r="AF582" s="30" t="s">
        <v>1453</v>
      </c>
      <c r="AG582" s="30">
        <v>3118755833</v>
      </c>
      <c r="AH582" s="474" t="s">
        <v>1454</v>
      </c>
      <c r="AI582" s="30"/>
      <c r="AJ582" s="19"/>
      <c r="AK582" s="19"/>
    </row>
    <row r="583" spans="1:37">
      <c r="A583" s="30">
        <v>581</v>
      </c>
      <c r="B583" s="30" t="s">
        <v>254</v>
      </c>
      <c r="C583" s="30" t="s">
        <v>1455</v>
      </c>
      <c r="D583" s="30" t="s">
        <v>1456</v>
      </c>
      <c r="E583" s="31" t="s">
        <v>38</v>
      </c>
      <c r="F583" s="32">
        <v>24000000</v>
      </c>
      <c r="G583" s="30" t="s">
        <v>1457</v>
      </c>
      <c r="H583" s="33">
        <v>1026283658</v>
      </c>
      <c r="I583" s="33" t="s">
        <v>1119</v>
      </c>
      <c r="J583" s="34">
        <v>5</v>
      </c>
      <c r="K583" s="34">
        <v>2016</v>
      </c>
      <c r="L583" s="35">
        <v>45583</v>
      </c>
      <c r="M583" s="36">
        <v>24000000</v>
      </c>
      <c r="N583" s="35">
        <v>45597</v>
      </c>
      <c r="O583" s="31" t="s">
        <v>40</v>
      </c>
      <c r="P583" s="37">
        <v>45597</v>
      </c>
      <c r="Q583" s="31">
        <v>2018</v>
      </c>
      <c r="R583" s="30">
        <v>220401</v>
      </c>
      <c r="S583" s="38">
        <v>24000000</v>
      </c>
      <c r="T583" s="35"/>
      <c r="U583" s="33"/>
      <c r="V583" s="35"/>
      <c r="W583" s="41">
        <v>45657</v>
      </c>
      <c r="X583" s="35"/>
      <c r="Y583" s="30"/>
      <c r="Z583" s="39">
        <f>+S583/2</f>
        <v>12000000</v>
      </c>
      <c r="AA583" s="30"/>
      <c r="AB583" s="40"/>
      <c r="AC583" s="30"/>
      <c r="AD583" s="40"/>
      <c r="AE583" s="30"/>
      <c r="AF583" s="30" t="s">
        <v>1458</v>
      </c>
      <c r="AG583" s="30">
        <v>3104884841</v>
      </c>
      <c r="AH583" s="474" t="s">
        <v>1459</v>
      </c>
      <c r="AI583" s="30"/>
      <c r="AJ583" s="19"/>
      <c r="AK583" s="19"/>
    </row>
    <row r="584" spans="1:37">
      <c r="A584" s="30">
        <v>582</v>
      </c>
      <c r="B584" s="30" t="s">
        <v>254</v>
      </c>
      <c r="C584" s="30" t="s">
        <v>314</v>
      </c>
      <c r="D584" s="30" t="s">
        <v>998</v>
      </c>
      <c r="E584" s="31" t="s">
        <v>38</v>
      </c>
      <c r="F584" s="32">
        <v>15329999</v>
      </c>
      <c r="G584" s="30" t="s">
        <v>1460</v>
      </c>
      <c r="H584" s="33">
        <v>1043001026</v>
      </c>
      <c r="I584" s="33" t="s">
        <v>1461</v>
      </c>
      <c r="J584" s="34">
        <v>3</v>
      </c>
      <c r="K584" s="34">
        <v>2030</v>
      </c>
      <c r="L584" s="35">
        <v>45587</v>
      </c>
      <c r="M584" s="36">
        <f t="shared" ref="M584:M586" si="100">F584</f>
        <v>15329999</v>
      </c>
      <c r="N584" s="35">
        <v>45597</v>
      </c>
      <c r="O584" s="31" t="s">
        <v>40</v>
      </c>
      <c r="P584" s="37">
        <v>45602</v>
      </c>
      <c r="Q584" s="31">
        <v>2020</v>
      </c>
      <c r="R584" s="30">
        <v>220401</v>
      </c>
      <c r="S584" s="38">
        <f>M584/2</f>
        <v>7664999.5</v>
      </c>
      <c r="T584" s="35">
        <v>45610</v>
      </c>
      <c r="U584" s="33" t="s">
        <v>1462</v>
      </c>
      <c r="V584" s="35">
        <v>45610</v>
      </c>
      <c r="W584" s="41">
        <v>45657</v>
      </c>
      <c r="X584" s="35"/>
      <c r="Y584" s="30"/>
      <c r="Z584" s="39">
        <f>+S584/2</f>
        <v>3832499.75</v>
      </c>
      <c r="AA584" s="30"/>
      <c r="AB584" s="40"/>
      <c r="AC584" s="30"/>
      <c r="AD584" s="40"/>
      <c r="AE584" s="30"/>
      <c r="AF584" s="30" t="s">
        <v>1463</v>
      </c>
      <c r="AG584" s="30">
        <v>3113305009</v>
      </c>
      <c r="AH584" s="474" t="s">
        <v>1464</v>
      </c>
      <c r="AI584" s="30"/>
      <c r="AJ584" s="19"/>
      <c r="AK584" s="19"/>
    </row>
    <row r="585" spans="1:37">
      <c r="A585" s="30">
        <v>583</v>
      </c>
      <c r="B585" s="30" t="s">
        <v>254</v>
      </c>
      <c r="C585" s="30" t="s">
        <v>314</v>
      </c>
      <c r="D585" s="30" t="s">
        <v>1465</v>
      </c>
      <c r="E585" s="31" t="s">
        <v>38</v>
      </c>
      <c r="F585" s="32">
        <v>11072499</v>
      </c>
      <c r="G585" s="30" t="s">
        <v>1466</v>
      </c>
      <c r="H585" s="33">
        <v>93387583</v>
      </c>
      <c r="I585" s="33" t="s">
        <v>1063</v>
      </c>
      <c r="J585" s="34">
        <v>1</v>
      </c>
      <c r="K585" s="34">
        <v>2017</v>
      </c>
      <c r="L585" s="35">
        <v>45583</v>
      </c>
      <c r="M585" s="36">
        <f t="shared" si="100"/>
        <v>11072499</v>
      </c>
      <c r="N585" s="35">
        <v>45597</v>
      </c>
      <c r="O585" s="31" t="s">
        <v>40</v>
      </c>
      <c r="P585" s="37"/>
      <c r="Q585" s="31"/>
      <c r="R585" s="30">
        <v>220401</v>
      </c>
      <c r="S585" s="38">
        <f t="shared" ref="S585:S586" si="101">M585</f>
        <v>11072499</v>
      </c>
      <c r="T585" s="35"/>
      <c r="U585" s="69" t="s">
        <v>204</v>
      </c>
      <c r="V585" s="35"/>
      <c r="W585" s="41">
        <v>45657</v>
      </c>
      <c r="X585" s="35"/>
      <c r="Y585" s="30"/>
      <c r="Z585" s="39">
        <f>+S585/2</f>
        <v>5536249.5</v>
      </c>
      <c r="AA585" s="30"/>
      <c r="AB585" s="40"/>
      <c r="AC585" s="30"/>
      <c r="AD585" s="40"/>
      <c r="AE585" s="30"/>
      <c r="AF585" s="30" t="s">
        <v>1467</v>
      </c>
      <c r="AG585" s="30">
        <v>3163738350</v>
      </c>
      <c r="AH585" s="474" t="s">
        <v>1468</v>
      </c>
      <c r="AI585" s="30"/>
      <c r="AJ585" s="19"/>
      <c r="AK585" s="19"/>
    </row>
    <row r="586" spans="1:37">
      <c r="A586" s="30">
        <v>584</v>
      </c>
      <c r="B586" s="30" t="s">
        <v>254</v>
      </c>
      <c r="C586" s="30" t="s">
        <v>314</v>
      </c>
      <c r="D586" s="30" t="s">
        <v>1465</v>
      </c>
      <c r="E586" s="31" t="s">
        <v>38</v>
      </c>
      <c r="F586" s="32">
        <v>11072499</v>
      </c>
      <c r="G586" s="30" t="s">
        <v>1469</v>
      </c>
      <c r="H586" s="33">
        <v>1081702516</v>
      </c>
      <c r="I586" s="33" t="s">
        <v>1470</v>
      </c>
      <c r="J586" s="34">
        <v>7</v>
      </c>
      <c r="K586" s="34">
        <v>2018</v>
      </c>
      <c r="L586" s="35">
        <v>45583</v>
      </c>
      <c r="M586" s="36">
        <f t="shared" si="100"/>
        <v>11072499</v>
      </c>
      <c r="N586" s="35">
        <v>45597</v>
      </c>
      <c r="O586" s="31" t="s">
        <v>40</v>
      </c>
      <c r="P586" s="37"/>
      <c r="Q586" s="31"/>
      <c r="R586" s="30">
        <v>220401</v>
      </c>
      <c r="S586" s="38">
        <f t="shared" si="101"/>
        <v>11072499</v>
      </c>
      <c r="T586" s="35"/>
      <c r="U586" s="69" t="s">
        <v>204</v>
      </c>
      <c r="V586" s="35"/>
      <c r="W586" s="41">
        <v>45657</v>
      </c>
      <c r="X586" s="35"/>
      <c r="Y586" s="30"/>
      <c r="Z586" s="39">
        <f>+S586/2</f>
        <v>5536249.5</v>
      </c>
      <c r="AA586" s="30"/>
      <c r="AB586" s="40"/>
      <c r="AC586" s="30"/>
      <c r="AD586" s="40"/>
      <c r="AE586" s="30"/>
      <c r="AF586" s="30" t="s">
        <v>1471</v>
      </c>
      <c r="AG586" s="30">
        <v>3125594417</v>
      </c>
      <c r="AH586" s="474" t="s">
        <v>1472</v>
      </c>
      <c r="AI586" s="30"/>
      <c r="AJ586" s="19"/>
      <c r="AK586" s="19"/>
    </row>
    <row r="587" spans="1:37">
      <c r="A587" s="30">
        <v>585</v>
      </c>
      <c r="B587" s="30" t="s">
        <v>254</v>
      </c>
      <c r="C587" s="30" t="s">
        <v>314</v>
      </c>
      <c r="D587" s="59" t="s">
        <v>1473</v>
      </c>
      <c r="E587" s="31" t="s">
        <v>38</v>
      </c>
      <c r="F587" s="32">
        <v>4738000</v>
      </c>
      <c r="G587" s="30" t="s">
        <v>1474</v>
      </c>
      <c r="H587" s="33">
        <v>1110479304</v>
      </c>
      <c r="I587" s="33" t="s">
        <v>1063</v>
      </c>
      <c r="J587" s="34">
        <v>0</v>
      </c>
      <c r="K587" s="34">
        <v>2044</v>
      </c>
      <c r="L587" s="35">
        <v>45594</v>
      </c>
      <c r="M587" s="36">
        <v>4738000</v>
      </c>
      <c r="N587" s="35">
        <v>45602</v>
      </c>
      <c r="O587" s="31" t="s">
        <v>40</v>
      </c>
      <c r="P587" s="37">
        <v>45602</v>
      </c>
      <c r="Q587" s="31">
        <v>2021</v>
      </c>
      <c r="R587" s="30">
        <v>220402</v>
      </c>
      <c r="S587" s="38">
        <v>4738000</v>
      </c>
      <c r="T587" s="35">
        <v>45602</v>
      </c>
      <c r="U587" s="33">
        <v>100038043</v>
      </c>
      <c r="V587" s="35">
        <v>45602</v>
      </c>
      <c r="W587" s="41">
        <v>45657</v>
      </c>
      <c r="X587" s="35"/>
      <c r="Y587" s="30"/>
      <c r="Z587" s="39">
        <v>2369000</v>
      </c>
      <c r="AA587" s="30"/>
      <c r="AB587" s="40"/>
      <c r="AC587" s="30"/>
      <c r="AD587" s="40"/>
      <c r="AE587" s="30"/>
      <c r="AF587" s="30" t="s">
        <v>1475</v>
      </c>
      <c r="AG587" s="30">
        <v>3134131468</v>
      </c>
      <c r="AH587" s="474" t="s">
        <v>1476</v>
      </c>
      <c r="AI587" s="30"/>
      <c r="AJ587" s="19"/>
      <c r="AK587" s="19"/>
    </row>
    <row r="588" spans="1:37">
      <c r="A588" s="30">
        <v>586</v>
      </c>
      <c r="B588" s="30" t="s">
        <v>654</v>
      </c>
      <c r="C588" s="30" t="s">
        <v>336</v>
      </c>
      <c r="D588" s="59" t="s">
        <v>1477</v>
      </c>
      <c r="E588" s="31" t="s">
        <v>38</v>
      </c>
      <c r="F588" s="32">
        <v>5880000</v>
      </c>
      <c r="G588" s="30" t="s">
        <v>1478</v>
      </c>
      <c r="H588" s="33">
        <v>1110451299</v>
      </c>
      <c r="I588" s="33" t="s">
        <v>1063</v>
      </c>
      <c r="J588" s="34">
        <v>1</v>
      </c>
      <c r="K588" s="34">
        <v>2042</v>
      </c>
      <c r="L588" s="35">
        <v>45594</v>
      </c>
      <c r="M588" s="36">
        <v>5880000</v>
      </c>
      <c r="N588" s="35">
        <v>45603</v>
      </c>
      <c r="O588" s="31" t="s">
        <v>40</v>
      </c>
      <c r="P588" s="37">
        <v>45604</v>
      </c>
      <c r="Q588" s="31">
        <v>2027</v>
      </c>
      <c r="R588" s="30">
        <v>220302</v>
      </c>
      <c r="S588" s="38">
        <v>5880000</v>
      </c>
      <c r="T588" s="35">
        <v>45603</v>
      </c>
      <c r="U588" s="33">
        <v>100038075</v>
      </c>
      <c r="V588" s="35">
        <v>45608</v>
      </c>
      <c r="W588" s="41">
        <v>45657</v>
      </c>
      <c r="X588" s="35"/>
      <c r="Y588" s="30"/>
      <c r="Z588" s="39">
        <f>+S588/2</f>
        <v>2940000</v>
      </c>
      <c r="AA588" s="30"/>
      <c r="AB588" s="40"/>
      <c r="AC588" s="30"/>
      <c r="AD588" s="40"/>
      <c r="AE588" s="30"/>
      <c r="AF588" s="30" t="s">
        <v>1479</v>
      </c>
      <c r="AG588" s="30">
        <v>3134860042</v>
      </c>
      <c r="AH588" s="474" t="s">
        <v>1480</v>
      </c>
      <c r="AI588" s="30"/>
      <c r="AJ588" s="19"/>
      <c r="AK588" s="19"/>
    </row>
    <row r="589" spans="1:37">
      <c r="A589" s="30">
        <v>587</v>
      </c>
      <c r="B589" s="30" t="s">
        <v>254</v>
      </c>
      <c r="C589" s="30" t="s">
        <v>314</v>
      </c>
      <c r="D589" s="59" t="s">
        <v>1473</v>
      </c>
      <c r="E589" s="31" t="s">
        <v>38</v>
      </c>
      <c r="F589" s="32">
        <v>4738000</v>
      </c>
      <c r="G589" s="30" t="s">
        <v>433</v>
      </c>
      <c r="H589" s="33">
        <v>1007884109</v>
      </c>
      <c r="I589" s="33" t="s">
        <v>1063</v>
      </c>
      <c r="J589" s="34">
        <v>3</v>
      </c>
      <c r="K589" s="34">
        <v>2043</v>
      </c>
      <c r="L589" s="35">
        <v>45594</v>
      </c>
      <c r="M589" s="36">
        <v>4738000</v>
      </c>
      <c r="N589" s="35">
        <v>45603</v>
      </c>
      <c r="O589" s="31" t="s">
        <v>40</v>
      </c>
      <c r="P589" s="37">
        <v>45608</v>
      </c>
      <c r="Q589" s="31">
        <v>2030</v>
      </c>
      <c r="R589" s="30">
        <v>220402</v>
      </c>
      <c r="S589" s="38">
        <v>4738000</v>
      </c>
      <c r="T589" s="35">
        <v>45603</v>
      </c>
      <c r="U589" s="33">
        <v>100038085</v>
      </c>
      <c r="V589" s="35">
        <v>45609</v>
      </c>
      <c r="W589" s="41">
        <v>45657</v>
      </c>
      <c r="X589" s="35"/>
      <c r="Y589" s="30"/>
      <c r="Z589" s="39">
        <v>2369000</v>
      </c>
      <c r="AA589" s="30"/>
      <c r="AB589" s="40"/>
      <c r="AC589" s="30"/>
      <c r="AD589" s="40"/>
      <c r="AE589" s="30"/>
      <c r="AF589" s="30" t="s">
        <v>1481</v>
      </c>
      <c r="AG589" s="30">
        <v>3165541868</v>
      </c>
      <c r="AH589" s="474" t="s">
        <v>1482</v>
      </c>
      <c r="AI589" s="30"/>
      <c r="AJ589" s="19"/>
      <c r="AK589" s="19"/>
    </row>
    <row r="590" spans="1:37">
      <c r="A590" s="30">
        <v>588</v>
      </c>
      <c r="B590" s="30" t="s">
        <v>1483</v>
      </c>
      <c r="C590" s="30" t="s">
        <v>70</v>
      </c>
      <c r="D590" s="68" t="s">
        <v>1484</v>
      </c>
      <c r="E590" s="31" t="s">
        <v>64</v>
      </c>
      <c r="F590" s="32">
        <v>5211800</v>
      </c>
      <c r="G590" s="30" t="s">
        <v>1485</v>
      </c>
      <c r="H590" s="33">
        <v>1005701567</v>
      </c>
      <c r="I590" s="33" t="s">
        <v>1063</v>
      </c>
      <c r="J590" s="34">
        <v>1</v>
      </c>
      <c r="K590" s="34">
        <v>2041</v>
      </c>
      <c r="L590" s="35">
        <v>45594</v>
      </c>
      <c r="M590" s="36">
        <v>5211800</v>
      </c>
      <c r="N590" s="35">
        <v>45603</v>
      </c>
      <c r="O590" s="31" t="s">
        <v>40</v>
      </c>
      <c r="P590" s="37">
        <v>45603</v>
      </c>
      <c r="Q590" s="31">
        <v>2026</v>
      </c>
      <c r="R590" s="30">
        <v>220402</v>
      </c>
      <c r="S590" s="38">
        <v>5211800</v>
      </c>
      <c r="T590" s="35" t="s">
        <v>1486</v>
      </c>
      <c r="U590" s="33">
        <v>100038082</v>
      </c>
      <c r="V590" s="35">
        <v>45608</v>
      </c>
      <c r="W590" s="41">
        <v>45657</v>
      </c>
      <c r="X590" s="35"/>
      <c r="Y590" s="30"/>
      <c r="Z590" s="39">
        <v>2369000</v>
      </c>
      <c r="AA590" s="30"/>
      <c r="AB590" s="40"/>
      <c r="AC590" s="30"/>
      <c r="AD590" s="40"/>
      <c r="AE590" s="30"/>
      <c r="AF590" s="30" t="s">
        <v>1487</v>
      </c>
      <c r="AG590" s="30">
        <v>3187144444</v>
      </c>
      <c r="AH590" s="474" t="s">
        <v>1488</v>
      </c>
      <c r="AI590" s="30"/>
      <c r="AJ590" s="19"/>
      <c r="AK590" s="19"/>
    </row>
    <row r="591" spans="1:37">
      <c r="A591" s="30">
        <v>589</v>
      </c>
      <c r="B591" s="30" t="s">
        <v>35</v>
      </c>
      <c r="C591" s="30" t="s">
        <v>48</v>
      </c>
      <c r="D591" s="68" t="s">
        <v>1489</v>
      </c>
      <c r="E591" s="31" t="s">
        <v>38</v>
      </c>
      <c r="F591" s="32">
        <v>120000000</v>
      </c>
      <c r="G591" s="30" t="s">
        <v>50</v>
      </c>
      <c r="H591" s="33">
        <v>901252497</v>
      </c>
      <c r="I591" s="33" t="s">
        <v>1170</v>
      </c>
      <c r="J591" s="34">
        <v>6</v>
      </c>
      <c r="K591" s="34">
        <v>2049</v>
      </c>
      <c r="L591" s="35">
        <v>45595</v>
      </c>
      <c r="M591" s="36">
        <f t="shared" ref="M591:M594" si="102">F591</f>
        <v>120000000</v>
      </c>
      <c r="N591" s="35">
        <v>45604</v>
      </c>
      <c r="O591" s="31" t="s">
        <v>40</v>
      </c>
      <c r="P591" s="37">
        <v>45604</v>
      </c>
      <c r="Q591" s="31">
        <v>2028</v>
      </c>
      <c r="R591" s="30">
        <v>220202</v>
      </c>
      <c r="S591" s="38">
        <f t="shared" ref="S591:S594" si="103">M591</f>
        <v>120000000</v>
      </c>
      <c r="T591" s="35">
        <v>45604</v>
      </c>
      <c r="U591" s="33" t="s">
        <v>1490</v>
      </c>
      <c r="V591" s="35">
        <v>45608</v>
      </c>
      <c r="W591" s="41">
        <v>45657</v>
      </c>
      <c r="X591" s="35"/>
      <c r="Y591" s="30"/>
      <c r="Z591" s="39">
        <f>+F591/1</f>
        <v>120000000</v>
      </c>
      <c r="AA591" s="30"/>
      <c r="AB591" s="40"/>
      <c r="AC591" s="30"/>
      <c r="AD591" s="40"/>
      <c r="AE591" s="30"/>
      <c r="AF591" s="30" t="s">
        <v>1059</v>
      </c>
      <c r="AG591" s="30">
        <v>3114560450</v>
      </c>
      <c r="AH591" s="474" t="s">
        <v>1060</v>
      </c>
      <c r="AI591" s="30"/>
      <c r="AJ591" s="19"/>
      <c r="AK591" s="19"/>
    </row>
    <row r="592" spans="1:37">
      <c r="A592" s="30">
        <v>590</v>
      </c>
      <c r="B592" s="30" t="s">
        <v>654</v>
      </c>
      <c r="C592" s="30" t="s">
        <v>669</v>
      </c>
      <c r="D592" s="68" t="s">
        <v>1491</v>
      </c>
      <c r="E592" s="31" t="s">
        <v>38</v>
      </c>
      <c r="F592" s="32">
        <v>10932328</v>
      </c>
      <c r="G592" s="30" t="s">
        <v>1492</v>
      </c>
      <c r="H592" s="33">
        <v>1110592523</v>
      </c>
      <c r="I592" s="33" t="s">
        <v>1063</v>
      </c>
      <c r="J592" s="34">
        <v>1</v>
      </c>
      <c r="K592" s="34">
        <v>2040</v>
      </c>
      <c r="L592" s="35">
        <v>45593</v>
      </c>
      <c r="M592" s="36">
        <f t="shared" si="102"/>
        <v>10932328</v>
      </c>
      <c r="N592" s="35">
        <v>45604</v>
      </c>
      <c r="O592" s="31" t="s">
        <v>40</v>
      </c>
      <c r="P592" s="37"/>
      <c r="Q592" s="31"/>
      <c r="R592" s="30">
        <v>220302</v>
      </c>
      <c r="S592" s="38">
        <f t="shared" si="103"/>
        <v>10932328</v>
      </c>
      <c r="T592" s="35"/>
      <c r="U592" s="69" t="s">
        <v>1493</v>
      </c>
      <c r="V592" s="35"/>
      <c r="W592" s="41">
        <v>45641</v>
      </c>
      <c r="X592" s="35"/>
      <c r="Y592" s="30"/>
      <c r="Z592" s="39">
        <f>+F592/2</f>
        <v>5466164</v>
      </c>
      <c r="AA592" s="30"/>
      <c r="AB592" s="40"/>
      <c r="AC592" s="30"/>
      <c r="AD592" s="40"/>
      <c r="AE592" s="30"/>
      <c r="AF592" s="30" t="s">
        <v>1494</v>
      </c>
      <c r="AG592" s="30">
        <v>3102708940</v>
      </c>
      <c r="AH592" s="474" t="s">
        <v>1495</v>
      </c>
      <c r="AI592" s="30"/>
      <c r="AJ592" s="19"/>
      <c r="AK592" s="19"/>
    </row>
    <row r="593" spans="1:37">
      <c r="A593" s="30">
        <v>591</v>
      </c>
      <c r="B593" s="30" t="s">
        <v>35</v>
      </c>
      <c r="C593" s="30" t="s">
        <v>48</v>
      </c>
      <c r="D593" s="55" t="s">
        <v>1295</v>
      </c>
      <c r="E593" s="31" t="s">
        <v>38</v>
      </c>
      <c r="F593" s="32">
        <v>175000000</v>
      </c>
      <c r="G593" s="30" t="s">
        <v>68</v>
      </c>
      <c r="H593" s="33">
        <v>900504144</v>
      </c>
      <c r="I593" s="33" t="s">
        <v>1063</v>
      </c>
      <c r="J593" s="34">
        <v>0</v>
      </c>
      <c r="K593" s="34">
        <v>2053</v>
      </c>
      <c r="L593" s="35">
        <v>45597</v>
      </c>
      <c r="M593" s="36">
        <f t="shared" si="102"/>
        <v>175000000</v>
      </c>
      <c r="N593" s="35">
        <v>45604</v>
      </c>
      <c r="O593" s="31" t="s">
        <v>40</v>
      </c>
      <c r="P593" s="37">
        <v>45608</v>
      </c>
      <c r="Q593" s="31">
        <v>2031</v>
      </c>
      <c r="R593" s="30">
        <v>220101</v>
      </c>
      <c r="S593" s="38">
        <f t="shared" si="103"/>
        <v>175000000</v>
      </c>
      <c r="T593" s="35">
        <v>45604</v>
      </c>
      <c r="U593" s="447" t="s">
        <v>1496</v>
      </c>
      <c r="V593" s="35">
        <v>45608</v>
      </c>
      <c r="W593" s="31" t="s">
        <v>41</v>
      </c>
      <c r="X593" s="35"/>
      <c r="Y593" s="30"/>
      <c r="Z593" s="39">
        <f>+F593/1</f>
        <v>175000000</v>
      </c>
      <c r="AA593" s="30"/>
      <c r="AB593" s="40"/>
      <c r="AC593" s="30"/>
      <c r="AD593" s="40"/>
      <c r="AE593" s="30"/>
      <c r="AF593" s="30" t="s">
        <v>1108</v>
      </c>
      <c r="AG593" s="30">
        <v>3163162117</v>
      </c>
      <c r="AH593" s="474" t="s">
        <v>1109</v>
      </c>
      <c r="AI593" s="30"/>
      <c r="AJ593" s="19"/>
      <c r="AK593" s="19"/>
    </row>
    <row r="594" spans="1:37">
      <c r="A594" s="30">
        <v>592</v>
      </c>
      <c r="B594" s="30" t="s">
        <v>35</v>
      </c>
      <c r="C594" s="30" t="s">
        <v>262</v>
      </c>
      <c r="D594" s="30" t="s">
        <v>263</v>
      </c>
      <c r="E594" s="31" t="s">
        <v>38</v>
      </c>
      <c r="F594" s="32">
        <v>6769406</v>
      </c>
      <c r="G594" s="30" t="s">
        <v>264</v>
      </c>
      <c r="H594" s="33">
        <v>65764100</v>
      </c>
      <c r="I594" s="33" t="s">
        <v>1063</v>
      </c>
      <c r="J594" s="34">
        <v>3</v>
      </c>
      <c r="K594" s="34">
        <v>2051</v>
      </c>
      <c r="L594" s="35">
        <v>45596</v>
      </c>
      <c r="M594" s="36">
        <f t="shared" si="102"/>
        <v>6769406</v>
      </c>
      <c r="N594" s="35">
        <v>45604</v>
      </c>
      <c r="O594" s="31" t="s">
        <v>40</v>
      </c>
      <c r="P594" s="37">
        <v>45608</v>
      </c>
      <c r="Q594" s="31">
        <v>2032</v>
      </c>
      <c r="R594" s="30">
        <v>2101020301</v>
      </c>
      <c r="S594" s="38">
        <f t="shared" si="103"/>
        <v>6769406</v>
      </c>
      <c r="T594" s="35">
        <v>45637</v>
      </c>
      <c r="U594" s="33" t="s">
        <v>1497</v>
      </c>
      <c r="V594" s="35">
        <v>45609</v>
      </c>
      <c r="W594" s="31" t="s">
        <v>1498</v>
      </c>
      <c r="X594" s="35"/>
      <c r="Y594" s="30"/>
      <c r="Z594" s="39">
        <f>+F594/1.2</f>
        <v>5641171.666666667</v>
      </c>
      <c r="AA594" s="30"/>
      <c r="AB594" s="40"/>
      <c r="AC594" s="30"/>
      <c r="AD594" s="40"/>
      <c r="AE594" s="30"/>
      <c r="AF594" s="30" t="s">
        <v>1499</v>
      </c>
      <c r="AG594" s="30">
        <v>3143308961</v>
      </c>
      <c r="AH594" s="474" t="s">
        <v>1500</v>
      </c>
      <c r="AI594" s="30"/>
      <c r="AJ594" s="19"/>
      <c r="AK594" s="19"/>
    </row>
    <row r="595" spans="1:37">
      <c r="A595" s="30">
        <v>593</v>
      </c>
      <c r="B595" s="30" t="s">
        <v>35</v>
      </c>
      <c r="C595" s="30" t="s">
        <v>36</v>
      </c>
      <c r="D595" s="30" t="s">
        <v>1501</v>
      </c>
      <c r="E595" s="31" t="s">
        <v>38</v>
      </c>
      <c r="F595" s="32">
        <v>23312100</v>
      </c>
      <c r="G595" s="30" t="s">
        <v>1502</v>
      </c>
      <c r="H595" s="33">
        <v>900991717</v>
      </c>
      <c r="I595" s="33" t="s">
        <v>1503</v>
      </c>
      <c r="J595" s="34">
        <v>8</v>
      </c>
      <c r="K595" s="34">
        <v>2039</v>
      </c>
      <c r="L595" s="35">
        <v>45594</v>
      </c>
      <c r="M595" s="36">
        <v>23312100</v>
      </c>
      <c r="N595" s="35">
        <v>45604</v>
      </c>
      <c r="O595" s="31" t="s">
        <v>40</v>
      </c>
      <c r="P595" s="37">
        <v>45608</v>
      </c>
      <c r="Q595" s="31">
        <v>2033</v>
      </c>
      <c r="R595" s="30">
        <v>21030202</v>
      </c>
      <c r="S595" s="38">
        <v>23312100</v>
      </c>
      <c r="T595" s="35">
        <v>45504</v>
      </c>
      <c r="U595" s="33" t="s">
        <v>1069</v>
      </c>
      <c r="V595" s="35">
        <v>45611</v>
      </c>
      <c r="W595" s="31" t="s">
        <v>1504</v>
      </c>
      <c r="X595" s="35"/>
      <c r="Y595" s="30"/>
      <c r="Z595" s="39">
        <f>+S595</f>
        <v>23312100</v>
      </c>
      <c r="AA595" s="30"/>
      <c r="AB595" s="40"/>
      <c r="AC595" s="30"/>
      <c r="AD595" s="40"/>
      <c r="AE595" s="30"/>
      <c r="AF595" s="30" t="s">
        <v>1505</v>
      </c>
      <c r="AG595" s="30">
        <v>3176472841</v>
      </c>
      <c r="AH595" s="474" t="s">
        <v>1506</v>
      </c>
      <c r="AI595" s="30"/>
      <c r="AJ595" s="19"/>
      <c r="AK595" s="19"/>
    </row>
    <row r="596" spans="1:37">
      <c r="A596" s="30">
        <v>594</v>
      </c>
      <c r="B596" s="30" t="s">
        <v>35</v>
      </c>
      <c r="C596" s="30" t="s">
        <v>262</v>
      </c>
      <c r="D596" s="55" t="s">
        <v>178</v>
      </c>
      <c r="E596" s="31" t="s">
        <v>38</v>
      </c>
      <c r="F596" s="32">
        <v>85000000</v>
      </c>
      <c r="G596" s="30" t="s">
        <v>152</v>
      </c>
      <c r="H596" s="33">
        <v>900415641</v>
      </c>
      <c r="I596" s="33" t="s">
        <v>1063</v>
      </c>
      <c r="J596" s="34">
        <v>8</v>
      </c>
      <c r="K596" s="34">
        <v>2046</v>
      </c>
      <c r="L596" s="35">
        <v>45595</v>
      </c>
      <c r="M596" s="36">
        <f t="shared" ref="M596" si="104">F596</f>
        <v>85000000</v>
      </c>
      <c r="N596" s="35">
        <v>45611</v>
      </c>
      <c r="O596" s="31" t="s">
        <v>40</v>
      </c>
      <c r="P596" s="37">
        <v>45611</v>
      </c>
      <c r="Q596" s="31">
        <v>2041</v>
      </c>
      <c r="R596" s="30" t="s">
        <v>1507</v>
      </c>
      <c r="S596" s="38">
        <f t="shared" ref="S596" si="105">M596</f>
        <v>85000000</v>
      </c>
      <c r="T596" s="35">
        <v>45611</v>
      </c>
      <c r="U596" s="33" t="s">
        <v>1508</v>
      </c>
      <c r="V596" s="35">
        <v>45618</v>
      </c>
      <c r="W596" s="41">
        <v>45656</v>
      </c>
      <c r="X596" s="35"/>
      <c r="Y596" s="30"/>
      <c r="Z596" s="39">
        <f>+F596</f>
        <v>85000000</v>
      </c>
      <c r="AA596" s="30"/>
      <c r="AB596" s="40"/>
      <c r="AC596" s="30"/>
      <c r="AD596" s="40"/>
      <c r="AE596" s="30"/>
      <c r="AF596" s="30" t="s">
        <v>1327</v>
      </c>
      <c r="AG596" s="30">
        <v>3184154811</v>
      </c>
      <c r="AH596" s="474" t="s">
        <v>1328</v>
      </c>
      <c r="AI596" s="30"/>
      <c r="AJ596" s="19"/>
      <c r="AK596" s="19"/>
    </row>
    <row r="597" spans="1:37">
      <c r="A597" s="30">
        <v>595</v>
      </c>
      <c r="B597" s="30" t="s">
        <v>254</v>
      </c>
      <c r="C597" s="30" t="s">
        <v>36</v>
      </c>
      <c r="D597" s="68" t="s">
        <v>1509</v>
      </c>
      <c r="E597" s="31" t="s">
        <v>38</v>
      </c>
      <c r="F597" s="32">
        <v>116150000</v>
      </c>
      <c r="G597" s="30" t="s">
        <v>1510</v>
      </c>
      <c r="H597" s="33">
        <v>901515391</v>
      </c>
      <c r="I597" s="33" t="s">
        <v>1511</v>
      </c>
      <c r="J597" s="34">
        <v>4</v>
      </c>
      <c r="K597" s="34">
        <v>2065</v>
      </c>
      <c r="L597" s="35">
        <v>45603</v>
      </c>
      <c r="M597" s="36">
        <v>116150000</v>
      </c>
      <c r="N597" s="35">
        <v>45615</v>
      </c>
      <c r="O597" s="31" t="s">
        <v>40</v>
      </c>
      <c r="P597" s="37">
        <v>45618</v>
      </c>
      <c r="Q597" s="31">
        <v>2049</v>
      </c>
      <c r="R597" s="30">
        <v>220405</v>
      </c>
      <c r="S597" s="38">
        <v>116150000</v>
      </c>
      <c r="T597" s="35">
        <v>45616</v>
      </c>
      <c r="U597" s="33">
        <v>100038448</v>
      </c>
      <c r="V597" s="35">
        <v>45622</v>
      </c>
      <c r="W597" s="31" t="s">
        <v>121</v>
      </c>
      <c r="X597" s="35"/>
      <c r="Y597" s="30"/>
      <c r="Z597" s="39">
        <f>+S597/1</f>
        <v>116150000</v>
      </c>
      <c r="AA597" s="30"/>
      <c r="AB597" s="40"/>
      <c r="AC597" s="30"/>
      <c r="AD597" s="40"/>
      <c r="AE597" s="30"/>
      <c r="AF597" s="30" t="s">
        <v>1512</v>
      </c>
      <c r="AG597" s="30">
        <v>3183308339</v>
      </c>
      <c r="AH597" s="474" t="s">
        <v>1513</v>
      </c>
      <c r="AI597" s="30"/>
      <c r="AJ597" s="19"/>
      <c r="AK597" s="19"/>
    </row>
    <row r="598" spans="1:37">
      <c r="A598" s="30">
        <v>596</v>
      </c>
      <c r="B598" s="30" t="s">
        <v>654</v>
      </c>
      <c r="C598" s="30" t="s">
        <v>336</v>
      </c>
      <c r="D598" s="59" t="s">
        <v>1514</v>
      </c>
      <c r="E598" s="31" t="s">
        <v>38</v>
      </c>
      <c r="F598" s="32">
        <v>60000000</v>
      </c>
      <c r="G598" s="30" t="s">
        <v>1515</v>
      </c>
      <c r="H598" s="33" t="s">
        <v>1516</v>
      </c>
      <c r="I598" s="33" t="s">
        <v>1517</v>
      </c>
      <c r="J598" s="34">
        <v>6</v>
      </c>
      <c r="K598" s="34">
        <v>2061</v>
      </c>
      <c r="L598" s="35">
        <v>45601</v>
      </c>
      <c r="M598" s="36">
        <v>60000000</v>
      </c>
      <c r="N598" s="35">
        <v>45615</v>
      </c>
      <c r="O598" s="31" t="s">
        <v>40</v>
      </c>
      <c r="P598" s="37">
        <v>45618</v>
      </c>
      <c r="Q598" s="31">
        <v>2050</v>
      </c>
      <c r="R598" s="30">
        <v>220302</v>
      </c>
      <c r="S598" s="38">
        <v>60000000</v>
      </c>
      <c r="T598" s="35">
        <v>45617</v>
      </c>
      <c r="U598" s="33" t="s">
        <v>1518</v>
      </c>
      <c r="V598" s="35">
        <v>45618</v>
      </c>
      <c r="W598" s="41">
        <v>45657</v>
      </c>
      <c r="X598" s="35"/>
      <c r="Y598" s="30"/>
      <c r="Z598" s="39">
        <f>+S598/1</f>
        <v>60000000</v>
      </c>
      <c r="AA598" s="30"/>
      <c r="AB598" s="40"/>
      <c r="AC598" s="30"/>
      <c r="AD598" s="40"/>
      <c r="AE598" s="30"/>
      <c r="AF598" s="30" t="s">
        <v>1519</v>
      </c>
      <c r="AG598" s="30">
        <v>3138672985</v>
      </c>
      <c r="AH598" s="474" t="s">
        <v>1520</v>
      </c>
      <c r="AI598" s="30"/>
      <c r="AJ598" s="19"/>
      <c r="AK598" s="19"/>
    </row>
    <row r="599" spans="1:37">
      <c r="A599" s="30">
        <v>597</v>
      </c>
      <c r="B599" s="30" t="s">
        <v>254</v>
      </c>
      <c r="C599" s="30" t="s">
        <v>314</v>
      </c>
      <c r="D599" s="68" t="s">
        <v>1521</v>
      </c>
      <c r="E599" s="31" t="s">
        <v>38</v>
      </c>
      <c r="F599" s="32">
        <v>3790400</v>
      </c>
      <c r="G599" s="30" t="s">
        <v>1522</v>
      </c>
      <c r="H599" s="33">
        <v>60446415</v>
      </c>
      <c r="I599" s="33" t="s">
        <v>1523</v>
      </c>
      <c r="J599" s="34">
        <v>6</v>
      </c>
      <c r="K599" s="34">
        <v>2064</v>
      </c>
      <c r="L599" s="35">
        <v>45600</v>
      </c>
      <c r="M599" s="36">
        <v>3790400</v>
      </c>
      <c r="N599" s="35">
        <v>45615</v>
      </c>
      <c r="O599" s="31" t="s">
        <v>40</v>
      </c>
      <c r="P599" s="37"/>
      <c r="Q599" s="31"/>
      <c r="R599" s="30">
        <v>220402</v>
      </c>
      <c r="S599" s="38">
        <v>3790400</v>
      </c>
      <c r="T599" s="35"/>
      <c r="U599" s="69" t="s">
        <v>204</v>
      </c>
      <c r="V599" s="35"/>
      <c r="W599" s="41">
        <v>45657</v>
      </c>
      <c r="X599" s="35"/>
      <c r="Y599" s="30"/>
      <c r="Z599" s="39">
        <v>3790400</v>
      </c>
      <c r="AA599" s="30"/>
      <c r="AB599" s="40"/>
      <c r="AC599" s="30"/>
      <c r="AD599" s="40"/>
      <c r="AE599" s="30"/>
      <c r="AF599" s="30" t="s">
        <v>1524</v>
      </c>
      <c r="AG599" s="30">
        <v>3209531011</v>
      </c>
      <c r="AH599" s="474" t="s">
        <v>1525</v>
      </c>
      <c r="AI599" s="30"/>
      <c r="AJ599" s="19"/>
      <c r="AK599" s="19"/>
    </row>
    <row r="600" spans="1:37">
      <c r="A600" s="30">
        <v>598</v>
      </c>
      <c r="B600" s="30" t="s">
        <v>654</v>
      </c>
      <c r="C600" s="30" t="s">
        <v>336</v>
      </c>
      <c r="D600" s="59" t="s">
        <v>1526</v>
      </c>
      <c r="E600" s="31" t="s">
        <v>38</v>
      </c>
      <c r="F600" s="32">
        <v>6500000</v>
      </c>
      <c r="G600" s="30" t="s">
        <v>1402</v>
      </c>
      <c r="H600" s="33">
        <v>28548434</v>
      </c>
      <c r="I600" s="33" t="s">
        <v>1063</v>
      </c>
      <c r="J600" s="34">
        <v>8</v>
      </c>
      <c r="K600" s="34">
        <v>2004</v>
      </c>
      <c r="L600" s="35">
        <v>45613</v>
      </c>
      <c r="M600" s="36">
        <v>6500000</v>
      </c>
      <c r="N600" s="35">
        <v>45584</v>
      </c>
      <c r="O600" s="31" t="s">
        <v>40</v>
      </c>
      <c r="P600" s="37">
        <v>45618</v>
      </c>
      <c r="Q600" s="31">
        <v>2051</v>
      </c>
      <c r="R600" s="30">
        <v>220301</v>
      </c>
      <c r="S600" s="38">
        <v>6500000</v>
      </c>
      <c r="T600" s="35">
        <v>45616</v>
      </c>
      <c r="U600" s="33" t="s">
        <v>1527</v>
      </c>
      <c r="V600" s="35" t="s">
        <v>1528</v>
      </c>
      <c r="W600" s="41">
        <v>45657</v>
      </c>
      <c r="X600" s="35"/>
      <c r="Y600" s="30"/>
      <c r="Z600" s="39">
        <f>+S600/2</f>
        <v>3250000</v>
      </c>
      <c r="AA600" s="30"/>
      <c r="AB600" s="40"/>
      <c r="AC600" s="30"/>
      <c r="AD600" s="40"/>
      <c r="AE600" s="30"/>
      <c r="AF600" s="30" t="s">
        <v>1404</v>
      </c>
      <c r="AG600" s="30">
        <v>3168313058</v>
      </c>
      <c r="AH600" s="474" t="s">
        <v>1405</v>
      </c>
      <c r="AI600" s="30"/>
      <c r="AJ600" s="19"/>
      <c r="AK600" s="19"/>
    </row>
    <row r="601" spans="1:37">
      <c r="A601" s="30">
        <v>599</v>
      </c>
      <c r="B601" s="30" t="s">
        <v>654</v>
      </c>
      <c r="C601" s="30" t="s">
        <v>336</v>
      </c>
      <c r="D601" s="59" t="s">
        <v>1529</v>
      </c>
      <c r="E601" s="31" t="s">
        <v>38</v>
      </c>
      <c r="F601" s="32">
        <v>7200000</v>
      </c>
      <c r="G601" s="30" t="s">
        <v>1530</v>
      </c>
      <c r="H601" s="33">
        <v>1006903589</v>
      </c>
      <c r="I601" s="33" t="s">
        <v>1531</v>
      </c>
      <c r="J601" s="34">
        <v>4</v>
      </c>
      <c r="K601" s="34">
        <v>2066</v>
      </c>
      <c r="L601" s="35">
        <v>45603</v>
      </c>
      <c r="M601" s="36">
        <v>7200000</v>
      </c>
      <c r="N601" s="35">
        <v>45615</v>
      </c>
      <c r="O601" s="31" t="s">
        <v>40</v>
      </c>
      <c r="P601" s="37">
        <v>45618</v>
      </c>
      <c r="Q601" s="31">
        <v>2052</v>
      </c>
      <c r="R601" s="30">
        <v>220301</v>
      </c>
      <c r="S601" s="38">
        <v>7200000</v>
      </c>
      <c r="T601" s="35">
        <v>45616</v>
      </c>
      <c r="U601" s="33" t="s">
        <v>1532</v>
      </c>
      <c r="V601" s="35">
        <v>45618</v>
      </c>
      <c r="W601" s="41">
        <v>45657</v>
      </c>
      <c r="X601" s="35"/>
      <c r="Y601" s="30"/>
      <c r="Z601" s="39">
        <f>+S601/1</f>
        <v>7200000</v>
      </c>
      <c r="AA601" s="30"/>
      <c r="AB601" s="40"/>
      <c r="AC601" s="30"/>
      <c r="AD601" s="40"/>
      <c r="AE601" s="30"/>
      <c r="AF601" s="30" t="s">
        <v>1533</v>
      </c>
      <c r="AG601" s="30">
        <v>6125828489</v>
      </c>
      <c r="AH601" s="474" t="s">
        <v>1534</v>
      </c>
      <c r="AI601" s="30"/>
      <c r="AJ601" s="19"/>
      <c r="AK601" s="19"/>
    </row>
    <row r="602" spans="1:37">
      <c r="A602" s="30">
        <v>600</v>
      </c>
      <c r="B602" s="30" t="s">
        <v>1535</v>
      </c>
      <c r="C602" s="30" t="s">
        <v>336</v>
      </c>
      <c r="D602" s="59" t="s">
        <v>1536</v>
      </c>
      <c r="E602" s="31" t="s">
        <v>38</v>
      </c>
      <c r="F602" s="32">
        <v>5600000</v>
      </c>
      <c r="G602" s="30" t="s">
        <v>1537</v>
      </c>
      <c r="H602" s="33">
        <v>1110493913</v>
      </c>
      <c r="I602" s="33" t="s">
        <v>1063</v>
      </c>
      <c r="J602" s="34">
        <v>4</v>
      </c>
      <c r="K602" s="34">
        <v>2073</v>
      </c>
      <c r="L602" s="35">
        <v>45603</v>
      </c>
      <c r="M602" s="36">
        <v>5600000</v>
      </c>
      <c r="N602" s="35">
        <v>45615</v>
      </c>
      <c r="O602" s="31" t="s">
        <v>40</v>
      </c>
      <c r="P602" s="37">
        <v>45618</v>
      </c>
      <c r="Q602" s="31">
        <v>2048</v>
      </c>
      <c r="R602" s="30">
        <v>220302</v>
      </c>
      <c r="S602" s="38">
        <v>5600000</v>
      </c>
      <c r="T602" s="35">
        <v>45616</v>
      </c>
      <c r="U602" s="33" t="s">
        <v>1538</v>
      </c>
      <c r="V602" s="35">
        <v>45618</v>
      </c>
      <c r="W602" s="41">
        <v>45657</v>
      </c>
      <c r="X602" s="35"/>
      <c r="Y602" s="30"/>
      <c r="Z602" s="39">
        <v>5600000</v>
      </c>
      <c r="AA602" s="30"/>
      <c r="AB602" s="40"/>
      <c r="AC602" s="30"/>
      <c r="AD602" s="40"/>
      <c r="AE602" s="30"/>
      <c r="AF602" s="30" t="s">
        <v>1539</v>
      </c>
      <c r="AG602" s="30">
        <v>3143856085</v>
      </c>
      <c r="AH602" s="474" t="s">
        <v>1540</v>
      </c>
      <c r="AI602" s="30"/>
      <c r="AJ602" s="19"/>
      <c r="AK602" s="19"/>
    </row>
    <row r="603" spans="1:37">
      <c r="A603" s="30">
        <v>601</v>
      </c>
      <c r="B603" s="30" t="s">
        <v>654</v>
      </c>
      <c r="C603" s="30" t="s">
        <v>336</v>
      </c>
      <c r="D603" s="59" t="s">
        <v>1541</v>
      </c>
      <c r="E603" s="31" t="s">
        <v>38</v>
      </c>
      <c r="F603" s="32">
        <v>7560000</v>
      </c>
      <c r="G603" s="30" t="s">
        <v>1411</v>
      </c>
      <c r="H603" s="33">
        <v>38360499</v>
      </c>
      <c r="I603" s="33" t="s">
        <v>1063</v>
      </c>
      <c r="J603" s="34">
        <v>3</v>
      </c>
      <c r="K603" s="34">
        <v>2078</v>
      </c>
      <c r="L603" s="35">
        <v>45608</v>
      </c>
      <c r="M603" s="36">
        <v>7560000</v>
      </c>
      <c r="N603" s="35">
        <v>45621</v>
      </c>
      <c r="O603" s="31" t="s">
        <v>40</v>
      </c>
      <c r="P603" s="37">
        <v>45622</v>
      </c>
      <c r="Q603" s="31">
        <v>2058</v>
      </c>
      <c r="R603" s="30">
        <v>220301</v>
      </c>
      <c r="S603" s="38">
        <v>7560000</v>
      </c>
      <c r="T603" s="35"/>
      <c r="U603" s="33"/>
      <c r="V603" s="35">
        <v>45623</v>
      </c>
      <c r="W603" s="41">
        <v>45657</v>
      </c>
      <c r="X603" s="35"/>
      <c r="Y603" s="30"/>
      <c r="Z603" s="39">
        <f>+S603</f>
        <v>7560000</v>
      </c>
      <c r="AA603" s="30"/>
      <c r="AB603" s="40"/>
      <c r="AC603" s="30"/>
      <c r="AD603" s="40"/>
      <c r="AE603" s="30"/>
      <c r="AF603" s="30" t="s">
        <v>1542</v>
      </c>
      <c r="AG603" s="30">
        <v>3103776125</v>
      </c>
      <c r="AH603" s="474" t="s">
        <v>1413</v>
      </c>
      <c r="AI603" s="30"/>
      <c r="AJ603" s="19"/>
      <c r="AK603" s="19"/>
    </row>
    <row r="604" spans="1:37">
      <c r="A604" s="30">
        <v>602</v>
      </c>
      <c r="B604" s="30" t="s">
        <v>254</v>
      </c>
      <c r="C604" s="30" t="s">
        <v>251</v>
      </c>
      <c r="D604" s="59" t="s">
        <v>1543</v>
      </c>
      <c r="E604" s="31" t="s">
        <v>38</v>
      </c>
      <c r="F604" s="32">
        <v>29900000</v>
      </c>
      <c r="G604" s="30" t="s">
        <v>1544</v>
      </c>
      <c r="H604" s="33">
        <v>65755549</v>
      </c>
      <c r="I604" s="33" t="s">
        <v>1063</v>
      </c>
      <c r="J604" s="34">
        <v>8</v>
      </c>
      <c r="K604" s="34">
        <v>1974</v>
      </c>
      <c r="L604" s="35">
        <v>45565</v>
      </c>
      <c r="M604" s="36">
        <v>29900000</v>
      </c>
      <c r="N604" s="35">
        <v>45623</v>
      </c>
      <c r="O604" s="31" t="s">
        <v>40</v>
      </c>
      <c r="P604" s="37">
        <v>45624</v>
      </c>
      <c r="Q604" s="31">
        <v>2064</v>
      </c>
      <c r="R604" s="30">
        <v>230209</v>
      </c>
      <c r="S604" s="38">
        <v>29900000</v>
      </c>
      <c r="T604" s="35"/>
      <c r="U604" s="33"/>
      <c r="V604" s="35"/>
      <c r="W604" s="31" t="s">
        <v>121</v>
      </c>
      <c r="X604" s="35"/>
      <c r="Y604" s="30"/>
      <c r="Z604" s="39">
        <v>29900000</v>
      </c>
      <c r="AA604" s="30"/>
      <c r="AB604" s="40"/>
      <c r="AC604" s="30"/>
      <c r="AD604" s="40"/>
      <c r="AE604" s="30"/>
      <c r="AF604" s="30" t="s">
        <v>1545</v>
      </c>
      <c r="AG604" s="30">
        <v>3208608004</v>
      </c>
      <c r="AH604" s="474" t="s">
        <v>1546</v>
      </c>
      <c r="AI604" s="30"/>
      <c r="AJ604" s="19"/>
      <c r="AK604" s="19"/>
    </row>
    <row r="605" spans="1:37">
      <c r="A605" s="30">
        <v>603</v>
      </c>
      <c r="B605" s="30" t="s">
        <v>35</v>
      </c>
      <c r="C605" s="30" t="s">
        <v>753</v>
      </c>
      <c r="D605" s="59" t="s">
        <v>754</v>
      </c>
      <c r="E605" s="31" t="s">
        <v>38</v>
      </c>
      <c r="F605" s="32">
        <v>30000000</v>
      </c>
      <c r="G605" s="30" t="s">
        <v>248</v>
      </c>
      <c r="H605" s="33">
        <v>860040094</v>
      </c>
      <c r="I605" s="33" t="s">
        <v>1170</v>
      </c>
      <c r="J605" s="34">
        <v>3</v>
      </c>
      <c r="K605" s="34">
        <v>2097</v>
      </c>
      <c r="L605" s="35">
        <v>45621</v>
      </c>
      <c r="M605" s="36">
        <v>30000000</v>
      </c>
      <c r="N605" s="35">
        <v>45623</v>
      </c>
      <c r="O605" s="31" t="s">
        <v>40</v>
      </c>
      <c r="P605" s="37">
        <v>45624</v>
      </c>
      <c r="Q605" s="31">
        <v>2065</v>
      </c>
      <c r="R605" s="30">
        <v>220102</v>
      </c>
      <c r="S605" s="38">
        <f t="shared" ref="S605" si="106">M605</f>
        <v>30000000</v>
      </c>
      <c r="T605" s="35"/>
      <c r="U605" s="33"/>
      <c r="V605" s="35"/>
      <c r="W605" s="31" t="s">
        <v>41</v>
      </c>
      <c r="X605" s="35"/>
      <c r="Y605" s="30"/>
      <c r="Z605" s="39">
        <v>30000000</v>
      </c>
      <c r="AA605" s="30"/>
      <c r="AB605" s="40"/>
      <c r="AC605" s="30"/>
      <c r="AD605" s="40"/>
      <c r="AE605" s="30"/>
      <c r="AF605" s="30" t="s">
        <v>1304</v>
      </c>
      <c r="AG605" s="30">
        <v>3202697648</v>
      </c>
      <c r="AH605" s="474" t="s">
        <v>1305</v>
      </c>
      <c r="AI605" s="30"/>
      <c r="AJ605" s="19"/>
      <c r="AK605" s="19"/>
    </row>
    <row r="606" spans="1:37">
      <c r="A606" s="30">
        <v>604</v>
      </c>
      <c r="B606" s="30" t="s">
        <v>35</v>
      </c>
      <c r="C606" s="30" t="s">
        <v>251</v>
      </c>
      <c r="D606" s="59" t="s">
        <v>1547</v>
      </c>
      <c r="E606" s="31" t="s">
        <v>38</v>
      </c>
      <c r="F606" s="32">
        <v>7739000</v>
      </c>
      <c r="G606" s="30" t="s">
        <v>1548</v>
      </c>
      <c r="H606" s="33">
        <v>901372925</v>
      </c>
      <c r="I606" s="33" t="s">
        <v>1063</v>
      </c>
      <c r="J606" s="34">
        <v>1</v>
      </c>
      <c r="K606" s="34">
        <v>2062</v>
      </c>
      <c r="L606" s="35">
        <v>45601</v>
      </c>
      <c r="M606" s="36">
        <v>7739000</v>
      </c>
      <c r="N606" s="35">
        <v>45624</v>
      </c>
      <c r="O606" s="31" t="s">
        <v>40</v>
      </c>
      <c r="P606" s="37"/>
      <c r="Q606" s="31"/>
      <c r="R606" s="30">
        <v>230210</v>
      </c>
      <c r="S606" s="38">
        <v>7739000</v>
      </c>
      <c r="T606" s="35"/>
      <c r="U606" s="69" t="s">
        <v>204</v>
      </c>
      <c r="V606" s="35"/>
      <c r="W606" s="31" t="s">
        <v>121</v>
      </c>
      <c r="X606" s="35"/>
      <c r="Y606" s="30"/>
      <c r="Z606" s="39">
        <f>+S606</f>
        <v>7739000</v>
      </c>
      <c r="AA606" s="30"/>
      <c r="AB606" s="40"/>
      <c r="AC606" s="30"/>
      <c r="AD606" s="40"/>
      <c r="AE606" s="30"/>
      <c r="AF606" s="30" t="s">
        <v>1549</v>
      </c>
      <c r="AG606" s="30" t="s">
        <v>1550</v>
      </c>
      <c r="AH606" s="474" t="s">
        <v>1551</v>
      </c>
      <c r="AI606" s="30"/>
      <c r="AJ606" s="19"/>
      <c r="AK606" s="19"/>
    </row>
    <row r="607" spans="1:37">
      <c r="A607" s="30">
        <v>605</v>
      </c>
      <c r="B607" s="30" t="s">
        <v>654</v>
      </c>
      <c r="C607" s="30" t="s">
        <v>336</v>
      </c>
      <c r="D607" s="57" t="s">
        <v>1552</v>
      </c>
      <c r="E607" s="31" t="s">
        <v>38</v>
      </c>
      <c r="F607" s="32">
        <v>10000000</v>
      </c>
      <c r="G607" s="30" t="s">
        <v>1553</v>
      </c>
      <c r="H607" s="33" t="s">
        <v>1554</v>
      </c>
      <c r="I607" s="33" t="s">
        <v>1063</v>
      </c>
      <c r="J607" s="34">
        <v>2</v>
      </c>
      <c r="K607" s="34">
        <v>2082</v>
      </c>
      <c r="L607" s="35">
        <v>45611</v>
      </c>
      <c r="M607" s="36">
        <v>10000000</v>
      </c>
      <c r="N607" s="35">
        <v>45625</v>
      </c>
      <c r="O607" s="31" t="s">
        <v>592</v>
      </c>
      <c r="P607" s="37">
        <v>45628</v>
      </c>
      <c r="Q607" s="31">
        <v>2078</v>
      </c>
      <c r="R607" s="30">
        <v>220405</v>
      </c>
      <c r="S607" s="38">
        <v>10000000</v>
      </c>
      <c r="T607" s="35">
        <v>45629</v>
      </c>
      <c r="U607" s="33" t="s">
        <v>1555</v>
      </c>
      <c r="V607" s="35">
        <v>45629</v>
      </c>
      <c r="W607" s="31" t="s">
        <v>1238</v>
      </c>
      <c r="X607" s="35"/>
      <c r="Y607" s="30"/>
      <c r="Z607" s="39">
        <v>123404468</v>
      </c>
      <c r="AA607" s="30"/>
      <c r="AB607" s="39">
        <v>123404468</v>
      </c>
      <c r="AC607" s="30"/>
      <c r="AD607" s="40"/>
      <c r="AE607" s="30"/>
      <c r="AF607" s="40"/>
      <c r="AG607" s="30"/>
      <c r="AH607" s="30" t="s">
        <v>1125</v>
      </c>
      <c r="AI607" s="30">
        <v>6082610484</v>
      </c>
      <c r="AJ607" s="474" t="s">
        <v>1126</v>
      </c>
      <c r="AK607" s="30"/>
    </row>
    <row r="608" spans="1:37">
      <c r="A608" s="30">
        <v>606</v>
      </c>
      <c r="B608" s="30" t="s">
        <v>35</v>
      </c>
      <c r="C608" s="30" t="s">
        <v>251</v>
      </c>
      <c r="D608" s="59" t="s">
        <v>1156</v>
      </c>
      <c r="E608" s="31" t="s">
        <v>38</v>
      </c>
      <c r="F608" s="32">
        <v>126889375</v>
      </c>
      <c r="G608" s="59" t="s">
        <v>1157</v>
      </c>
      <c r="H608" s="388">
        <v>900789555</v>
      </c>
      <c r="I608" s="33" t="s">
        <v>1119</v>
      </c>
      <c r="J608" s="34">
        <v>7</v>
      </c>
      <c r="K608" s="34">
        <v>2114</v>
      </c>
      <c r="L608" s="35">
        <v>45626</v>
      </c>
      <c r="M608" s="36">
        <f t="shared" ref="M608:M609" si="107">F608</f>
        <v>126889375</v>
      </c>
      <c r="N608" s="35">
        <v>45629</v>
      </c>
      <c r="O608" s="31" t="s">
        <v>40</v>
      </c>
      <c r="P608" s="37">
        <v>45629</v>
      </c>
      <c r="Q608" s="31">
        <v>2081</v>
      </c>
      <c r="R608" s="30">
        <v>2102020211</v>
      </c>
      <c r="S608" s="38">
        <v>126889375</v>
      </c>
      <c r="T608" s="35">
        <v>45630</v>
      </c>
      <c r="U608" s="33" t="s">
        <v>1556</v>
      </c>
      <c r="V608" s="35" t="s">
        <v>1557</v>
      </c>
      <c r="W608" s="41">
        <v>45657</v>
      </c>
      <c r="X608" s="35"/>
      <c r="Y608" s="30"/>
      <c r="Z608" s="39">
        <f>+S608</f>
        <v>126889375</v>
      </c>
      <c r="AA608" s="30"/>
      <c r="AB608" s="40"/>
      <c r="AC608" s="30"/>
      <c r="AD608" s="40"/>
      <c r="AE608" s="30"/>
      <c r="AF608" s="30" t="s">
        <v>1160</v>
      </c>
      <c r="AG608" s="30">
        <v>3176489488</v>
      </c>
      <c r="AH608" s="474" t="s">
        <v>1161</v>
      </c>
      <c r="AI608" s="30"/>
      <c r="AJ608" s="19"/>
      <c r="AK608" s="19"/>
    </row>
    <row r="609" spans="1:37">
      <c r="A609" s="30">
        <v>607</v>
      </c>
      <c r="B609" s="30" t="s">
        <v>35</v>
      </c>
      <c r="C609" s="30" t="s">
        <v>59</v>
      </c>
      <c r="D609" s="30" t="s">
        <v>186</v>
      </c>
      <c r="E609" s="31" t="s">
        <v>38</v>
      </c>
      <c r="F609" s="32">
        <v>50000000</v>
      </c>
      <c r="G609" s="30" t="s">
        <v>187</v>
      </c>
      <c r="H609" s="33">
        <v>65776273</v>
      </c>
      <c r="I609" s="33" t="s">
        <v>1063</v>
      </c>
      <c r="J609" s="34">
        <v>0</v>
      </c>
      <c r="K609" s="34">
        <v>2119</v>
      </c>
      <c r="L609" s="35">
        <v>45626</v>
      </c>
      <c r="M609" s="36">
        <f t="shared" si="107"/>
        <v>50000000</v>
      </c>
      <c r="N609" s="35">
        <v>45630</v>
      </c>
      <c r="O609" s="31" t="s">
        <v>40</v>
      </c>
      <c r="P609" s="37">
        <v>45630</v>
      </c>
      <c r="Q609" s="31">
        <v>2082</v>
      </c>
      <c r="R609" s="30">
        <v>2102010101</v>
      </c>
      <c r="S609" s="38">
        <f t="shared" ref="S609" si="108">M609</f>
        <v>50000000</v>
      </c>
      <c r="T609" s="35"/>
      <c r="U609" s="33"/>
      <c r="V609" s="35"/>
      <c r="W609" s="41">
        <v>45657</v>
      </c>
      <c r="X609" s="35"/>
      <c r="Y609" s="30"/>
      <c r="Z609" s="39">
        <f>+F609</f>
        <v>50000000</v>
      </c>
      <c r="AA609" s="30"/>
      <c r="AB609" s="40"/>
      <c r="AC609" s="30"/>
      <c r="AD609" s="40"/>
      <c r="AE609" s="30"/>
      <c r="AF609" s="30" t="s">
        <v>1558</v>
      </c>
      <c r="AG609" s="30">
        <v>3168733698</v>
      </c>
      <c r="AH609" s="474" t="s">
        <v>1559</v>
      </c>
      <c r="AI609" s="30"/>
      <c r="AJ609" s="19"/>
      <c r="AK609" s="19"/>
    </row>
    <row r="610" spans="1:37">
      <c r="A610" s="30">
        <v>608</v>
      </c>
      <c r="B610" s="30" t="s">
        <v>654</v>
      </c>
      <c r="C610" s="30" t="s">
        <v>336</v>
      </c>
      <c r="D610" s="59" t="s">
        <v>1536</v>
      </c>
      <c r="E610" s="31" t="s">
        <v>38</v>
      </c>
      <c r="F610" s="32">
        <v>5600000</v>
      </c>
      <c r="G610" s="30" t="s">
        <v>1560</v>
      </c>
      <c r="H610" s="33">
        <v>14272489</v>
      </c>
      <c r="I610" s="33" t="s">
        <v>1351</v>
      </c>
      <c r="J610" s="34">
        <v>5</v>
      </c>
      <c r="K610" s="34">
        <v>2072</v>
      </c>
      <c r="L610" s="35">
        <v>45603</v>
      </c>
      <c r="M610" s="36">
        <v>5600000</v>
      </c>
      <c r="N610" s="35">
        <v>45630</v>
      </c>
      <c r="O610" s="31" t="s">
        <v>40</v>
      </c>
      <c r="P610" s="37">
        <v>45630</v>
      </c>
      <c r="Q610" s="31">
        <v>2083</v>
      </c>
      <c r="R610" s="30">
        <v>220302</v>
      </c>
      <c r="S610" s="38">
        <v>5600000</v>
      </c>
      <c r="T610" s="35"/>
      <c r="U610" s="33"/>
      <c r="V610" s="35"/>
      <c r="W610" s="41">
        <v>45657</v>
      </c>
      <c r="X610" s="35"/>
      <c r="Y610" s="30"/>
      <c r="Z610" s="39">
        <v>5600000</v>
      </c>
      <c r="AA610" s="30"/>
      <c r="AB610" s="40"/>
      <c r="AC610" s="30"/>
      <c r="AD610" s="40"/>
      <c r="AE610" s="30"/>
      <c r="AF610" s="30" t="s">
        <v>1561</v>
      </c>
      <c r="AG610" s="30">
        <v>3214875955</v>
      </c>
      <c r="AH610" s="474" t="s">
        <v>1562</v>
      </c>
      <c r="AI610" s="30"/>
      <c r="AJ610" s="19"/>
      <c r="AK610" s="19"/>
    </row>
    <row r="611" spans="1:37">
      <c r="A611" s="30">
        <v>609</v>
      </c>
      <c r="B611" s="30" t="s">
        <v>654</v>
      </c>
      <c r="C611" s="30" t="s">
        <v>336</v>
      </c>
      <c r="D611" s="59" t="s">
        <v>1410</v>
      </c>
      <c r="E611" s="31" t="s">
        <v>38</v>
      </c>
      <c r="F611" s="32">
        <v>9347000</v>
      </c>
      <c r="G611" s="30" t="s">
        <v>1563</v>
      </c>
      <c r="H611" s="33">
        <v>38360610</v>
      </c>
      <c r="I611" s="33" t="s">
        <v>1063</v>
      </c>
      <c r="J611" s="34">
        <v>5</v>
      </c>
      <c r="K611" s="34">
        <v>2098</v>
      </c>
      <c r="L611" s="35">
        <v>45621</v>
      </c>
      <c r="M611" s="36">
        <v>9347000</v>
      </c>
      <c r="N611" s="35">
        <v>45630</v>
      </c>
      <c r="O611" s="31" t="s">
        <v>40</v>
      </c>
      <c r="P611" s="37">
        <v>45631</v>
      </c>
      <c r="Q611" s="31">
        <v>2086</v>
      </c>
      <c r="R611" s="30">
        <v>220301</v>
      </c>
      <c r="S611" s="38">
        <v>9347000</v>
      </c>
      <c r="T611" s="35"/>
      <c r="U611" s="475"/>
      <c r="V611" s="35"/>
      <c r="W611" s="41">
        <v>45657</v>
      </c>
      <c r="X611" s="35"/>
      <c r="Y611" s="30"/>
      <c r="Z611" s="39">
        <f>+S611</f>
        <v>9347000</v>
      </c>
      <c r="AA611" s="30"/>
      <c r="AB611" s="40"/>
      <c r="AC611" s="30"/>
      <c r="AD611" s="40"/>
      <c r="AE611" s="30"/>
      <c r="AF611" s="30" t="s">
        <v>1564</v>
      </c>
      <c r="AG611" s="30">
        <v>3107614159</v>
      </c>
      <c r="AH611" s="474" t="s">
        <v>1565</v>
      </c>
      <c r="AI611" s="30"/>
      <c r="AJ611" s="19"/>
      <c r="AK611" s="19"/>
    </row>
    <row r="612" spans="1:37">
      <c r="A612" s="30">
        <v>610</v>
      </c>
      <c r="B612" s="30" t="s">
        <v>35</v>
      </c>
      <c r="C612" s="30" t="s">
        <v>97</v>
      </c>
      <c r="D612" s="30" t="s">
        <v>180</v>
      </c>
      <c r="E612" s="31" t="s">
        <v>38</v>
      </c>
      <c r="F612" s="32">
        <v>259000000</v>
      </c>
      <c r="G612" s="30" t="s">
        <v>837</v>
      </c>
      <c r="H612" s="33">
        <v>800250023</v>
      </c>
      <c r="I612" s="33" t="s">
        <v>1063</v>
      </c>
      <c r="J612" s="34">
        <v>3</v>
      </c>
      <c r="K612" s="34">
        <v>2117</v>
      </c>
      <c r="L612" s="35">
        <v>45626</v>
      </c>
      <c r="M612" s="36">
        <f t="shared" ref="M612:M613" si="109">F612</f>
        <v>259000000</v>
      </c>
      <c r="N612" s="35">
        <v>45630</v>
      </c>
      <c r="O612" s="31" t="s">
        <v>40</v>
      </c>
      <c r="P612" s="37">
        <v>45630</v>
      </c>
      <c r="Q612" s="31">
        <v>2084</v>
      </c>
      <c r="R612" s="30">
        <v>220101</v>
      </c>
      <c r="S612" s="38">
        <f t="shared" ref="S612:S613" si="110">M612</f>
        <v>259000000</v>
      </c>
      <c r="T612" s="35"/>
      <c r="U612" s="33"/>
      <c r="V612" s="35"/>
      <c r="W612" s="41">
        <v>45657</v>
      </c>
      <c r="X612" s="35"/>
      <c r="Y612" s="30"/>
      <c r="Z612" s="39">
        <f>+F612/1</f>
        <v>259000000</v>
      </c>
      <c r="AA612" s="30"/>
      <c r="AB612" s="40"/>
      <c r="AC612" s="30"/>
      <c r="AD612" s="40"/>
      <c r="AE612" s="30"/>
      <c r="AF612" s="30" t="s">
        <v>1139</v>
      </c>
      <c r="AG612" s="30" t="s">
        <v>1140</v>
      </c>
      <c r="AH612" s="474" t="s">
        <v>1141</v>
      </c>
      <c r="AI612" s="30"/>
      <c r="AJ612" s="19"/>
      <c r="AK612" s="19"/>
    </row>
    <row r="613" spans="1:37">
      <c r="A613" s="43">
        <v>611</v>
      </c>
      <c r="B613" s="43" t="s">
        <v>35</v>
      </c>
      <c r="C613" s="43" t="s">
        <v>59</v>
      </c>
      <c r="D613" s="67" t="s">
        <v>1135</v>
      </c>
      <c r="E613" s="44" t="s">
        <v>38</v>
      </c>
      <c r="F613" s="45">
        <v>259990000</v>
      </c>
      <c r="G613" s="43" t="s">
        <v>837</v>
      </c>
      <c r="H613" s="46">
        <v>800250023</v>
      </c>
      <c r="I613" s="46" t="s">
        <v>1063</v>
      </c>
      <c r="J613" s="47">
        <v>3</v>
      </c>
      <c r="K613" s="47">
        <v>2118</v>
      </c>
      <c r="L613" s="48">
        <v>45626</v>
      </c>
      <c r="M613" s="49">
        <f t="shared" si="109"/>
        <v>259990000</v>
      </c>
      <c r="N613" s="48">
        <v>45630</v>
      </c>
      <c r="O613" s="44" t="s">
        <v>40</v>
      </c>
      <c r="P613" s="50">
        <v>45630</v>
      </c>
      <c r="Q613" s="44">
        <v>2085</v>
      </c>
      <c r="R613" s="43">
        <v>220102</v>
      </c>
      <c r="S613" s="51">
        <f t="shared" si="110"/>
        <v>259990000</v>
      </c>
      <c r="T613" s="48"/>
      <c r="U613" s="46"/>
      <c r="V613" s="48"/>
      <c r="W613" s="247">
        <v>45657</v>
      </c>
      <c r="X613" s="48"/>
      <c r="Y613" s="43"/>
      <c r="Z613" s="52">
        <f>+F613</f>
        <v>259990000</v>
      </c>
      <c r="AA613" s="43"/>
      <c r="AB613" s="53"/>
      <c r="AC613" s="43"/>
      <c r="AD613" s="53"/>
      <c r="AE613" s="43"/>
      <c r="AF613" s="43" t="s">
        <v>1139</v>
      </c>
      <c r="AG613" s="43" t="s">
        <v>1140</v>
      </c>
      <c r="AH613" s="477" t="s">
        <v>1141</v>
      </c>
      <c r="AI613" s="43"/>
      <c r="AJ613" s="19"/>
      <c r="AK613" s="19"/>
    </row>
    <row r="614" spans="1:37">
      <c r="A614" s="30">
        <v>612</v>
      </c>
      <c r="B614" s="30" t="s">
        <v>254</v>
      </c>
      <c r="C614" s="30" t="s">
        <v>59</v>
      </c>
      <c r="D614" s="68" t="s">
        <v>1566</v>
      </c>
      <c r="E614" s="31" t="s">
        <v>38</v>
      </c>
      <c r="F614" s="32">
        <v>36399999</v>
      </c>
      <c r="G614" s="30" t="s">
        <v>1567</v>
      </c>
      <c r="H614" s="33">
        <v>901040426</v>
      </c>
      <c r="I614" s="33" t="s">
        <v>1568</v>
      </c>
      <c r="J614" s="34">
        <v>3</v>
      </c>
      <c r="K614" s="34">
        <v>2084</v>
      </c>
      <c r="L614" s="35">
        <v>45614</v>
      </c>
      <c r="M614" s="36">
        <v>36399999</v>
      </c>
      <c r="N614" s="35">
        <v>45632</v>
      </c>
      <c r="O614" s="31" t="s">
        <v>40</v>
      </c>
      <c r="P614" s="37">
        <v>38327</v>
      </c>
      <c r="Q614" s="31">
        <v>2090</v>
      </c>
      <c r="R614" s="30">
        <v>220403</v>
      </c>
      <c r="S614" s="38">
        <v>36399999</v>
      </c>
      <c r="T614" s="35"/>
      <c r="U614" s="33"/>
      <c r="V614" s="35"/>
      <c r="W614" s="41">
        <v>45657</v>
      </c>
      <c r="X614" s="35"/>
      <c r="Y614" s="30"/>
      <c r="Z614" s="39">
        <f>+S614</f>
        <v>36399999</v>
      </c>
      <c r="AA614" s="30"/>
      <c r="AB614" s="40"/>
      <c r="AC614" s="30"/>
      <c r="AD614" s="40"/>
      <c r="AE614" s="30"/>
      <c r="AF614" s="30" t="s">
        <v>1569</v>
      </c>
      <c r="AG614" s="30">
        <v>3173675869</v>
      </c>
      <c r="AH614" s="474" t="s">
        <v>1570</v>
      </c>
      <c r="AI614" s="30"/>
      <c r="AJ614" s="19"/>
      <c r="AK614" s="19"/>
    </row>
    <row r="615" spans="1:37">
      <c r="A615" s="30">
        <v>613</v>
      </c>
      <c r="B615" s="30" t="s">
        <v>254</v>
      </c>
      <c r="C615" s="30" t="s">
        <v>1571</v>
      </c>
      <c r="D615" s="57" t="s">
        <v>1572</v>
      </c>
      <c r="E615" s="31" t="s">
        <v>38</v>
      </c>
      <c r="F615" s="32">
        <v>449778761</v>
      </c>
      <c r="G615" s="30" t="s">
        <v>586</v>
      </c>
      <c r="H615" s="33">
        <v>14398744</v>
      </c>
      <c r="I615" s="33" t="s">
        <v>1063</v>
      </c>
      <c r="J615" s="34">
        <v>0</v>
      </c>
      <c r="K615" s="34">
        <v>2083</v>
      </c>
      <c r="L615" s="35">
        <v>45614</v>
      </c>
      <c r="M615" s="36">
        <v>714887958</v>
      </c>
      <c r="N615" s="35">
        <v>45636</v>
      </c>
      <c r="O615" s="31" t="s">
        <v>40</v>
      </c>
      <c r="P615" s="37">
        <v>45636</v>
      </c>
      <c r="Q615" s="31">
        <v>2091</v>
      </c>
      <c r="R615" s="30">
        <v>230209</v>
      </c>
      <c r="S615" s="38">
        <v>449778761</v>
      </c>
      <c r="T615" s="35"/>
      <c r="U615" s="33"/>
      <c r="V615" s="35"/>
      <c r="W615" s="41">
        <v>45657</v>
      </c>
      <c r="X615" s="35"/>
      <c r="Y615" s="30"/>
      <c r="Z615" s="39">
        <f>+S615</f>
        <v>449778761</v>
      </c>
      <c r="AA615" s="30"/>
      <c r="AB615" s="40"/>
      <c r="AC615" s="30"/>
      <c r="AD615" s="40"/>
      <c r="AE615" s="30"/>
      <c r="AF615" s="30" t="s">
        <v>1573</v>
      </c>
      <c r="AG615" s="30">
        <v>3012864683</v>
      </c>
      <c r="AH615" s="474" t="s">
        <v>1574</v>
      </c>
      <c r="AI615" s="30"/>
      <c r="AJ615" s="19"/>
      <c r="AK615" s="19"/>
    </row>
    <row r="616" spans="1:37">
      <c r="A616" s="30">
        <v>614</v>
      </c>
      <c r="B616" s="30" t="s">
        <v>35</v>
      </c>
      <c r="C616" s="30" t="s">
        <v>251</v>
      </c>
      <c r="D616" s="68" t="s">
        <v>1575</v>
      </c>
      <c r="E616" s="31" t="s">
        <v>38</v>
      </c>
      <c r="F616" s="32">
        <v>150000000</v>
      </c>
      <c r="G616" s="30" t="s">
        <v>312</v>
      </c>
      <c r="H616" s="33">
        <v>901422831</v>
      </c>
      <c r="I616" s="33" t="s">
        <v>1170</v>
      </c>
      <c r="J616" s="34">
        <v>3</v>
      </c>
      <c r="K616" s="34">
        <v>2101</v>
      </c>
      <c r="L616" s="35">
        <v>45622</v>
      </c>
      <c r="M616" s="36">
        <v>150000000</v>
      </c>
      <c r="N616" s="35">
        <v>45636</v>
      </c>
      <c r="O616" s="31" t="s">
        <v>1437</v>
      </c>
      <c r="P616" s="37">
        <v>45637</v>
      </c>
      <c r="Q616" s="31">
        <v>2096</v>
      </c>
      <c r="R616" s="30">
        <v>21030202</v>
      </c>
      <c r="S616" s="38">
        <v>150000000</v>
      </c>
      <c r="T616" s="35"/>
      <c r="U616" s="33"/>
      <c r="V616" s="35"/>
      <c r="W616" s="41">
        <v>45657</v>
      </c>
      <c r="X616" s="35"/>
      <c r="Y616" s="30"/>
      <c r="Z616" s="39">
        <f>+S616</f>
        <v>150000000</v>
      </c>
      <c r="AA616" s="30"/>
      <c r="AB616" s="40"/>
      <c r="AC616" s="30"/>
      <c r="AD616" s="40"/>
      <c r="AE616" s="30"/>
      <c r="AF616" s="30" t="s">
        <v>1146</v>
      </c>
      <c r="AG616" s="30">
        <v>3176489488</v>
      </c>
      <c r="AH616" s="474" t="s">
        <v>1147</v>
      </c>
      <c r="AI616" s="30"/>
      <c r="AJ616" s="19"/>
      <c r="AK616" s="19"/>
    </row>
    <row r="617" spans="1:37">
      <c r="A617" s="43">
        <v>615</v>
      </c>
      <c r="B617" s="43" t="s">
        <v>35</v>
      </c>
      <c r="C617" s="43" t="s">
        <v>251</v>
      </c>
      <c r="D617" s="67" t="s">
        <v>1547</v>
      </c>
      <c r="E617" s="44" t="s">
        <v>38</v>
      </c>
      <c r="F617" s="45">
        <v>7739000</v>
      </c>
      <c r="G617" s="43" t="s">
        <v>1548</v>
      </c>
      <c r="H617" s="46">
        <v>901372925</v>
      </c>
      <c r="I617" s="46" t="s">
        <v>1063</v>
      </c>
      <c r="J617" s="47">
        <v>1</v>
      </c>
      <c r="K617" s="47">
        <v>2127</v>
      </c>
      <c r="L617" s="48">
        <v>45632</v>
      </c>
      <c r="M617" s="49">
        <v>7739000</v>
      </c>
      <c r="N617" s="48">
        <v>45637</v>
      </c>
      <c r="O617" s="44" t="s">
        <v>40</v>
      </c>
      <c r="P617" s="50">
        <v>45639</v>
      </c>
      <c r="Q617" s="44">
        <v>2109</v>
      </c>
      <c r="R617" s="43">
        <v>230210</v>
      </c>
      <c r="S617" s="51">
        <v>7739000</v>
      </c>
      <c r="T617" s="48">
        <v>45638</v>
      </c>
      <c r="U617" s="46">
        <v>100039339</v>
      </c>
      <c r="V617" s="48">
        <v>45639</v>
      </c>
      <c r="W617" s="247">
        <v>45656</v>
      </c>
      <c r="X617" s="48"/>
      <c r="Y617" s="43"/>
      <c r="Z617" s="52">
        <f>+S617</f>
        <v>7739000</v>
      </c>
      <c r="AA617" s="43"/>
      <c r="AB617" s="53"/>
      <c r="AC617" s="43"/>
      <c r="AD617" s="53"/>
      <c r="AE617" s="43"/>
      <c r="AF617" s="43" t="s">
        <v>1549</v>
      </c>
      <c r="AG617" s="43" t="s">
        <v>1550</v>
      </c>
      <c r="AH617" s="477" t="s">
        <v>1551</v>
      </c>
      <c r="AI617" s="30"/>
      <c r="AJ617" s="19"/>
      <c r="AK617" s="19"/>
    </row>
    <row r="618" spans="1:37">
      <c r="A618" s="30">
        <v>616</v>
      </c>
      <c r="B618" s="30" t="s">
        <v>254</v>
      </c>
      <c r="C618" s="30" t="s">
        <v>70</v>
      </c>
      <c r="D618" s="68" t="s">
        <v>1576</v>
      </c>
      <c r="E618" s="31" t="s">
        <v>38</v>
      </c>
      <c r="F618" s="32">
        <v>17084306</v>
      </c>
      <c r="G618" s="30" t="s">
        <v>837</v>
      </c>
      <c r="H618" s="33">
        <v>800250023</v>
      </c>
      <c r="I618" s="33" t="s">
        <v>1063</v>
      </c>
      <c r="J618" s="34">
        <v>3</v>
      </c>
      <c r="K618" s="34">
        <v>2125</v>
      </c>
      <c r="L618" s="35">
        <v>45632</v>
      </c>
      <c r="M618" s="36">
        <v>170984306</v>
      </c>
      <c r="N618" s="35">
        <v>45637</v>
      </c>
      <c r="O618" s="31" t="s">
        <v>40</v>
      </c>
      <c r="P618" s="37">
        <v>45638</v>
      </c>
      <c r="Q618" s="31">
        <v>2099</v>
      </c>
      <c r="R618" s="30">
        <v>230209</v>
      </c>
      <c r="S618" s="38">
        <v>17084306</v>
      </c>
      <c r="T618" s="35"/>
      <c r="U618" s="33"/>
      <c r="V618" s="35"/>
      <c r="W618" s="41">
        <v>45656</v>
      </c>
      <c r="X618" s="35"/>
      <c r="Y618" s="30"/>
      <c r="Z618" s="39">
        <f>+S618</f>
        <v>17084306</v>
      </c>
      <c r="AA618" s="30"/>
      <c r="AB618" s="40"/>
      <c r="AC618" s="30"/>
      <c r="AD618" s="40"/>
      <c r="AE618" s="30"/>
      <c r="AF618" s="30" t="s">
        <v>1139</v>
      </c>
      <c r="AG618" s="30" t="s">
        <v>1140</v>
      </c>
      <c r="AH618" s="474" t="s">
        <v>1141</v>
      </c>
      <c r="AI618" s="19"/>
      <c r="AJ618" s="19"/>
      <c r="AK618" s="19"/>
    </row>
    <row r="619" spans="1:37">
      <c r="A619" s="295">
        <v>617</v>
      </c>
      <c r="B619" s="295" t="s">
        <v>35</v>
      </c>
      <c r="C619" s="295" t="s">
        <v>251</v>
      </c>
      <c r="D619" s="449" t="s">
        <v>772</v>
      </c>
      <c r="E619" s="301" t="s">
        <v>38</v>
      </c>
      <c r="F619" s="306">
        <v>11967162</v>
      </c>
      <c r="G619" s="295" t="s">
        <v>773</v>
      </c>
      <c r="H619" s="304">
        <v>1110532627</v>
      </c>
      <c r="I619" s="304" t="s">
        <v>1063</v>
      </c>
      <c r="J619" s="307">
        <v>0</v>
      </c>
      <c r="K619" s="307">
        <v>2126</v>
      </c>
      <c r="L619" s="296">
        <v>45632</v>
      </c>
      <c r="M619" s="300">
        <f t="shared" ref="M619:M622" si="111">F619</f>
        <v>11967162</v>
      </c>
      <c r="N619" s="296">
        <v>45637</v>
      </c>
      <c r="O619" s="301" t="s">
        <v>40</v>
      </c>
      <c r="P619" s="302">
        <v>45637</v>
      </c>
      <c r="Q619" s="301">
        <v>2097</v>
      </c>
      <c r="R619" s="295">
        <v>21030202</v>
      </c>
      <c r="S619" s="303">
        <f t="shared" ref="S619:S622" si="112">M619</f>
        <v>11967162</v>
      </c>
      <c r="T619" s="296"/>
      <c r="U619" s="304"/>
      <c r="V619" s="296"/>
      <c r="W619" s="305">
        <v>45646</v>
      </c>
      <c r="X619" s="296"/>
      <c r="Y619" s="295"/>
      <c r="Z619" s="478">
        <f>+F619/1</f>
        <v>11967162</v>
      </c>
      <c r="AA619" s="295"/>
      <c r="AB619" s="297"/>
      <c r="AC619" s="295"/>
      <c r="AD619" s="297"/>
      <c r="AE619" s="295"/>
      <c r="AF619" s="295" t="s">
        <v>1577</v>
      </c>
      <c r="AG619" s="295">
        <v>3115928552</v>
      </c>
      <c r="AH619" s="479" t="s">
        <v>1578</v>
      </c>
      <c r="AI619" s="30"/>
      <c r="AJ619" s="19"/>
      <c r="AK619" s="19"/>
    </row>
    <row r="620" spans="1:37">
      <c r="A620" s="43">
        <v>618</v>
      </c>
      <c r="B620" s="43" t="s">
        <v>35</v>
      </c>
      <c r="C620" s="43" t="s">
        <v>48</v>
      </c>
      <c r="D620" s="60" t="s">
        <v>1295</v>
      </c>
      <c r="E620" s="44" t="s">
        <v>38</v>
      </c>
      <c r="F620" s="45">
        <v>120000000</v>
      </c>
      <c r="G620" s="43" t="s">
        <v>68</v>
      </c>
      <c r="H620" s="46">
        <v>900504144</v>
      </c>
      <c r="I620" s="46" t="s">
        <v>1063</v>
      </c>
      <c r="J620" s="47">
        <v>0</v>
      </c>
      <c r="K620" s="47">
        <v>2122</v>
      </c>
      <c r="L620" s="48">
        <v>45597</v>
      </c>
      <c r="M620" s="49">
        <f t="shared" si="111"/>
        <v>120000000</v>
      </c>
      <c r="N620" s="48">
        <v>45637</v>
      </c>
      <c r="O620" s="44" t="s">
        <v>40</v>
      </c>
      <c r="P620" s="50">
        <v>45638</v>
      </c>
      <c r="Q620" s="44">
        <v>2100</v>
      </c>
      <c r="R620" s="43">
        <v>220101</v>
      </c>
      <c r="S620" s="51">
        <f t="shared" si="112"/>
        <v>120000000</v>
      </c>
      <c r="T620" s="48">
        <v>45638</v>
      </c>
      <c r="U620" s="480">
        <v>100039334</v>
      </c>
      <c r="V620" s="48">
        <v>45638</v>
      </c>
      <c r="W620" s="247">
        <v>45657</v>
      </c>
      <c r="X620" s="48"/>
      <c r="Y620" s="43"/>
      <c r="Z620" s="52">
        <f>+F620/1</f>
        <v>120000000</v>
      </c>
      <c r="AA620" s="43"/>
      <c r="AB620" s="53"/>
      <c r="AC620" s="43"/>
      <c r="AD620" s="53"/>
      <c r="AE620" s="43"/>
      <c r="AF620" s="43" t="s">
        <v>1108</v>
      </c>
      <c r="AG620" s="43">
        <v>3163162117</v>
      </c>
      <c r="AH620" s="477" t="s">
        <v>1109</v>
      </c>
      <c r="AI620" s="43"/>
      <c r="AJ620" s="19"/>
      <c r="AK620" s="19"/>
    </row>
    <row r="621" spans="1:37">
      <c r="A621" s="30">
        <v>619</v>
      </c>
      <c r="B621" s="30" t="s">
        <v>35</v>
      </c>
      <c r="C621" s="30" t="s">
        <v>59</v>
      </c>
      <c r="D621" s="30" t="s">
        <v>305</v>
      </c>
      <c r="E621" s="31" t="s">
        <v>38</v>
      </c>
      <c r="F621" s="32">
        <v>20000000</v>
      </c>
      <c r="G621" s="30" t="s">
        <v>306</v>
      </c>
      <c r="H621" s="33">
        <v>14297367</v>
      </c>
      <c r="I621" s="33" t="s">
        <v>1063</v>
      </c>
      <c r="J621" s="34">
        <v>3</v>
      </c>
      <c r="K621" s="34">
        <v>2123</v>
      </c>
      <c r="L621" s="35">
        <v>45632</v>
      </c>
      <c r="M621" s="36">
        <f t="shared" si="111"/>
        <v>20000000</v>
      </c>
      <c r="N621" s="35">
        <v>45638</v>
      </c>
      <c r="O621" s="31" t="s">
        <v>40</v>
      </c>
      <c r="P621" s="37">
        <v>45638</v>
      </c>
      <c r="Q621" s="31">
        <v>2001</v>
      </c>
      <c r="R621" s="30">
        <v>220106</v>
      </c>
      <c r="S621" s="38">
        <f t="shared" si="112"/>
        <v>20000000</v>
      </c>
      <c r="T621" s="35"/>
      <c r="U621" s="33"/>
      <c r="V621" s="35"/>
      <c r="W621" s="41">
        <v>45657</v>
      </c>
      <c r="X621" s="35"/>
      <c r="Y621" s="30"/>
      <c r="Z621" s="39">
        <f>+F621</f>
        <v>20000000</v>
      </c>
      <c r="AA621" s="30"/>
      <c r="AB621" s="40"/>
      <c r="AC621" s="30"/>
      <c r="AD621" s="40"/>
      <c r="AE621" s="30"/>
      <c r="AF621" s="30" t="s">
        <v>1579</v>
      </c>
      <c r="AG621" s="30" t="s">
        <v>1580</v>
      </c>
      <c r="AH621" s="474" t="s">
        <v>1581</v>
      </c>
      <c r="AI621" s="30"/>
      <c r="AJ621" s="19"/>
      <c r="AK621" s="19"/>
    </row>
    <row r="622" spans="1:37">
      <c r="A622" s="30">
        <v>620</v>
      </c>
      <c r="B622" s="30" t="s">
        <v>35</v>
      </c>
      <c r="C622" s="30" t="s">
        <v>92</v>
      </c>
      <c r="D622" s="59" t="s">
        <v>1582</v>
      </c>
      <c r="E622" s="31" t="s">
        <v>38</v>
      </c>
      <c r="F622" s="32">
        <v>61702233</v>
      </c>
      <c r="G622" s="30" t="s">
        <v>108</v>
      </c>
      <c r="H622" s="33">
        <v>800185215</v>
      </c>
      <c r="I622" s="33" t="s">
        <v>1063</v>
      </c>
      <c r="J622" s="34">
        <v>2</v>
      </c>
      <c r="K622" s="34">
        <v>2136</v>
      </c>
      <c r="L622" s="35">
        <v>45637</v>
      </c>
      <c r="M622" s="36">
        <f t="shared" si="111"/>
        <v>61702233</v>
      </c>
      <c r="N622" s="35">
        <v>45534</v>
      </c>
      <c r="O622" s="31" t="s">
        <v>592</v>
      </c>
      <c r="P622" s="37"/>
      <c r="Q622" s="31"/>
      <c r="R622" s="30">
        <v>2102020210</v>
      </c>
      <c r="S622" s="38">
        <f t="shared" si="112"/>
        <v>61702233</v>
      </c>
      <c r="T622" s="35"/>
      <c r="U622" s="33"/>
      <c r="V622" s="35"/>
      <c r="W622" s="41">
        <v>45657</v>
      </c>
      <c r="X622" s="35"/>
      <c r="Y622" s="30"/>
      <c r="Z622" s="39">
        <v>123404468</v>
      </c>
      <c r="AA622" s="30"/>
      <c r="AB622" s="40"/>
      <c r="AC622" s="30"/>
      <c r="AD622" s="40"/>
      <c r="AE622" s="30"/>
      <c r="AF622" s="30" t="s">
        <v>1125</v>
      </c>
      <c r="AG622" s="30">
        <v>3173744109</v>
      </c>
      <c r="AH622" s="474" t="s">
        <v>1126</v>
      </c>
      <c r="AI622" s="30"/>
      <c r="AJ622" s="19"/>
      <c r="AK622" s="19"/>
    </row>
    <row r="623" spans="1:37">
      <c r="A623" s="30">
        <v>621</v>
      </c>
      <c r="B623" s="30" t="s">
        <v>254</v>
      </c>
      <c r="C623" s="30" t="s">
        <v>1583</v>
      </c>
      <c r="D623" s="30" t="s">
        <v>1584</v>
      </c>
      <c r="E623" s="31" t="s">
        <v>38</v>
      </c>
      <c r="F623" s="32">
        <v>102520600</v>
      </c>
      <c r="G623" s="30" t="s">
        <v>1585</v>
      </c>
      <c r="H623" s="33">
        <v>1110447749</v>
      </c>
      <c r="I623" s="33" t="s">
        <v>1063</v>
      </c>
      <c r="J623" s="34">
        <v>7</v>
      </c>
      <c r="K623" s="34">
        <v>2132</v>
      </c>
      <c r="L623" s="35">
        <v>45636</v>
      </c>
      <c r="M623" s="36">
        <v>102520600</v>
      </c>
      <c r="N623" s="35">
        <v>45645</v>
      </c>
      <c r="O623" s="31" t="s">
        <v>592</v>
      </c>
      <c r="P623" s="37"/>
      <c r="Q623" s="31"/>
      <c r="R623" s="30">
        <v>21030204</v>
      </c>
      <c r="S623" s="38">
        <v>105520600</v>
      </c>
      <c r="T623" s="35"/>
      <c r="U623" s="33"/>
      <c r="V623" s="35"/>
      <c r="W623" s="41">
        <v>45657</v>
      </c>
      <c r="X623" s="35"/>
      <c r="Y623" s="30"/>
      <c r="Z623" s="39">
        <v>105520600</v>
      </c>
      <c r="AA623" s="30"/>
      <c r="AB623" s="40"/>
      <c r="AC623" s="30"/>
      <c r="AD623" s="40"/>
      <c r="AE623" s="30"/>
      <c r="AF623" s="30" t="s">
        <v>1586</v>
      </c>
      <c r="AG623" s="30">
        <v>3233923281</v>
      </c>
      <c r="AH623" s="474" t="s">
        <v>1587</v>
      </c>
      <c r="AI623" s="30"/>
      <c r="AJ623" s="19"/>
      <c r="AK623" s="19"/>
    </row>
    <row r="624" spans="1:37">
      <c r="A624" s="30">
        <v>622</v>
      </c>
      <c r="B624" s="30" t="s">
        <v>35</v>
      </c>
      <c r="C624" s="30" t="s">
        <v>753</v>
      </c>
      <c r="D624" s="59" t="s">
        <v>1588</v>
      </c>
      <c r="E624" s="31" t="s">
        <v>38</v>
      </c>
      <c r="F624" s="32">
        <v>200275810</v>
      </c>
      <c r="G624" s="30" t="s">
        <v>1446</v>
      </c>
      <c r="H624" s="33">
        <v>890704105</v>
      </c>
      <c r="I624" s="33" t="s">
        <v>1063</v>
      </c>
      <c r="J624" s="34">
        <v>6</v>
      </c>
      <c r="K624" s="34">
        <v>2150</v>
      </c>
      <c r="L624" s="35">
        <v>45642</v>
      </c>
      <c r="M624" s="36">
        <v>200275810</v>
      </c>
      <c r="N624" s="35">
        <v>45645</v>
      </c>
      <c r="O624" s="31" t="s">
        <v>40</v>
      </c>
      <c r="P624" s="37"/>
      <c r="Q624" s="31"/>
      <c r="R624" s="30" t="s">
        <v>1589</v>
      </c>
      <c r="S624" s="38">
        <v>200275810</v>
      </c>
      <c r="T624" s="35"/>
      <c r="U624" s="69"/>
      <c r="V624" s="35"/>
      <c r="W624" s="41">
        <v>45657</v>
      </c>
      <c r="X624" s="35"/>
      <c r="Y624" s="30"/>
      <c r="Z624" s="39">
        <f>+S624/1.5</f>
        <v>133517206.66666667</v>
      </c>
      <c r="AA624" s="30"/>
      <c r="AB624" s="40"/>
      <c r="AC624" s="30"/>
      <c r="AD624" s="40"/>
      <c r="AE624" s="30"/>
      <c r="AF624" s="30" t="s">
        <v>1448</v>
      </c>
      <c r="AG624" s="30" t="s">
        <v>1449</v>
      </c>
      <c r="AH624" s="474" t="s">
        <v>1450</v>
      </c>
      <c r="AI624" s="30"/>
      <c r="AJ624" s="19"/>
      <c r="AK624" s="19"/>
    </row>
    <row r="625" spans="1:37">
      <c r="A625" s="30">
        <v>623</v>
      </c>
      <c r="B625" s="30" t="s">
        <v>35</v>
      </c>
      <c r="C625" s="30" t="s">
        <v>753</v>
      </c>
      <c r="D625" s="59" t="s">
        <v>1590</v>
      </c>
      <c r="E625" s="31" t="s">
        <v>38</v>
      </c>
      <c r="F625" s="32">
        <v>3312000</v>
      </c>
      <c r="G625" s="30" t="s">
        <v>1446</v>
      </c>
      <c r="H625" s="33">
        <v>890704105</v>
      </c>
      <c r="I625" s="33" t="s">
        <v>1063</v>
      </c>
      <c r="J625" s="34">
        <v>6</v>
      </c>
      <c r="K625" s="34">
        <v>2149</v>
      </c>
      <c r="L625" s="35">
        <v>45642</v>
      </c>
      <c r="M625" s="36">
        <v>3312000</v>
      </c>
      <c r="N625" s="35">
        <v>45645</v>
      </c>
      <c r="O625" s="31" t="s">
        <v>40</v>
      </c>
      <c r="P625" s="37"/>
      <c r="Q625" s="31"/>
      <c r="R625" s="30">
        <v>2101020117</v>
      </c>
      <c r="S625" s="38">
        <v>3312000</v>
      </c>
      <c r="T625" s="35"/>
      <c r="U625" s="69"/>
      <c r="V625" s="35"/>
      <c r="W625" s="41">
        <v>45657</v>
      </c>
      <c r="X625" s="35"/>
      <c r="Y625" s="30"/>
      <c r="Z625" s="39">
        <f>+S625/1.5</f>
        <v>2208000</v>
      </c>
      <c r="AA625" s="30"/>
      <c r="AB625" s="40"/>
      <c r="AC625" s="30"/>
      <c r="AD625" s="40"/>
      <c r="AE625" s="30"/>
      <c r="AF625" s="30" t="s">
        <v>1448</v>
      </c>
      <c r="AG625" s="30" t="s">
        <v>1449</v>
      </c>
      <c r="AH625" s="474" t="s">
        <v>1450</v>
      </c>
      <c r="AI625" s="30"/>
      <c r="AJ625" s="19"/>
      <c r="AK625" s="19"/>
    </row>
    <row r="626" spans="1:37">
      <c r="A626" s="43">
        <v>624</v>
      </c>
      <c r="B626" s="43" t="s">
        <v>35</v>
      </c>
      <c r="C626" s="43" t="s">
        <v>753</v>
      </c>
      <c r="D626" s="481" t="s">
        <v>1591</v>
      </c>
      <c r="E626" s="44" t="s">
        <v>38</v>
      </c>
      <c r="F626" s="45">
        <v>62000000</v>
      </c>
      <c r="G626" s="43" t="s">
        <v>245</v>
      </c>
      <c r="H626" s="46" t="s">
        <v>1592</v>
      </c>
      <c r="I626" s="46" t="s">
        <v>1228</v>
      </c>
      <c r="J626" s="47">
        <v>5</v>
      </c>
      <c r="K626" s="47">
        <v>2148</v>
      </c>
      <c r="L626" s="48">
        <v>45642</v>
      </c>
      <c r="M626" s="49">
        <v>62000000</v>
      </c>
      <c r="N626" s="48">
        <v>45645</v>
      </c>
      <c r="O626" s="44" t="s">
        <v>592</v>
      </c>
      <c r="P626" s="50"/>
      <c r="Q626" s="44"/>
      <c r="R626" s="43">
        <v>220102</v>
      </c>
      <c r="S626" s="51">
        <v>62000000</v>
      </c>
      <c r="T626" s="48"/>
      <c r="U626" s="46"/>
      <c r="V626" s="48"/>
      <c r="W626" s="247">
        <v>45657</v>
      </c>
      <c r="X626" s="48"/>
      <c r="Y626" s="43"/>
      <c r="Z626" s="52">
        <f>+S626</f>
        <v>62000000</v>
      </c>
      <c r="AA626" s="43"/>
      <c r="AB626" s="53"/>
      <c r="AC626" s="43"/>
      <c r="AD626" s="53"/>
      <c r="AE626" s="43"/>
      <c r="AF626" s="43" t="s">
        <v>1230</v>
      </c>
      <c r="AG626" s="43">
        <v>6488888</v>
      </c>
      <c r="AH626" s="477" t="s">
        <v>1231</v>
      </c>
      <c r="AI626" s="43"/>
      <c r="AJ626" s="19"/>
      <c r="AK626" s="19"/>
    </row>
    <row r="627" spans="1:37">
      <c r="A627" s="30">
        <v>625</v>
      </c>
      <c r="B627" s="30" t="s">
        <v>35</v>
      </c>
      <c r="C627" s="30" t="s">
        <v>1593</v>
      </c>
      <c r="D627" s="59" t="s">
        <v>1594</v>
      </c>
      <c r="E627" s="31" t="s">
        <v>38</v>
      </c>
      <c r="F627" s="32">
        <v>39966960</v>
      </c>
      <c r="G627" s="30" t="s">
        <v>1595</v>
      </c>
      <c r="H627" s="33" t="s">
        <v>1596</v>
      </c>
      <c r="I627" s="33" t="s">
        <v>1597</v>
      </c>
      <c r="J627" s="34">
        <v>7</v>
      </c>
      <c r="K627" s="34">
        <v>2147</v>
      </c>
      <c r="L627" s="35">
        <v>45642</v>
      </c>
      <c r="M627" s="36">
        <v>39966960</v>
      </c>
      <c r="N627" s="35">
        <v>45646</v>
      </c>
      <c r="O627" s="31" t="s">
        <v>592</v>
      </c>
      <c r="P627" s="37"/>
      <c r="Q627" s="31"/>
      <c r="R627" s="30">
        <v>21030202</v>
      </c>
      <c r="S627" s="38">
        <v>39966960</v>
      </c>
      <c r="T627" s="35"/>
      <c r="U627" s="33"/>
      <c r="V627" s="35"/>
      <c r="W627" s="41">
        <v>45657</v>
      </c>
      <c r="X627" s="35"/>
      <c r="Y627" s="30"/>
      <c r="Z627" s="39">
        <v>39966960</v>
      </c>
      <c r="AA627" s="30"/>
      <c r="AB627" s="40"/>
      <c r="AC627" s="30"/>
      <c r="AD627" s="40"/>
      <c r="AE627" s="30"/>
      <c r="AF627" s="30" t="s">
        <v>1598</v>
      </c>
      <c r="AG627" s="30">
        <v>6017429797</v>
      </c>
      <c r="AH627" s="474" t="s">
        <v>1599</v>
      </c>
      <c r="AI627" s="30"/>
      <c r="AJ627" s="19"/>
      <c r="AK627" s="19"/>
    </row>
    <row r="628" spans="1:37">
      <c r="A628" s="30">
        <v>626</v>
      </c>
      <c r="B628" s="30" t="s">
        <v>35</v>
      </c>
      <c r="C628" s="30" t="s">
        <v>1593</v>
      </c>
      <c r="D628" s="59" t="s">
        <v>1600</v>
      </c>
      <c r="E628" s="31" t="s">
        <v>38</v>
      </c>
      <c r="F628" s="32">
        <v>18150000</v>
      </c>
      <c r="G628" s="30" t="s">
        <v>1510</v>
      </c>
      <c r="H628" s="33">
        <v>901515391</v>
      </c>
      <c r="I628" s="33" t="s">
        <v>1511</v>
      </c>
      <c r="J628" s="34">
        <v>4</v>
      </c>
      <c r="K628" s="34">
        <v>2145</v>
      </c>
      <c r="L628" s="35">
        <v>45642</v>
      </c>
      <c r="M628" s="36">
        <v>18150000</v>
      </c>
      <c r="N628" s="35">
        <v>45646</v>
      </c>
      <c r="O628" s="31" t="s">
        <v>40</v>
      </c>
      <c r="P628" s="37"/>
      <c r="Q628" s="31"/>
      <c r="R628" s="30">
        <v>21030202</v>
      </c>
      <c r="S628" s="38">
        <v>18150000</v>
      </c>
      <c r="T628" s="35"/>
      <c r="U628" s="33"/>
      <c r="V628" s="35"/>
      <c r="W628" s="41">
        <v>45657</v>
      </c>
      <c r="X628" s="35"/>
      <c r="Y628" s="30"/>
      <c r="Z628" s="39">
        <f>+S628/1</f>
        <v>18150000</v>
      </c>
      <c r="AA628" s="30"/>
      <c r="AB628" s="40"/>
      <c r="AC628" s="30"/>
      <c r="AD628" s="40"/>
      <c r="AE628" s="30"/>
      <c r="AF628" s="30" t="s">
        <v>1512</v>
      </c>
      <c r="AG628" s="30">
        <v>3183308339</v>
      </c>
      <c r="AH628" s="474" t="s">
        <v>1513</v>
      </c>
      <c r="AI628" s="30"/>
      <c r="AJ628" s="19"/>
      <c r="AK628" s="19"/>
    </row>
    <row r="629" spans="1:37">
      <c r="A629" s="43">
        <v>627</v>
      </c>
      <c r="B629" s="43" t="s">
        <v>35</v>
      </c>
      <c r="C629" s="43" t="s">
        <v>1593</v>
      </c>
      <c r="D629" s="195" t="s">
        <v>1601</v>
      </c>
      <c r="E629" s="44" t="s">
        <v>38</v>
      </c>
      <c r="F629" s="45">
        <v>13700000</v>
      </c>
      <c r="G629" s="43" t="s">
        <v>1510</v>
      </c>
      <c r="H629" s="46">
        <v>901515391</v>
      </c>
      <c r="I629" s="46" t="s">
        <v>1511</v>
      </c>
      <c r="J629" s="47">
        <v>4</v>
      </c>
      <c r="K629" s="47">
        <v>2146</v>
      </c>
      <c r="L629" s="48">
        <v>45642</v>
      </c>
      <c r="M629" s="49">
        <v>13700000</v>
      </c>
      <c r="N629" s="48">
        <v>45646</v>
      </c>
      <c r="O629" s="44" t="s">
        <v>40</v>
      </c>
      <c r="P629" s="50"/>
      <c r="Q629" s="44"/>
      <c r="R629" s="43">
        <v>21030202</v>
      </c>
      <c r="S629" s="51">
        <v>13700000</v>
      </c>
      <c r="T629" s="48"/>
      <c r="U629" s="46"/>
      <c r="V629" s="48"/>
      <c r="W629" s="247">
        <v>45657</v>
      </c>
      <c r="X629" s="48"/>
      <c r="Y629" s="43"/>
      <c r="Z629" s="52">
        <f>+S629/1</f>
        <v>13700000</v>
      </c>
      <c r="AA629" s="43"/>
      <c r="AB629" s="53"/>
      <c r="AC629" s="43"/>
      <c r="AD629" s="53"/>
      <c r="AE629" s="43"/>
      <c r="AF629" s="43" t="s">
        <v>1512</v>
      </c>
      <c r="AG629" s="43">
        <v>3183308339</v>
      </c>
      <c r="AH629" s="477" t="s">
        <v>1513</v>
      </c>
      <c r="AI629" s="43"/>
      <c r="AJ629" s="19"/>
      <c r="AK629" s="19"/>
    </row>
    <row r="630" spans="1:37">
      <c r="A630" s="30">
        <v>618</v>
      </c>
      <c r="B630" s="30" t="s">
        <v>35</v>
      </c>
      <c r="C630" s="30" t="s">
        <v>1602</v>
      </c>
      <c r="D630" s="30" t="s">
        <v>1603</v>
      </c>
      <c r="E630" s="31" t="s">
        <v>1604</v>
      </c>
      <c r="F630" s="32">
        <v>120000000</v>
      </c>
      <c r="G630" s="30" t="s">
        <v>68</v>
      </c>
      <c r="H630" s="33">
        <v>900504144</v>
      </c>
      <c r="I630" s="33"/>
      <c r="J630" s="34">
        <v>0</v>
      </c>
      <c r="K630" s="34">
        <v>2122</v>
      </c>
      <c r="L630" s="35">
        <v>45628</v>
      </c>
      <c r="M630" s="36">
        <v>120000000</v>
      </c>
      <c r="N630" s="35">
        <v>45637</v>
      </c>
      <c r="O630" s="31" t="s">
        <v>40</v>
      </c>
      <c r="P630" s="37">
        <v>45638</v>
      </c>
      <c r="Q630" s="31">
        <v>2100</v>
      </c>
      <c r="R630" s="30">
        <v>220101</v>
      </c>
      <c r="S630" s="38">
        <v>120000000</v>
      </c>
      <c r="T630" s="35">
        <v>45638</v>
      </c>
      <c r="U630" s="33" t="s">
        <v>1605</v>
      </c>
      <c r="V630" s="35">
        <v>45657</v>
      </c>
      <c r="W630" s="41">
        <v>45657</v>
      </c>
      <c r="X630" s="35"/>
      <c r="Y630" s="30"/>
      <c r="Z630" s="39">
        <v>120000000</v>
      </c>
      <c r="AA630" s="30"/>
      <c r="AB630" s="40"/>
      <c r="AC630" s="30"/>
      <c r="AD630" s="40"/>
      <c r="AE630" s="30"/>
      <c r="AF630" s="30" t="s">
        <v>1606</v>
      </c>
      <c r="AG630" s="30">
        <v>3163162117</v>
      </c>
      <c r="AH630" s="474" t="s">
        <v>1607</v>
      </c>
      <c r="AI630" s="30"/>
      <c r="AJ630" s="19"/>
      <c r="AK630" s="19"/>
    </row>
    <row r="631" spans="1:37">
      <c r="A631" s="30">
        <v>619</v>
      </c>
      <c r="B631" s="30" t="s">
        <v>35</v>
      </c>
      <c r="C631" s="30" t="s">
        <v>59</v>
      </c>
      <c r="D631" s="30" t="s">
        <v>1608</v>
      </c>
      <c r="E631" s="31" t="s">
        <v>1604</v>
      </c>
      <c r="F631" s="32">
        <v>20000000</v>
      </c>
      <c r="G631" s="30" t="s">
        <v>1609</v>
      </c>
      <c r="H631" s="33">
        <v>14297367</v>
      </c>
      <c r="I631" s="33" t="s">
        <v>1063</v>
      </c>
      <c r="J631" s="34">
        <v>3</v>
      </c>
      <c r="K631" s="34">
        <v>2123</v>
      </c>
      <c r="L631" s="35">
        <v>45632</v>
      </c>
      <c r="M631" s="36">
        <v>20000000</v>
      </c>
      <c r="N631" s="35">
        <v>45638</v>
      </c>
      <c r="O631" s="31" t="s">
        <v>40</v>
      </c>
      <c r="P631" s="37">
        <v>45638</v>
      </c>
      <c r="Q631" s="31">
        <v>2101</v>
      </c>
      <c r="R631" s="30">
        <v>220106</v>
      </c>
      <c r="S631" s="38">
        <v>20000000</v>
      </c>
      <c r="T631" s="35">
        <v>45639</v>
      </c>
      <c r="U631" s="33">
        <v>16294297</v>
      </c>
      <c r="V631" s="35">
        <v>45639</v>
      </c>
      <c r="W631" s="41">
        <v>45657</v>
      </c>
      <c r="X631" s="35"/>
      <c r="Y631" s="30"/>
      <c r="Z631" s="39">
        <v>20000000</v>
      </c>
      <c r="AA631" s="30"/>
      <c r="AB631" s="40"/>
      <c r="AC631" s="30"/>
      <c r="AD631" s="40"/>
      <c r="AE631" s="30"/>
      <c r="AF631" s="30" t="s">
        <v>1610</v>
      </c>
      <c r="AG631" s="30">
        <v>3168681228</v>
      </c>
      <c r="AH631" s="474" t="s">
        <v>1611</v>
      </c>
      <c r="AI631" s="30"/>
      <c r="AJ631" s="19"/>
      <c r="AK631" s="19"/>
    </row>
    <row r="632" spans="1:37">
      <c r="A632" s="30">
        <v>620</v>
      </c>
      <c r="B632" s="30" t="s">
        <v>35</v>
      </c>
      <c r="C632" s="30" t="s">
        <v>1612</v>
      </c>
      <c r="D632" s="30" t="s">
        <v>1613</v>
      </c>
      <c r="E632" s="31" t="s">
        <v>38</v>
      </c>
      <c r="F632" s="32">
        <v>61702233</v>
      </c>
      <c r="G632" s="30" t="s">
        <v>1614</v>
      </c>
      <c r="H632" s="33">
        <v>800185215</v>
      </c>
      <c r="I632" s="33" t="s">
        <v>1063</v>
      </c>
      <c r="J632" s="34">
        <v>2</v>
      </c>
      <c r="K632" s="34">
        <v>2136</v>
      </c>
      <c r="L632" s="35">
        <v>45637</v>
      </c>
      <c r="M632" s="36">
        <v>61702233</v>
      </c>
      <c r="N632" s="35">
        <v>45639</v>
      </c>
      <c r="O632" s="31" t="s">
        <v>296</v>
      </c>
      <c r="P632" s="37">
        <v>45639</v>
      </c>
      <c r="Q632" s="31">
        <v>2110</v>
      </c>
      <c r="R632" s="30">
        <v>2102020210</v>
      </c>
      <c r="S632" s="38">
        <v>61702233</v>
      </c>
      <c r="T632" s="35">
        <v>45642</v>
      </c>
      <c r="U632" s="33">
        <v>14068868</v>
      </c>
      <c r="V632" s="35">
        <v>45642</v>
      </c>
      <c r="W632" s="41">
        <v>45657</v>
      </c>
      <c r="X632" s="35"/>
      <c r="Y632" s="30"/>
      <c r="Z632" s="39">
        <v>61702233</v>
      </c>
      <c r="AA632" s="30"/>
      <c r="AB632" s="40"/>
      <c r="AC632" s="30"/>
      <c r="AD632" s="40"/>
      <c r="AE632" s="30"/>
      <c r="AF632" s="30" t="s">
        <v>1615</v>
      </c>
      <c r="AG632" s="30">
        <v>3173744109</v>
      </c>
      <c r="AH632" s="474" t="s">
        <v>1616</v>
      </c>
      <c r="AI632" s="30"/>
      <c r="AJ632" s="19"/>
      <c r="AK632" s="19"/>
    </row>
    <row r="633" spans="1:37">
      <c r="A633" s="30">
        <v>621</v>
      </c>
      <c r="B633" s="30" t="s">
        <v>254</v>
      </c>
      <c r="C633" s="30" t="s">
        <v>1593</v>
      </c>
      <c r="D633" s="30" t="s">
        <v>1617</v>
      </c>
      <c r="E633" s="31" t="s">
        <v>1604</v>
      </c>
      <c r="F633" s="32">
        <v>102520600</v>
      </c>
      <c r="G633" s="30" t="s">
        <v>1618</v>
      </c>
      <c r="H633" s="33">
        <v>1110447749</v>
      </c>
      <c r="I633" s="33" t="s">
        <v>1063</v>
      </c>
      <c r="J633" s="34">
        <v>7</v>
      </c>
      <c r="K633" s="34">
        <v>2132</v>
      </c>
      <c r="L633" s="35">
        <v>45636</v>
      </c>
      <c r="M633" s="36">
        <v>102520600</v>
      </c>
      <c r="N633" s="35">
        <v>45645</v>
      </c>
      <c r="O633" s="31" t="s">
        <v>40</v>
      </c>
      <c r="P633" s="37">
        <v>45645</v>
      </c>
      <c r="Q633" s="31">
        <v>2119</v>
      </c>
      <c r="R633" s="30">
        <v>21030204</v>
      </c>
      <c r="S633" s="36">
        <v>102520600</v>
      </c>
      <c r="T633" s="35">
        <v>45649</v>
      </c>
      <c r="U633" s="33" t="s">
        <v>1619</v>
      </c>
      <c r="V633" s="35">
        <v>45649</v>
      </c>
      <c r="W633" s="41">
        <v>45657</v>
      </c>
      <c r="X633" s="35"/>
      <c r="Y633" s="30"/>
      <c r="Z633" s="36">
        <v>102520600</v>
      </c>
      <c r="AA633" s="30"/>
      <c r="AB633" s="40"/>
      <c r="AC633" s="30"/>
      <c r="AD633" s="40"/>
      <c r="AE633" s="30"/>
      <c r="AF633" s="30" t="s">
        <v>1620</v>
      </c>
      <c r="AG633" s="30">
        <v>3223923281</v>
      </c>
      <c r="AH633" s="474" t="s">
        <v>1621</v>
      </c>
      <c r="AI633" s="30"/>
      <c r="AJ633" s="19"/>
      <c r="AK633" s="19"/>
    </row>
    <row r="634" spans="1:37">
      <c r="A634" s="30">
        <v>622</v>
      </c>
      <c r="B634" s="30" t="s">
        <v>35</v>
      </c>
      <c r="C634" s="30" t="s">
        <v>59</v>
      </c>
      <c r="D634" s="30" t="s">
        <v>1622</v>
      </c>
      <c r="E634" s="31" t="s">
        <v>1604</v>
      </c>
      <c r="F634" s="32">
        <v>200275810</v>
      </c>
      <c r="G634" s="30" t="s">
        <v>1623</v>
      </c>
      <c r="H634" s="33">
        <v>890704105</v>
      </c>
      <c r="I634" s="33" t="s">
        <v>1063</v>
      </c>
      <c r="J634" s="34">
        <v>6</v>
      </c>
      <c r="K634" s="34">
        <v>2150</v>
      </c>
      <c r="L634" s="35">
        <v>45642</v>
      </c>
      <c r="M634" s="36">
        <v>200275810</v>
      </c>
      <c r="N634" s="35">
        <v>45645</v>
      </c>
      <c r="O634" s="31" t="s">
        <v>40</v>
      </c>
      <c r="P634" s="37">
        <v>45646</v>
      </c>
      <c r="Q634" s="31">
        <v>2120</v>
      </c>
      <c r="R634" s="30">
        <v>245010202</v>
      </c>
      <c r="S634" s="38">
        <v>200275810</v>
      </c>
      <c r="T634" s="35">
        <v>45649</v>
      </c>
      <c r="U634" s="33">
        <v>16313891</v>
      </c>
      <c r="V634" s="35">
        <v>45649</v>
      </c>
      <c r="W634" s="41">
        <v>45657</v>
      </c>
      <c r="X634" s="35"/>
      <c r="Y634" s="30"/>
      <c r="Z634" s="39">
        <v>200275810</v>
      </c>
      <c r="AA634" s="30"/>
      <c r="AB634" s="40"/>
      <c r="AC634" s="30"/>
      <c r="AD634" s="40"/>
      <c r="AE634" s="30"/>
      <c r="AF634" s="30" t="s">
        <v>1624</v>
      </c>
      <c r="AG634" s="30" t="s">
        <v>1625</v>
      </c>
      <c r="AH634" s="474" t="s">
        <v>1626</v>
      </c>
      <c r="AI634" s="30"/>
      <c r="AJ634" s="19"/>
      <c r="AK634" s="19"/>
    </row>
    <row r="635" spans="1:37">
      <c r="A635" s="30">
        <v>623</v>
      </c>
      <c r="B635" s="30" t="s">
        <v>35</v>
      </c>
      <c r="C635" s="30" t="s">
        <v>59</v>
      </c>
      <c r="D635" s="30" t="s">
        <v>1627</v>
      </c>
      <c r="E635" s="31" t="s">
        <v>1604</v>
      </c>
      <c r="F635" s="32">
        <v>3312000</v>
      </c>
      <c r="G635" s="30" t="s">
        <v>1623</v>
      </c>
      <c r="H635" s="33">
        <v>890704105</v>
      </c>
      <c r="I635" s="33" t="s">
        <v>1063</v>
      </c>
      <c r="J635" s="34">
        <v>6</v>
      </c>
      <c r="K635" s="34">
        <v>2149</v>
      </c>
      <c r="L635" s="35">
        <v>45642</v>
      </c>
      <c r="M635" s="36">
        <v>3312000</v>
      </c>
      <c r="N635" s="35">
        <v>45645</v>
      </c>
      <c r="O635" s="31" t="s">
        <v>40</v>
      </c>
      <c r="P635" s="37">
        <v>45646</v>
      </c>
      <c r="Q635" s="31">
        <v>2121</v>
      </c>
      <c r="R635" s="30">
        <v>2101020117</v>
      </c>
      <c r="S635" s="38">
        <v>3312000</v>
      </c>
      <c r="T635" s="35">
        <v>45649</v>
      </c>
      <c r="U635" s="33">
        <v>16313973</v>
      </c>
      <c r="V635" s="35">
        <v>45649</v>
      </c>
      <c r="W635" s="41">
        <v>45657</v>
      </c>
      <c r="X635" s="35"/>
      <c r="Y635" s="30"/>
      <c r="Z635" s="39">
        <v>3312000</v>
      </c>
      <c r="AA635" s="30"/>
      <c r="AB635" s="40"/>
      <c r="AC635" s="30"/>
      <c r="AD635" s="40"/>
      <c r="AE635" s="30"/>
      <c r="AF635" s="30" t="s">
        <v>1624</v>
      </c>
      <c r="AG635" s="30" t="s">
        <v>1625</v>
      </c>
      <c r="AH635" s="474" t="s">
        <v>1626</v>
      </c>
      <c r="AI635" s="30"/>
      <c r="AJ635" s="19"/>
      <c r="AK635" s="19"/>
    </row>
    <row r="636" spans="1:37">
      <c r="A636" s="30">
        <v>624</v>
      </c>
      <c r="B636" s="30" t="s">
        <v>35</v>
      </c>
      <c r="C636" s="30" t="s">
        <v>59</v>
      </c>
      <c r="D636" s="30" t="s">
        <v>1628</v>
      </c>
      <c r="E636" s="31" t="s">
        <v>1604</v>
      </c>
      <c r="F636" s="32">
        <v>62000000</v>
      </c>
      <c r="G636" s="30" t="s">
        <v>1629</v>
      </c>
      <c r="H636" s="33">
        <v>860047163</v>
      </c>
      <c r="I636" s="33" t="s">
        <v>1063</v>
      </c>
      <c r="J636" s="34">
        <v>5</v>
      </c>
      <c r="K636" s="34">
        <v>2148</v>
      </c>
      <c r="L636" s="35">
        <v>45642</v>
      </c>
      <c r="M636" s="36">
        <v>62000000</v>
      </c>
      <c r="N636" s="35">
        <v>45645</v>
      </c>
      <c r="O636" s="31" t="s">
        <v>40</v>
      </c>
      <c r="P636" s="37">
        <v>45646</v>
      </c>
      <c r="Q636" s="31">
        <v>2122</v>
      </c>
      <c r="R636" s="30">
        <v>220102</v>
      </c>
      <c r="S636" s="38">
        <v>62000000</v>
      </c>
      <c r="T636" s="35">
        <v>45649</v>
      </c>
      <c r="U636" s="33" t="s">
        <v>1630</v>
      </c>
      <c r="V636" s="35">
        <v>45649</v>
      </c>
      <c r="W636" s="41">
        <v>45657</v>
      </c>
      <c r="X636" s="35"/>
      <c r="Y636" s="30"/>
      <c r="Z636" s="39">
        <v>62000000</v>
      </c>
      <c r="AA636" s="30"/>
      <c r="AB636" s="40"/>
      <c r="AC636" s="30"/>
      <c r="AD636" s="40"/>
      <c r="AE636" s="30"/>
      <c r="AF636" s="30" t="s">
        <v>1631</v>
      </c>
      <c r="AG636" s="30" t="s">
        <v>1632</v>
      </c>
      <c r="AH636" s="474" t="s">
        <v>1633</v>
      </c>
      <c r="AI636" s="30"/>
      <c r="AJ636" s="19"/>
      <c r="AK636" s="19"/>
    </row>
    <row r="637" spans="1:37">
      <c r="A637" s="30">
        <v>625</v>
      </c>
      <c r="B637" s="30" t="s">
        <v>35</v>
      </c>
      <c r="C637" s="30" t="s">
        <v>1593</v>
      </c>
      <c r="D637" s="30" t="s">
        <v>1634</v>
      </c>
      <c r="E637" s="31" t="s">
        <v>1635</v>
      </c>
      <c r="F637" s="32">
        <v>39966960</v>
      </c>
      <c r="G637" s="30" t="s">
        <v>1636</v>
      </c>
      <c r="H637" s="33">
        <v>800153993</v>
      </c>
      <c r="I637" s="33" t="s">
        <v>1170</v>
      </c>
      <c r="J637" s="34">
        <v>7</v>
      </c>
      <c r="K637" s="34">
        <v>2147</v>
      </c>
      <c r="L637" s="35">
        <v>45642</v>
      </c>
      <c r="M637" s="36">
        <v>39966960</v>
      </c>
      <c r="N637" s="35">
        <v>45646</v>
      </c>
      <c r="O637" s="31" t="s">
        <v>40</v>
      </c>
      <c r="P637" s="37">
        <v>45653</v>
      </c>
      <c r="Q637" s="31">
        <v>2136</v>
      </c>
      <c r="R637" s="30">
        <v>21030202</v>
      </c>
      <c r="S637" s="38">
        <v>39966960</v>
      </c>
      <c r="T637" s="35">
        <v>45656</v>
      </c>
      <c r="U637" s="33" t="s">
        <v>1637</v>
      </c>
      <c r="V637" s="35">
        <v>45656</v>
      </c>
      <c r="W637" s="41">
        <v>45657</v>
      </c>
      <c r="X637" s="35"/>
      <c r="Y637" s="30"/>
      <c r="Z637" s="39">
        <v>39966960</v>
      </c>
      <c r="AA637" s="30"/>
      <c r="AB637" s="40"/>
      <c r="AC637" s="30"/>
      <c r="AD637" s="40"/>
      <c r="AE637" s="30"/>
      <c r="AF637" s="30" t="s">
        <v>1638</v>
      </c>
      <c r="AG637" s="30" t="s">
        <v>1639</v>
      </c>
      <c r="AH637" s="474" t="s">
        <v>1640</v>
      </c>
      <c r="AI637" s="30"/>
      <c r="AJ637" s="19"/>
      <c r="AK637" s="19"/>
    </row>
    <row r="638" spans="1:37">
      <c r="A638" s="30">
        <v>626</v>
      </c>
      <c r="B638" s="30" t="s">
        <v>35</v>
      </c>
      <c r="C638" s="30" t="s">
        <v>1593</v>
      </c>
      <c r="D638" s="30" t="s">
        <v>1641</v>
      </c>
      <c r="E638" s="31" t="s">
        <v>1604</v>
      </c>
      <c r="F638" s="32">
        <v>18150000</v>
      </c>
      <c r="G638" s="30" t="s">
        <v>1642</v>
      </c>
      <c r="H638" s="33">
        <v>901515391</v>
      </c>
      <c r="I638" s="33" t="s">
        <v>1063</v>
      </c>
      <c r="J638" s="34">
        <v>4</v>
      </c>
      <c r="K638" s="34">
        <v>2145</v>
      </c>
      <c r="L638" s="35">
        <v>45642</v>
      </c>
      <c r="M638" s="36">
        <v>18150000</v>
      </c>
      <c r="N638" s="35">
        <v>45646</v>
      </c>
      <c r="O638" s="31" t="s">
        <v>40</v>
      </c>
      <c r="P638" s="37">
        <v>45646</v>
      </c>
      <c r="Q638" s="31">
        <v>2123</v>
      </c>
      <c r="R638" s="30">
        <v>21030202</v>
      </c>
      <c r="S638" s="38">
        <v>18150000</v>
      </c>
      <c r="T638" s="35">
        <v>45653</v>
      </c>
      <c r="U638" s="33" t="s">
        <v>1643</v>
      </c>
      <c r="V638" s="35">
        <v>45653</v>
      </c>
      <c r="W638" s="41">
        <v>45657</v>
      </c>
      <c r="X638" s="35"/>
      <c r="Y638" s="30"/>
      <c r="Z638" s="39">
        <v>18150000</v>
      </c>
      <c r="AA638" s="30"/>
      <c r="AB638" s="40"/>
      <c r="AC638" s="30"/>
      <c r="AD638" s="40"/>
      <c r="AE638" s="30"/>
      <c r="AF638" s="30" t="s">
        <v>1644</v>
      </c>
      <c r="AG638" s="30">
        <v>3183308339</v>
      </c>
      <c r="AH638" s="474" t="s">
        <v>1645</v>
      </c>
      <c r="AI638" s="30"/>
      <c r="AJ638" s="19"/>
      <c r="AK638" s="19"/>
    </row>
    <row r="639" spans="1:37">
      <c r="A639" s="30">
        <v>627</v>
      </c>
      <c r="B639" s="30" t="s">
        <v>35</v>
      </c>
      <c r="C639" s="30" t="s">
        <v>1593</v>
      </c>
      <c r="D639" s="30" t="s">
        <v>1646</v>
      </c>
      <c r="E639" s="31" t="s">
        <v>1604</v>
      </c>
      <c r="F639" s="32">
        <v>13700000</v>
      </c>
      <c r="G639" s="30" t="s">
        <v>1642</v>
      </c>
      <c r="H639" s="33">
        <v>901515391</v>
      </c>
      <c r="I639" s="33" t="s">
        <v>1063</v>
      </c>
      <c r="J639" s="34">
        <v>4</v>
      </c>
      <c r="K639" s="34">
        <v>2146</v>
      </c>
      <c r="L639" s="35">
        <v>45642</v>
      </c>
      <c r="M639" s="36">
        <v>13700000</v>
      </c>
      <c r="N639" s="35">
        <v>45646</v>
      </c>
      <c r="O639" s="31" t="s">
        <v>40</v>
      </c>
      <c r="P639" s="37">
        <v>45646</v>
      </c>
      <c r="Q639" s="31">
        <v>2124</v>
      </c>
      <c r="R639" s="30">
        <v>21030202</v>
      </c>
      <c r="S639" s="38">
        <v>13700000</v>
      </c>
      <c r="T639" s="35">
        <v>45653</v>
      </c>
      <c r="U639" s="33" t="s">
        <v>1647</v>
      </c>
      <c r="V639" s="35">
        <v>45653</v>
      </c>
      <c r="W639" s="41">
        <v>45657</v>
      </c>
      <c r="X639" s="35"/>
      <c r="Y639" s="30"/>
      <c r="Z639" s="39">
        <v>13700000</v>
      </c>
      <c r="AA639" s="30"/>
      <c r="AB639" s="40"/>
      <c r="AC639" s="30"/>
      <c r="AD639" s="40"/>
      <c r="AE639" s="30"/>
      <c r="AF639" s="30" t="s">
        <v>1644</v>
      </c>
      <c r="AG639" s="30">
        <v>3183308339</v>
      </c>
      <c r="AH639" s="474" t="s">
        <v>1645</v>
      </c>
      <c r="AI639" s="30"/>
      <c r="AJ639" s="19"/>
      <c r="AK639" s="19"/>
    </row>
    <row r="640" spans="1:37">
      <c r="A640" s="30">
        <v>628</v>
      </c>
      <c r="B640" s="30" t="s">
        <v>35</v>
      </c>
      <c r="C640" s="30" t="s">
        <v>251</v>
      </c>
      <c r="D640" s="30" t="s">
        <v>1648</v>
      </c>
      <c r="E640" s="31" t="s">
        <v>1635</v>
      </c>
      <c r="F640" s="32">
        <v>149380034</v>
      </c>
      <c r="G640" s="30" t="s">
        <v>1649</v>
      </c>
      <c r="H640" s="33">
        <v>900874078</v>
      </c>
      <c r="I640" s="33" t="s">
        <v>1170</v>
      </c>
      <c r="J640" s="34">
        <v>9</v>
      </c>
      <c r="K640" s="34">
        <v>2162</v>
      </c>
      <c r="L640" s="35">
        <v>45654</v>
      </c>
      <c r="M640" s="36">
        <v>149380034</v>
      </c>
      <c r="N640" s="35">
        <v>45652</v>
      </c>
      <c r="O640" s="31" t="s">
        <v>40</v>
      </c>
      <c r="P640" s="37">
        <v>45653</v>
      </c>
      <c r="Q640" s="31">
        <v>2137</v>
      </c>
      <c r="R640" s="30">
        <v>21030202</v>
      </c>
      <c r="S640" s="38">
        <v>149380084</v>
      </c>
      <c r="T640" s="35">
        <v>45653</v>
      </c>
      <c r="U640" s="33" t="s">
        <v>1650</v>
      </c>
      <c r="V640" s="35">
        <v>45653</v>
      </c>
      <c r="W640" s="41">
        <v>45657</v>
      </c>
      <c r="X640" s="35"/>
      <c r="Y640" s="30"/>
      <c r="Z640" s="39">
        <v>149380084</v>
      </c>
      <c r="AA640" s="30"/>
      <c r="AB640" s="40"/>
      <c r="AC640" s="30"/>
      <c r="AD640" s="40"/>
      <c r="AE640" s="30"/>
      <c r="AF640" s="30" t="s">
        <v>1651</v>
      </c>
      <c r="AG640" s="30">
        <v>3153435515</v>
      </c>
      <c r="AH640" s="474" t="s">
        <v>1652</v>
      </c>
      <c r="AI640" s="30"/>
      <c r="AJ640" s="19"/>
      <c r="AK640" s="19"/>
    </row>
    <row r="641" spans="1:37">
      <c r="A641" s="30">
        <v>629</v>
      </c>
      <c r="B641" s="30" t="s">
        <v>35</v>
      </c>
      <c r="C641" s="30" t="s">
        <v>1593</v>
      </c>
      <c r="D641" s="30" t="s">
        <v>1653</v>
      </c>
      <c r="E641" s="31" t="s">
        <v>1654</v>
      </c>
      <c r="F641" s="32">
        <v>31445000</v>
      </c>
      <c r="G641" s="30" t="s">
        <v>1655</v>
      </c>
      <c r="H641" s="33">
        <v>93181066</v>
      </c>
      <c r="I641" s="33" t="s">
        <v>1063</v>
      </c>
      <c r="J641" s="34">
        <v>1</v>
      </c>
      <c r="K641" s="34">
        <v>2140</v>
      </c>
      <c r="L641" s="35">
        <v>45638</v>
      </c>
      <c r="M641" s="36">
        <v>31445000</v>
      </c>
      <c r="N641" s="35">
        <v>45652</v>
      </c>
      <c r="O641" s="31" t="s">
        <v>40</v>
      </c>
      <c r="P641" s="37">
        <v>45653</v>
      </c>
      <c r="Q641" s="31">
        <v>2138</v>
      </c>
      <c r="R641" s="30">
        <v>21030202</v>
      </c>
      <c r="S641" s="38">
        <v>31445000</v>
      </c>
      <c r="T641" s="35">
        <v>45656</v>
      </c>
      <c r="U641" s="33" t="s">
        <v>1656</v>
      </c>
      <c r="V641" s="35">
        <v>45656</v>
      </c>
      <c r="W641" s="41">
        <v>45657</v>
      </c>
      <c r="X641" s="35"/>
      <c r="Y641" s="30"/>
      <c r="Z641" s="39">
        <v>31445000</v>
      </c>
      <c r="AA641" s="30"/>
      <c r="AB641" s="40"/>
      <c r="AC641" s="30"/>
      <c r="AD641" s="40"/>
      <c r="AE641" s="30"/>
      <c r="AF641" s="30" t="s">
        <v>1657</v>
      </c>
      <c r="AG641" s="30"/>
      <c r="AH641" s="482" t="s">
        <v>1658</v>
      </c>
      <c r="AI641" s="30"/>
      <c r="AJ641" s="19"/>
      <c r="AK641" s="19"/>
    </row>
    <row r="642" spans="1:37">
      <c r="F642" s="483">
        <f>SUM(F2:F641)</f>
        <v>23098786222</v>
      </c>
      <c r="M642" s="483"/>
    </row>
  </sheetData>
  <hyperlinks>
    <hyperlink ref="AH419" r:id="rId1" xr:uid="{11CAD1E1-1396-4385-B129-73D0B50FE846}"/>
    <hyperlink ref="AH482" r:id="rId2" xr:uid="{FE0D6535-B769-4058-8466-2D23C5F1ED98}"/>
    <hyperlink ref="AH485" r:id="rId3" xr:uid="{85C34EEA-9991-49E2-997C-F35FE1FA88F3}"/>
    <hyperlink ref="AH490" r:id="rId4" xr:uid="{3D522B02-B48F-4468-9818-A903D528F126}"/>
    <hyperlink ref="AH491" r:id="rId5" xr:uid="{98943624-93AD-4828-A2EE-8180F189B359}"/>
    <hyperlink ref="AH492" r:id="rId6" xr:uid="{820ADE6C-48CF-4CC6-B89F-E5338056D0D2}"/>
    <hyperlink ref="AH493" r:id="rId7" xr:uid="{618A3C99-D2F9-4EFD-A37A-EB7A5F29C95B}"/>
    <hyperlink ref="AH494" r:id="rId8" xr:uid="{07DCFB59-7822-477B-8EE3-E332910401CA}"/>
    <hyperlink ref="AH495" r:id="rId9" xr:uid="{9F1FB511-5A7C-435C-AA72-2DE527E2E826}"/>
    <hyperlink ref="AH496" r:id="rId10" xr:uid="{522CA76E-2A9B-4BE2-8039-8A3A04010F3D}"/>
    <hyperlink ref="AH497" r:id="rId11" xr:uid="{11544416-F0C7-4F72-B377-C779ED3A7F2B}"/>
    <hyperlink ref="AH498" r:id="rId12" xr:uid="{9F83E03C-01D4-4E99-B0A9-192376C436AC}"/>
    <hyperlink ref="AH499" r:id="rId13" xr:uid="{7F98FC1E-03B4-4EA6-98E1-79FB09AD6875}"/>
    <hyperlink ref="AH500" r:id="rId14" xr:uid="{EFF7C70D-F653-4D96-80B6-91B19469DFF9}"/>
    <hyperlink ref="AH501" r:id="rId15" xr:uid="{BDDFD192-E317-4682-B8FF-ACE46BE246AC}"/>
    <hyperlink ref="AH502" r:id="rId16" xr:uid="{850744E9-D3C8-471B-8900-67F73D002286}"/>
    <hyperlink ref="AH503" r:id="rId17" xr:uid="{31E803B1-FEAB-4EB0-B95F-868128C01DE1}"/>
    <hyperlink ref="AH487" r:id="rId18" xr:uid="{189293FA-39A8-474C-B5DE-ECF322AC0873}"/>
    <hyperlink ref="AH504" r:id="rId19" xr:uid="{0AABC1A5-804B-4B90-B070-F3F08475E270}"/>
    <hyperlink ref="AH505" r:id="rId20" xr:uid="{A32887DA-D0E8-4BE2-B921-0D90F8B60ADC}"/>
    <hyperlink ref="AH506" r:id="rId21" xr:uid="{7D6A3DA1-21DA-4F26-A3CC-E57BCBC58747}"/>
    <hyperlink ref="AH507" r:id="rId22" xr:uid="{6E47D985-0D53-4230-9007-48D158252988}"/>
    <hyperlink ref="AH508" r:id="rId23" xr:uid="{4B934688-E6D8-4C09-BCF3-8972B02AF6E0}"/>
    <hyperlink ref="AH509" r:id="rId24" xr:uid="{2EA3F8DA-A024-4B1B-B8AA-D2CD07B6070D}"/>
    <hyperlink ref="AH510" r:id="rId25" xr:uid="{2DA4301A-26F9-4501-9D4B-705B01099440}"/>
    <hyperlink ref="AH511" r:id="rId26" xr:uid="{F2D4D0B8-A7BB-4425-901E-BE7BA492CCD4}"/>
    <hyperlink ref="AH512" r:id="rId27" xr:uid="{E6FF06DB-CB17-43A2-8DFA-9117ED7A14DB}"/>
    <hyperlink ref="AH513" r:id="rId28" xr:uid="{FB43CD4B-95B5-43F0-B0C0-1F632079512D}"/>
    <hyperlink ref="AH514" r:id="rId29" xr:uid="{0FCEAAC1-78A3-4E40-83C9-72D1F0C3346D}"/>
    <hyperlink ref="AH515" r:id="rId30" xr:uid="{D47809B4-E060-4B72-8AA4-BBA84EE0D355}"/>
    <hyperlink ref="AH516" r:id="rId31" xr:uid="{B26739FD-B312-4D24-8DDA-AA2D8473A353}"/>
    <hyperlink ref="AH517" r:id="rId32" xr:uid="{7601073E-B7D2-494A-B1E4-DBA7FE6075F7}"/>
    <hyperlink ref="AH518" r:id="rId33" xr:uid="{C8F69BFA-234E-49B6-910D-F1931E7E3CE8}"/>
    <hyperlink ref="AH519" r:id="rId34" xr:uid="{285A8598-079C-4B75-B458-795E8D588C7A}"/>
    <hyperlink ref="AH520" r:id="rId35" xr:uid="{A0434748-4B34-45FE-982D-9487BFCCD980}"/>
    <hyperlink ref="AH521" r:id="rId36" xr:uid="{3EB17A2E-A9B9-41A8-A8B0-4C53A9A4AAD6}"/>
    <hyperlink ref="AH522" r:id="rId37" xr:uid="{1F1F143A-4D9F-4A95-A3DE-77688F4BAEE6}"/>
    <hyperlink ref="AH523" r:id="rId38" xr:uid="{36C6F580-024A-475E-8B32-3D1D1D7AB160}"/>
    <hyperlink ref="AH524" r:id="rId39" xr:uid="{75B8927A-C00F-4BF8-A7D3-8BFDAC415FE7}"/>
    <hyperlink ref="AH525" r:id="rId40" xr:uid="{FA6389E8-D9B7-4B52-804A-837C4ED16C36}"/>
    <hyperlink ref="AH526" r:id="rId41" xr:uid="{27444775-AF4C-4199-9900-4F515A8DD670}"/>
    <hyperlink ref="AH527" r:id="rId42" xr:uid="{FF20E55F-B497-4053-89AC-619AE63AA702}"/>
    <hyperlink ref="AH528" r:id="rId43" xr:uid="{495B6AE2-837A-4CE1-9007-6406E08F6FEE}"/>
    <hyperlink ref="AH529" r:id="rId44" xr:uid="{27B6D2BD-F7D8-4F56-81B2-1EA08A044A79}"/>
    <hyperlink ref="AH530" r:id="rId45" xr:uid="{44EF8BE6-5164-4915-86D9-00F0E4FD6DBC}"/>
    <hyperlink ref="AH531" r:id="rId46" xr:uid="{316DFEDC-E915-4542-B626-93097489C290}"/>
    <hyperlink ref="AH532" r:id="rId47" xr:uid="{EC64A6B8-5C3A-46BB-AD69-9BCE31D17DD9}"/>
    <hyperlink ref="AH533" r:id="rId48" xr:uid="{EBA041FE-C74A-4995-B925-DDA46E31B853}"/>
    <hyperlink ref="AH534" r:id="rId49" xr:uid="{2B8CAF4A-7A76-4D88-A30D-38A4FEACD206}"/>
    <hyperlink ref="AH535" r:id="rId50" xr:uid="{C8B050E2-055F-4725-907D-9818691CBB17}"/>
    <hyperlink ref="AH536" r:id="rId51" xr:uid="{3B7F6C07-BC27-4540-A277-956898573D7C}"/>
    <hyperlink ref="AH537" r:id="rId52" xr:uid="{6935A42B-F267-49C7-9766-8997C0E6E2CE}"/>
    <hyperlink ref="AH539" r:id="rId53" xr:uid="{029B5BDD-CAE4-4889-8DEB-B1DF06800382}"/>
    <hyperlink ref="AH540" r:id="rId54" xr:uid="{A7CD6FE9-3987-4240-82AF-84D98FC9B28C}"/>
    <hyperlink ref="AH541" r:id="rId55" xr:uid="{8315BF1E-D0BD-468A-9461-0D31EA64D487}"/>
    <hyperlink ref="AH542" r:id="rId56" xr:uid="{5DB0B93A-CD4C-4504-8E95-192F0607AEB1}"/>
    <hyperlink ref="AH543" r:id="rId57" xr:uid="{4F0008F1-1962-4D21-989A-0F7CCAF5C35E}"/>
    <hyperlink ref="AH544" r:id="rId58" xr:uid="{4D553FAE-C2A1-4296-BB51-126E65334221}"/>
    <hyperlink ref="AH546" r:id="rId59" xr:uid="{8CA50821-78A9-40A6-BF52-E1C1B3902040}"/>
    <hyperlink ref="AH545" r:id="rId60" xr:uid="{23F580D1-4D3E-43E8-A9AB-7343563A2534}"/>
    <hyperlink ref="AH547" r:id="rId61" xr:uid="{E90341B6-CB79-4500-BBFB-9E758CE63187}"/>
    <hyperlink ref="AH548" r:id="rId62" xr:uid="{BD402EAB-D361-4C99-9CB8-500C01E2D45A}"/>
    <hyperlink ref="AH549" r:id="rId63" xr:uid="{9D12D869-61A0-4B05-A5C9-2723CF4D9D21}"/>
    <hyperlink ref="AH550" r:id="rId64" xr:uid="{41690F98-0B4E-4490-B7C7-91EB1627E234}"/>
    <hyperlink ref="AH551" r:id="rId65" xr:uid="{E4A393D0-9BAF-48B5-8BBD-0B30FD477E60}"/>
    <hyperlink ref="AH552" r:id="rId66" xr:uid="{3668E1B6-05EF-437A-9945-C4406AEB9304}"/>
    <hyperlink ref="AH553" r:id="rId67" xr:uid="{BC1EDF53-8E1A-422F-8BB4-CAF88AA611D8}"/>
    <hyperlink ref="AH554" r:id="rId68" xr:uid="{C7324C09-8783-42AE-BAC2-DEB3CA511F81}"/>
    <hyperlink ref="AH555" r:id="rId69" xr:uid="{818128C2-13BB-4D37-88D1-B5336E697022}"/>
    <hyperlink ref="AH556" r:id="rId70" xr:uid="{387117EE-E59F-42C9-A48B-EBA6A4B6128D}"/>
    <hyperlink ref="AF558" r:id="rId71" xr:uid="{2533E999-85E4-4E86-9929-4225CB14DB4F}"/>
    <hyperlink ref="AF559" r:id="rId72" xr:uid="{260EC43C-61A0-4707-9731-EA10C76D5858}"/>
    <hyperlink ref="AH560" r:id="rId73" xr:uid="{CF99D6E9-A16A-47E7-91A2-B70A926A31CC}"/>
    <hyperlink ref="AH561" r:id="rId74" xr:uid="{5DCDD03D-20B4-4F31-8A77-8D6CB474DE99}"/>
    <hyperlink ref="AH562" r:id="rId75" xr:uid="{0B4BCAE9-B281-420A-83DF-08110EA6AE3F}"/>
    <hyperlink ref="AH563" r:id="rId76" xr:uid="{CCB839A3-88E5-4FA3-A2D2-32F85B837472}"/>
    <hyperlink ref="AH564" r:id="rId77" xr:uid="{1592E503-83FC-4F88-ABB7-A585C07C75FB}"/>
    <hyperlink ref="AH565" r:id="rId78" xr:uid="{EC48451C-7146-41E6-84F1-C12B886C8FE7}"/>
    <hyperlink ref="AH566" r:id="rId79" xr:uid="{89F2CEA8-1901-41D7-92EC-6C9435CA5991}"/>
    <hyperlink ref="AH567" r:id="rId80" xr:uid="{28F0AF4F-C145-4986-8567-CDF2FF395E0C}"/>
    <hyperlink ref="AH568" r:id="rId81" xr:uid="{F3890DFE-0C9C-48D1-AA5D-32D623E9DF0D}"/>
    <hyperlink ref="AH569" r:id="rId82" xr:uid="{639C4A05-086C-40A1-A7DB-81302C9FA6F3}"/>
    <hyperlink ref="AH570" r:id="rId83" xr:uid="{10234C58-0307-4BAF-9DA5-271B7F213FB0}"/>
    <hyperlink ref="AH571" r:id="rId84" xr:uid="{D829D639-0457-4799-9C08-6F308D062494}"/>
    <hyperlink ref="AH572" r:id="rId85" xr:uid="{9DB05AFC-7F02-4B67-9753-BA95F5BEDA92}"/>
    <hyperlink ref="AH573" r:id="rId86" xr:uid="{534AD8FB-EF5A-4986-AE3E-ED26C68A6B6F}"/>
    <hyperlink ref="AH574" r:id="rId87" xr:uid="{16E84A1B-D8A6-4950-9E21-F31F9BF12EDA}"/>
    <hyperlink ref="AH575" r:id="rId88" xr:uid="{295F0E65-91BD-4058-8139-DB9B060D6FFD}"/>
    <hyperlink ref="AH576" r:id="rId89" xr:uid="{DAF81140-5E7F-481E-B682-CC194768EE79}"/>
    <hyperlink ref="AH577" r:id="rId90" xr:uid="{B1D9A314-37D3-4CD1-A916-92B74E96A2A8}"/>
    <hyperlink ref="AH578" r:id="rId91" xr:uid="{268226BF-C7D0-4538-A2AD-42E085DB7371}"/>
    <hyperlink ref="AH579" r:id="rId92" xr:uid="{AFE4AB96-2C07-415E-BA2B-712E7DEAB869}"/>
    <hyperlink ref="AF580" r:id="rId93" display="JHOANAARCE@HMAIL.COM" xr:uid="{0E0BCDFA-9529-45E3-9D36-B0A5C04614AC}"/>
    <hyperlink ref="AH580" r:id="rId94" xr:uid="{3E687185-F950-416B-804A-C266055E815E}"/>
    <hyperlink ref="AH581" r:id="rId95" xr:uid="{B7319B72-510A-4281-8244-6638A705A71D}"/>
    <hyperlink ref="AH582" r:id="rId96" xr:uid="{6E1A68D8-3A08-46A1-81CE-99AB3A5E4D04}"/>
    <hyperlink ref="AH583" r:id="rId97" xr:uid="{6DA862D2-3929-485D-A183-4A8F7F874C56}"/>
    <hyperlink ref="AH584" r:id="rId98" xr:uid="{2ABC5FC7-085C-4745-A7B8-956DC031BB94}"/>
    <hyperlink ref="AH585" r:id="rId99" xr:uid="{8FD277B3-2B4F-445A-BBA4-DDA7F837BD42}"/>
    <hyperlink ref="AH586" r:id="rId100" xr:uid="{D75F5377-EF62-4009-B3EF-B11A24B62845}"/>
    <hyperlink ref="AH587" r:id="rId101" xr:uid="{512EA64B-C490-4409-A897-CC8291F2CE59}"/>
    <hyperlink ref="AH588" r:id="rId102" xr:uid="{774DDCFD-297B-459B-9410-BE3047602E8E}"/>
    <hyperlink ref="AH589" r:id="rId103" xr:uid="{8652E29A-2F20-4BB4-AB75-14C6C4B0976F}"/>
    <hyperlink ref="AH590" r:id="rId104" xr:uid="{9CFF2E7E-6FC4-4BAB-9059-518343261E4A}"/>
    <hyperlink ref="AH591" r:id="rId105" xr:uid="{BCB32B45-35CA-4803-ADA8-E140F48B8F92}"/>
    <hyperlink ref="AH592" r:id="rId106" xr:uid="{2298CD8A-BC36-4607-99D6-B028B7D1480C}"/>
    <hyperlink ref="AH593" r:id="rId107" xr:uid="{DE19E5E6-1B1D-4A9F-BA54-A6A6E57057FD}"/>
    <hyperlink ref="AH594" r:id="rId108" xr:uid="{ED979AB6-4D05-46C2-A661-AC7143E631C4}"/>
    <hyperlink ref="AH595" r:id="rId109" xr:uid="{2CAFD212-F231-4117-A5C8-309D66551DDD}"/>
    <hyperlink ref="AH596" r:id="rId110" xr:uid="{4A002B17-AAA6-4FA5-AFC4-FBC0B2971A23}"/>
    <hyperlink ref="AH597" r:id="rId111" xr:uid="{3017AE42-427B-410B-9B55-CDD4EFB9E875}"/>
    <hyperlink ref="AH598" r:id="rId112" xr:uid="{0091894B-B339-4B11-BDF5-CB84FEF739EC}"/>
    <hyperlink ref="AH599" r:id="rId113" xr:uid="{AF61D198-C5AA-409F-AB7D-613090DEC00B}"/>
    <hyperlink ref="AH600" r:id="rId114" xr:uid="{36D680EA-FC0F-4682-9034-504D5D2F64B6}"/>
    <hyperlink ref="AH601" r:id="rId115" xr:uid="{EA2B1A90-0293-4856-800E-B470CD26A121}"/>
    <hyperlink ref="AH602" r:id="rId116" xr:uid="{3727FC97-7C8F-44BE-8731-0969C3B0DE90}"/>
    <hyperlink ref="AH603" r:id="rId117" xr:uid="{C5D4072B-2582-4012-8A34-07D279AF86C3}"/>
    <hyperlink ref="AH604" r:id="rId118" xr:uid="{C977EB67-A123-492D-95AD-1FA7063069E9}"/>
    <hyperlink ref="AH605" r:id="rId119" xr:uid="{41F304D0-E4CA-4CF9-9F92-6420E984856F}"/>
    <hyperlink ref="AH606" r:id="rId120" xr:uid="{90BF3E79-201E-4CB5-8FCE-1CFC60A1BF7C}"/>
    <hyperlink ref="AH608" r:id="rId121" xr:uid="{4213DB3D-5D40-4857-A31A-09E807865280}"/>
    <hyperlink ref="AH613" r:id="rId122" xr:uid="{0C203414-F8A7-4767-911D-90331F0031D0}"/>
    <hyperlink ref="AH609" r:id="rId123" xr:uid="{FD48085B-B9D0-4E56-9251-51693827A7B7}"/>
    <hyperlink ref="AH610" r:id="rId124" xr:uid="{185D4773-A397-45B0-A616-A768B20CC764}"/>
    <hyperlink ref="AH611" r:id="rId125" xr:uid="{B616B946-FD7F-4F17-8149-D56DDE79238A}"/>
    <hyperlink ref="AH612" r:id="rId126" xr:uid="{BAC22F0D-384F-4B22-A6C9-ADD4AC50DB06}"/>
    <hyperlink ref="AH614" r:id="rId127" xr:uid="{7C455365-6341-4F52-B2C4-40451366734E}"/>
    <hyperlink ref="AH615" r:id="rId128" xr:uid="{66D9C4BC-DA85-41FD-B747-7E629AB2FE4F}"/>
    <hyperlink ref="AH616" r:id="rId129" xr:uid="{EDC63827-937C-451F-B8E3-A8FEB38CEC5A}"/>
    <hyperlink ref="AH617" r:id="rId130" xr:uid="{188C3661-D11E-466E-AEB2-65E5FA070A12}"/>
    <hyperlink ref="AH618" r:id="rId131" xr:uid="{4617150A-0EC7-45EC-A5D5-98565E3EAA03}"/>
    <hyperlink ref="AH619" r:id="rId132" xr:uid="{84CDA212-F3B4-46FF-8440-97F98F6762CC}"/>
    <hyperlink ref="AH620" r:id="rId133" xr:uid="{1FA6B3D0-D585-44CD-9DBF-95A9AF22FD5D}"/>
    <hyperlink ref="AH621" r:id="rId134" xr:uid="{34708216-28C3-44EC-9097-2742532DE7AC}"/>
    <hyperlink ref="AJ607" r:id="rId135" xr:uid="{68CC8BB2-0132-4E53-8732-A5B3AE41B393}"/>
    <hyperlink ref="AH622" r:id="rId136" xr:uid="{75B26583-B2F2-4D73-9BBF-3CFAE7CC8C76}"/>
    <hyperlink ref="AH623" r:id="rId137" xr:uid="{60B30F47-08FC-4997-9D4D-EAD33B86A21B}"/>
    <hyperlink ref="AH626" r:id="rId138" xr:uid="{EE5123DA-1BBA-4BB8-B2A0-9711A439F7CE}"/>
    <hyperlink ref="AH624" r:id="rId139" xr:uid="{808814A8-C471-4AD4-9539-22EF11CD6E92}"/>
    <hyperlink ref="AH625" r:id="rId140" xr:uid="{EB83FC02-0D9B-4B7F-8B7F-559DAAD4DF96}"/>
    <hyperlink ref="AH627" r:id="rId141" xr:uid="{9D63F29D-A9A9-4EB6-86E7-044A31EFDDE8}"/>
    <hyperlink ref="AH628" r:id="rId142" xr:uid="{DBE6F285-40AC-4340-80A7-84091E8DA0E9}"/>
    <hyperlink ref="AH629" r:id="rId143" xr:uid="{73498FC3-9CC0-41B4-BEDD-18503ACE3028}"/>
    <hyperlink ref="AH630" r:id="rId144" xr:uid="{9E51EFCA-C042-457F-9D60-040275D99404}"/>
    <hyperlink ref="AH631" r:id="rId145" xr:uid="{22C40E44-7E31-4EEC-90D9-0CA12241C7A3}"/>
    <hyperlink ref="AH632" r:id="rId146" xr:uid="{1FC097F7-5E31-4F35-938B-516982CF0A66}"/>
    <hyperlink ref="AH633" r:id="rId147" xr:uid="{2615DAC9-0BBB-4840-BDF2-D141C976DE81}"/>
    <hyperlink ref="AH634" r:id="rId148" xr:uid="{E45134BA-D507-473C-A0FF-A4AC226FB875}"/>
    <hyperlink ref="AH635" r:id="rId149" xr:uid="{9F14F4DF-3FBD-418E-B68D-4A0459CB2726}"/>
    <hyperlink ref="AH636" r:id="rId150" xr:uid="{96813600-5D0B-49AC-95C9-9BCDC4826D54}"/>
    <hyperlink ref="AH637" r:id="rId151" xr:uid="{D2A563BC-88A2-4D7B-A02D-88CC072C1C9A}"/>
    <hyperlink ref="AH638" r:id="rId152" xr:uid="{36DDA8F7-0416-4BFC-BC86-31A19681E6C7}"/>
    <hyperlink ref="AH639" r:id="rId153" xr:uid="{EAABBE55-2FE7-4F85-9C80-52CB28E2D10F}"/>
    <hyperlink ref="AH640" r:id="rId154" xr:uid="{352974FD-8579-46F8-967A-CAFFCB6F9055}"/>
    <hyperlink ref="AH641" r:id="rId155" xr:uid="{84BB3EA1-1756-418F-8145-04A6D8AEBFD6}"/>
  </hyperlinks>
  <pageMargins left="0.7" right="0.7" top="0.75" bottom="0.75" header="0.3" footer="0.3"/>
  <legacyDrawing r:id="rId156"/>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7D477-3907-4A66-BEA3-D770A4D9A3B3}">
  <sheetPr filterMode="1"/>
  <dimension ref="A1:N602"/>
  <sheetViews>
    <sheetView topLeftCell="A577" workbookViewId="0">
      <selection sqref="A1:M578"/>
    </sheetView>
  </sheetViews>
  <sheetFormatPr defaultColWidth="9.140625" defaultRowHeight="15"/>
  <cols>
    <col min="1" max="1" width="5.85546875" customWidth="1"/>
    <col min="3" max="3" width="9.140625" bestFit="1" customWidth="1"/>
    <col min="4" max="4" width="13.140625" style="401" customWidth="1"/>
    <col min="5" max="5" width="13.85546875" customWidth="1"/>
    <col min="6" max="6" width="9.140625" style="401" bestFit="1" customWidth="1"/>
    <col min="11" max="12" width="9.140625" bestFit="1" customWidth="1"/>
    <col min="13" max="13" width="32.42578125" customWidth="1"/>
  </cols>
  <sheetData>
    <row r="1" spans="1:14" ht="34.5">
      <c r="A1" s="2" t="s">
        <v>0</v>
      </c>
      <c r="B1" s="3" t="s">
        <v>1</v>
      </c>
      <c r="C1" s="4" t="s">
        <v>2</v>
      </c>
      <c r="D1" s="11" t="s">
        <v>3</v>
      </c>
      <c r="E1" s="6" t="s">
        <v>5</v>
      </c>
      <c r="F1" s="3" t="s">
        <v>6</v>
      </c>
      <c r="G1" s="7" t="s">
        <v>7</v>
      </c>
      <c r="H1" s="14" t="s">
        <v>13</v>
      </c>
      <c r="I1" s="8" t="s">
        <v>21</v>
      </c>
      <c r="J1" s="9" t="s">
        <v>22</v>
      </c>
      <c r="K1" s="383" t="s">
        <v>31</v>
      </c>
      <c r="L1" s="383" t="s">
        <v>32</v>
      </c>
      <c r="M1" s="383" t="s">
        <v>33</v>
      </c>
      <c r="N1" s="1"/>
    </row>
    <row r="2" spans="1:14" hidden="1">
      <c r="A2" s="30" t="s">
        <v>34</v>
      </c>
      <c r="B2" s="30" t="s">
        <v>35</v>
      </c>
      <c r="C2" s="30" t="s">
        <v>36</v>
      </c>
      <c r="D2" s="30" t="s">
        <v>37</v>
      </c>
      <c r="E2" s="32">
        <v>2003460</v>
      </c>
      <c r="F2" s="30" t="s">
        <v>39</v>
      </c>
      <c r="G2" s="33">
        <v>7500772</v>
      </c>
      <c r="H2" s="35">
        <v>45292</v>
      </c>
      <c r="I2" s="35">
        <v>45292</v>
      </c>
      <c r="J2" s="31" t="s">
        <v>41</v>
      </c>
      <c r="K2" s="384"/>
      <c r="L2" s="384"/>
      <c r="M2" s="384"/>
      <c r="N2" s="19"/>
    </row>
    <row r="3" spans="1:14" hidden="1">
      <c r="A3" s="30">
        <v>1</v>
      </c>
      <c r="B3" s="30" t="s">
        <v>35</v>
      </c>
      <c r="C3" s="30" t="s">
        <v>42</v>
      </c>
      <c r="D3" s="55" t="s">
        <v>43</v>
      </c>
      <c r="E3" s="32">
        <v>22062600</v>
      </c>
      <c r="F3" s="30" t="s">
        <v>44</v>
      </c>
      <c r="G3" s="33">
        <v>900721487</v>
      </c>
      <c r="H3" s="35">
        <v>45292</v>
      </c>
      <c r="I3" s="35">
        <v>45292</v>
      </c>
      <c r="J3" s="31" t="s">
        <v>46</v>
      </c>
      <c r="K3" s="384"/>
      <c r="L3" s="384"/>
      <c r="M3" s="384"/>
      <c r="N3" s="415" t="s">
        <v>47</v>
      </c>
    </row>
    <row r="4" spans="1:14" hidden="1">
      <c r="A4" s="30">
        <v>2</v>
      </c>
      <c r="B4" s="30" t="s">
        <v>35</v>
      </c>
      <c r="C4" s="30" t="s">
        <v>48</v>
      </c>
      <c r="D4" s="55" t="s">
        <v>49</v>
      </c>
      <c r="E4" s="32">
        <v>124078282</v>
      </c>
      <c r="F4" s="30" t="s">
        <v>50</v>
      </c>
      <c r="G4" s="33">
        <v>901252497</v>
      </c>
      <c r="H4" s="35">
        <v>45292</v>
      </c>
      <c r="I4" s="35">
        <v>45292</v>
      </c>
      <c r="J4" s="31" t="s">
        <v>52</v>
      </c>
      <c r="K4" s="384"/>
      <c r="L4" s="384"/>
      <c r="M4" s="384"/>
      <c r="N4" s="19"/>
    </row>
    <row r="5" spans="1:14" hidden="1">
      <c r="A5" s="30">
        <v>3</v>
      </c>
      <c r="B5" s="30" t="s">
        <v>35</v>
      </c>
      <c r="C5" s="30" t="s">
        <v>53</v>
      </c>
      <c r="D5" s="55" t="s">
        <v>54</v>
      </c>
      <c r="E5" s="32">
        <v>5500000</v>
      </c>
      <c r="F5" s="30" t="s">
        <v>55</v>
      </c>
      <c r="G5" s="33">
        <v>93405160</v>
      </c>
      <c r="H5" s="35">
        <v>45292</v>
      </c>
      <c r="I5" s="35">
        <v>45293</v>
      </c>
      <c r="J5" s="31" t="s">
        <v>41</v>
      </c>
      <c r="K5" s="384"/>
      <c r="L5" s="384"/>
      <c r="M5" s="384"/>
      <c r="N5" s="19"/>
    </row>
    <row r="6" spans="1:14" hidden="1">
      <c r="A6" s="30">
        <v>4</v>
      </c>
      <c r="B6" s="30" t="s">
        <v>35</v>
      </c>
      <c r="C6" s="30" t="s">
        <v>53</v>
      </c>
      <c r="D6" s="55" t="s">
        <v>54</v>
      </c>
      <c r="E6" s="32">
        <v>5500000</v>
      </c>
      <c r="F6" s="30" t="s">
        <v>57</v>
      </c>
      <c r="G6" s="33">
        <v>72224422</v>
      </c>
      <c r="H6" s="35">
        <v>45292</v>
      </c>
      <c r="I6" s="35">
        <v>45292</v>
      </c>
      <c r="J6" s="31" t="s">
        <v>41</v>
      </c>
      <c r="K6" s="384"/>
      <c r="L6" s="384"/>
      <c r="M6" s="384"/>
      <c r="N6" s="19"/>
    </row>
    <row r="7" spans="1:14" hidden="1">
      <c r="A7" s="30">
        <v>5</v>
      </c>
      <c r="B7" s="30" t="s">
        <v>35</v>
      </c>
      <c r="C7" s="30" t="s">
        <v>59</v>
      </c>
      <c r="D7" s="55" t="s">
        <v>60</v>
      </c>
      <c r="E7" s="32">
        <v>9373000</v>
      </c>
      <c r="F7" s="30" t="s">
        <v>61</v>
      </c>
      <c r="G7" s="33">
        <v>14223766</v>
      </c>
      <c r="H7" s="35">
        <v>45292</v>
      </c>
      <c r="I7" s="35">
        <v>45292</v>
      </c>
      <c r="J7" s="41">
        <v>45382</v>
      </c>
      <c r="K7" s="384"/>
      <c r="L7" s="384"/>
      <c r="M7" s="384"/>
      <c r="N7" s="19"/>
    </row>
    <row r="8" spans="1:14" hidden="1">
      <c r="A8" s="30">
        <v>6</v>
      </c>
      <c r="B8" s="30" t="s">
        <v>35</v>
      </c>
      <c r="C8" s="30" t="s">
        <v>48</v>
      </c>
      <c r="D8" s="55" t="s">
        <v>63</v>
      </c>
      <c r="E8" s="32">
        <v>7500000</v>
      </c>
      <c r="F8" s="30" t="s">
        <v>65</v>
      </c>
      <c r="G8" s="33">
        <v>1232391592</v>
      </c>
      <c r="H8" s="35">
        <v>45292</v>
      </c>
      <c r="I8" s="35">
        <v>45292</v>
      </c>
      <c r="J8" s="31" t="s">
        <v>41</v>
      </c>
      <c r="K8" s="384"/>
      <c r="L8" s="384"/>
      <c r="M8" s="384"/>
      <c r="N8" s="19"/>
    </row>
    <row r="9" spans="1:14" hidden="1">
      <c r="A9" s="30">
        <v>7</v>
      </c>
      <c r="B9" s="30" t="s">
        <v>35</v>
      </c>
      <c r="C9" s="30" t="s">
        <v>48</v>
      </c>
      <c r="D9" s="55" t="s">
        <v>67</v>
      </c>
      <c r="E9" s="32">
        <v>317755000</v>
      </c>
      <c r="F9" s="30" t="s">
        <v>68</v>
      </c>
      <c r="G9" s="33">
        <v>900504144</v>
      </c>
      <c r="H9" s="35">
        <v>45292</v>
      </c>
      <c r="I9" s="35">
        <v>45292</v>
      </c>
      <c r="J9" s="31" t="s">
        <v>52</v>
      </c>
      <c r="K9" s="384"/>
      <c r="L9" s="384"/>
      <c r="M9" s="384"/>
      <c r="N9" s="19"/>
    </row>
    <row r="10" spans="1:14" hidden="1">
      <c r="A10" s="30">
        <v>8</v>
      </c>
      <c r="B10" s="30" t="s">
        <v>35</v>
      </c>
      <c r="C10" s="30" t="s">
        <v>70</v>
      </c>
      <c r="D10" s="55" t="s">
        <v>71</v>
      </c>
      <c r="E10" s="32">
        <v>4200000</v>
      </c>
      <c r="F10" s="30" t="s">
        <v>72</v>
      </c>
      <c r="G10" s="33">
        <v>65738804</v>
      </c>
      <c r="H10" s="35">
        <v>45292</v>
      </c>
      <c r="I10" s="35">
        <v>45292</v>
      </c>
      <c r="J10" s="31" t="s">
        <v>41</v>
      </c>
      <c r="K10" s="384"/>
      <c r="L10" s="384"/>
      <c r="M10" s="384"/>
      <c r="N10" s="19"/>
    </row>
    <row r="11" spans="1:14" hidden="1">
      <c r="A11" s="30">
        <v>9</v>
      </c>
      <c r="B11" s="30" t="s">
        <v>35</v>
      </c>
      <c r="C11" s="30" t="s">
        <v>70</v>
      </c>
      <c r="D11" s="55" t="s">
        <v>71</v>
      </c>
      <c r="E11" s="32">
        <v>4200000</v>
      </c>
      <c r="F11" s="30" t="s">
        <v>74</v>
      </c>
      <c r="G11" s="33">
        <v>1067864079</v>
      </c>
      <c r="H11" s="35">
        <v>45292</v>
      </c>
      <c r="I11" s="35">
        <v>45293</v>
      </c>
      <c r="J11" s="31" t="s">
        <v>41</v>
      </c>
      <c r="K11" s="384"/>
      <c r="L11" s="384"/>
      <c r="M11" s="384"/>
      <c r="N11" s="19"/>
    </row>
    <row r="12" spans="1:14" hidden="1">
      <c r="A12" s="30">
        <v>10</v>
      </c>
      <c r="B12" s="30" t="s">
        <v>35</v>
      </c>
      <c r="C12" s="30" t="s">
        <v>48</v>
      </c>
      <c r="D12" s="55" t="s">
        <v>76</v>
      </c>
      <c r="E12" s="32">
        <v>23175000</v>
      </c>
      <c r="F12" s="30" t="s">
        <v>77</v>
      </c>
      <c r="G12" s="33">
        <v>1018433119</v>
      </c>
      <c r="H12" s="35">
        <v>45292</v>
      </c>
      <c r="I12" s="35">
        <v>45293</v>
      </c>
      <c r="J12" s="31" t="s">
        <v>79</v>
      </c>
      <c r="K12" s="384"/>
      <c r="L12" s="384"/>
      <c r="M12" s="384"/>
      <c r="N12" s="19"/>
    </row>
    <row r="13" spans="1:14" hidden="1">
      <c r="A13" s="30">
        <v>11</v>
      </c>
      <c r="B13" s="30" t="s">
        <v>35</v>
      </c>
      <c r="C13" s="30" t="s">
        <v>53</v>
      </c>
      <c r="D13" s="55" t="s">
        <v>80</v>
      </c>
      <c r="E13" s="32">
        <v>4300000</v>
      </c>
      <c r="F13" s="30" t="s">
        <v>81</v>
      </c>
      <c r="G13" s="33">
        <v>51607730</v>
      </c>
      <c r="H13" s="35">
        <v>45292</v>
      </c>
      <c r="I13" s="35">
        <v>45292</v>
      </c>
      <c r="J13" s="31" t="s">
        <v>41</v>
      </c>
      <c r="K13" s="384"/>
      <c r="L13" s="384"/>
      <c r="M13" s="384"/>
      <c r="N13" s="19"/>
    </row>
    <row r="14" spans="1:14" hidden="1">
      <c r="A14" s="30">
        <v>12</v>
      </c>
      <c r="B14" s="30" t="s">
        <v>35</v>
      </c>
      <c r="C14" s="30" t="s">
        <v>53</v>
      </c>
      <c r="D14" s="55" t="s">
        <v>83</v>
      </c>
      <c r="E14" s="32">
        <v>3500000</v>
      </c>
      <c r="F14" s="30" t="s">
        <v>84</v>
      </c>
      <c r="G14" s="33">
        <v>65714127</v>
      </c>
      <c r="H14" s="35">
        <v>45292</v>
      </c>
      <c r="I14" s="35">
        <v>45292</v>
      </c>
      <c r="J14" s="31" t="s">
        <v>41</v>
      </c>
      <c r="K14" s="384"/>
      <c r="L14" s="384"/>
      <c r="M14" s="384"/>
      <c r="N14" s="19"/>
    </row>
    <row r="15" spans="1:14" hidden="1">
      <c r="A15" s="30">
        <v>13</v>
      </c>
      <c r="B15" s="30" t="s">
        <v>35</v>
      </c>
      <c r="C15" s="30" t="s">
        <v>36</v>
      </c>
      <c r="D15" s="55" t="s">
        <v>86</v>
      </c>
      <c r="E15" s="32">
        <v>18921000</v>
      </c>
      <c r="F15" s="30" t="s">
        <v>87</v>
      </c>
      <c r="G15" s="33">
        <v>901515391</v>
      </c>
      <c r="H15" s="35">
        <v>45292</v>
      </c>
      <c r="I15" s="35">
        <v>45292</v>
      </c>
      <c r="J15" s="31" t="s">
        <v>88</v>
      </c>
      <c r="K15" s="384"/>
      <c r="L15" s="384"/>
      <c r="M15" s="384"/>
      <c r="N15" s="19"/>
    </row>
    <row r="16" spans="1:14" hidden="1">
      <c r="A16" s="30">
        <v>14</v>
      </c>
      <c r="B16" s="30" t="s">
        <v>35</v>
      </c>
      <c r="C16" s="30" t="s">
        <v>36</v>
      </c>
      <c r="D16" s="55" t="s">
        <v>89</v>
      </c>
      <c r="E16" s="32">
        <v>5871000</v>
      </c>
      <c r="F16" s="30" t="s">
        <v>90</v>
      </c>
      <c r="G16" s="33">
        <v>1005714392</v>
      </c>
      <c r="H16" s="35">
        <v>45292</v>
      </c>
      <c r="I16" s="35">
        <v>45292</v>
      </c>
      <c r="J16" s="31" t="s">
        <v>88</v>
      </c>
      <c r="K16" s="384"/>
      <c r="L16" s="384"/>
      <c r="M16" s="384"/>
      <c r="N16" s="19"/>
    </row>
    <row r="17" spans="1:14" hidden="1">
      <c r="A17" s="30">
        <v>15</v>
      </c>
      <c r="B17" s="30" t="s">
        <v>35</v>
      </c>
      <c r="C17" s="30" t="s">
        <v>92</v>
      </c>
      <c r="D17" s="42" t="s">
        <v>93</v>
      </c>
      <c r="E17" s="32">
        <v>56787252</v>
      </c>
      <c r="F17" s="30" t="s">
        <v>94</v>
      </c>
      <c r="G17" s="33">
        <v>5972300</v>
      </c>
      <c r="H17" s="35">
        <v>45292</v>
      </c>
      <c r="I17" s="35">
        <v>45292</v>
      </c>
      <c r="J17" s="31" t="s">
        <v>96</v>
      </c>
      <c r="K17" s="384"/>
      <c r="L17" s="384"/>
      <c r="M17" s="384"/>
      <c r="N17" s="19"/>
    </row>
    <row r="18" spans="1:14" hidden="1">
      <c r="A18" s="30">
        <v>16</v>
      </c>
      <c r="B18" s="30" t="s">
        <v>35</v>
      </c>
      <c r="C18" s="30" t="s">
        <v>97</v>
      </c>
      <c r="D18" s="30" t="s">
        <v>98</v>
      </c>
      <c r="E18" s="32">
        <v>1950000</v>
      </c>
      <c r="F18" s="30" t="s">
        <v>99</v>
      </c>
      <c r="G18" s="33">
        <v>1110548224</v>
      </c>
      <c r="H18" s="35">
        <v>45292</v>
      </c>
      <c r="I18" s="35">
        <v>45292</v>
      </c>
      <c r="J18" s="31" t="s">
        <v>41</v>
      </c>
      <c r="K18" s="384"/>
      <c r="L18" s="384"/>
      <c r="M18" s="384"/>
      <c r="N18" s="19"/>
    </row>
    <row r="19" spans="1:14" hidden="1">
      <c r="A19" s="30">
        <v>17</v>
      </c>
      <c r="B19" s="30" t="s">
        <v>35</v>
      </c>
      <c r="C19" s="30" t="s">
        <v>48</v>
      </c>
      <c r="D19" s="55" t="s">
        <v>100</v>
      </c>
      <c r="E19" s="32">
        <v>1950000</v>
      </c>
      <c r="F19" s="30" t="s">
        <v>101</v>
      </c>
      <c r="G19" s="33">
        <v>1110518316</v>
      </c>
      <c r="H19" s="35">
        <v>45292</v>
      </c>
      <c r="I19" s="35">
        <v>45293</v>
      </c>
      <c r="J19" s="31" t="s">
        <v>41</v>
      </c>
      <c r="K19" s="384"/>
      <c r="L19" s="384"/>
      <c r="M19" s="384"/>
      <c r="N19" s="19"/>
    </row>
    <row r="20" spans="1:14" hidden="1">
      <c r="A20" s="30">
        <v>18</v>
      </c>
      <c r="B20" s="30" t="s">
        <v>35</v>
      </c>
      <c r="C20" s="30" t="s">
        <v>48</v>
      </c>
      <c r="D20" s="55" t="s">
        <v>100</v>
      </c>
      <c r="E20" s="32">
        <v>2200000</v>
      </c>
      <c r="F20" s="30" t="s">
        <v>102</v>
      </c>
      <c r="G20" s="33">
        <v>65767290</v>
      </c>
      <c r="H20" s="35">
        <v>45292</v>
      </c>
      <c r="I20" s="35">
        <v>45293</v>
      </c>
      <c r="J20" s="31" t="s">
        <v>41</v>
      </c>
      <c r="K20" s="384"/>
      <c r="L20" s="384"/>
      <c r="M20" s="384"/>
      <c r="N20" s="19"/>
    </row>
    <row r="21" spans="1:14" hidden="1">
      <c r="A21" s="30">
        <v>19</v>
      </c>
      <c r="B21" s="30" t="s">
        <v>35</v>
      </c>
      <c r="C21" s="30" t="s">
        <v>48</v>
      </c>
      <c r="D21" s="55" t="s">
        <v>103</v>
      </c>
      <c r="E21" s="32">
        <v>38470500</v>
      </c>
      <c r="F21" s="30" t="s">
        <v>104</v>
      </c>
      <c r="G21" s="33">
        <v>1053785704</v>
      </c>
      <c r="H21" s="35">
        <v>45292</v>
      </c>
      <c r="I21" s="35">
        <v>45293</v>
      </c>
      <c r="J21" s="31" t="s">
        <v>46</v>
      </c>
      <c r="K21" s="384"/>
      <c r="L21" s="384"/>
      <c r="M21" s="384"/>
      <c r="N21" s="19"/>
    </row>
    <row r="22" spans="1:14" hidden="1">
      <c r="A22" s="30">
        <v>20</v>
      </c>
      <c r="B22" s="30" t="s">
        <v>35</v>
      </c>
      <c r="C22" s="30" t="s">
        <v>92</v>
      </c>
      <c r="D22" s="55" t="s">
        <v>107</v>
      </c>
      <c r="E22" s="32">
        <v>211635582</v>
      </c>
      <c r="F22" s="30" t="s">
        <v>108</v>
      </c>
      <c r="G22" s="33">
        <v>800185215</v>
      </c>
      <c r="H22" s="35">
        <v>45292</v>
      </c>
      <c r="I22" s="35">
        <v>45292</v>
      </c>
      <c r="J22" s="31" t="s">
        <v>52</v>
      </c>
      <c r="K22" s="384"/>
      <c r="L22" s="384"/>
      <c r="M22" s="384"/>
      <c r="N22" s="19"/>
    </row>
    <row r="23" spans="1:14" hidden="1">
      <c r="A23" s="30">
        <v>21</v>
      </c>
      <c r="B23" s="30" t="s">
        <v>35</v>
      </c>
      <c r="C23" s="30" t="s">
        <v>92</v>
      </c>
      <c r="D23" s="55" t="s">
        <v>110</v>
      </c>
      <c r="E23" s="32">
        <v>249125832</v>
      </c>
      <c r="F23" s="30" t="s">
        <v>111</v>
      </c>
      <c r="G23" s="33">
        <v>900427788</v>
      </c>
      <c r="H23" s="35">
        <v>45292</v>
      </c>
      <c r="I23" s="35">
        <v>45292</v>
      </c>
      <c r="J23" s="31" t="s">
        <v>52</v>
      </c>
      <c r="K23" s="384"/>
      <c r="L23" s="384"/>
      <c r="M23" s="384"/>
      <c r="N23" s="19"/>
    </row>
    <row r="24" spans="1:14" hidden="1">
      <c r="A24" s="30">
        <v>22</v>
      </c>
      <c r="B24" s="30" t="s">
        <v>35</v>
      </c>
      <c r="C24" s="30" t="s">
        <v>48</v>
      </c>
      <c r="D24" s="55" t="s">
        <v>103</v>
      </c>
      <c r="E24" s="32">
        <v>35689500</v>
      </c>
      <c r="F24" s="30" t="s">
        <v>113</v>
      </c>
      <c r="G24" s="33">
        <v>14243863</v>
      </c>
      <c r="H24" s="35">
        <v>45293</v>
      </c>
      <c r="I24" s="35">
        <v>45293</v>
      </c>
      <c r="J24" s="31" t="s">
        <v>46</v>
      </c>
      <c r="K24" s="384"/>
      <c r="L24" s="384"/>
      <c r="M24" s="384"/>
      <c r="N24" s="19"/>
    </row>
    <row r="25" spans="1:14" hidden="1">
      <c r="A25" s="30">
        <v>23</v>
      </c>
      <c r="B25" s="30" t="s">
        <v>35</v>
      </c>
      <c r="C25" s="30" t="s">
        <v>48</v>
      </c>
      <c r="D25" s="30" t="s">
        <v>115</v>
      </c>
      <c r="E25" s="32">
        <v>5250000</v>
      </c>
      <c r="F25" s="30" t="s">
        <v>116</v>
      </c>
      <c r="G25" s="33">
        <v>38290379</v>
      </c>
      <c r="H25" s="35">
        <v>45293</v>
      </c>
      <c r="I25" s="35">
        <v>45295</v>
      </c>
      <c r="J25" s="31" t="s">
        <v>41</v>
      </c>
      <c r="K25" s="384"/>
      <c r="L25" s="384"/>
      <c r="M25" s="384"/>
      <c r="N25" s="19"/>
    </row>
    <row r="26" spans="1:14" hidden="1">
      <c r="A26" s="30">
        <v>24</v>
      </c>
      <c r="B26" s="30" t="s">
        <v>35</v>
      </c>
      <c r="C26" s="30" t="s">
        <v>48</v>
      </c>
      <c r="D26" s="55" t="s">
        <v>76</v>
      </c>
      <c r="E26" s="32">
        <v>23175000</v>
      </c>
      <c r="F26" s="30" t="s">
        <v>118</v>
      </c>
      <c r="G26" s="33">
        <v>28980289</v>
      </c>
      <c r="H26" s="35">
        <v>45293</v>
      </c>
      <c r="I26" s="35">
        <v>45293</v>
      </c>
      <c r="J26" s="31" t="s">
        <v>79</v>
      </c>
      <c r="K26" s="384"/>
      <c r="L26" s="384"/>
      <c r="M26" s="384"/>
      <c r="N26" s="19"/>
    </row>
    <row r="27" spans="1:14" hidden="1">
      <c r="A27" s="30">
        <v>25</v>
      </c>
      <c r="B27" s="30" t="s">
        <v>35</v>
      </c>
      <c r="C27" s="30" t="s">
        <v>48</v>
      </c>
      <c r="D27" s="55" t="s">
        <v>100</v>
      </c>
      <c r="E27" s="32">
        <v>1950000</v>
      </c>
      <c r="F27" s="30" t="s">
        <v>120</v>
      </c>
      <c r="G27" s="33">
        <v>1234641495</v>
      </c>
      <c r="H27" s="35">
        <v>45293</v>
      </c>
      <c r="I27" s="35">
        <v>45293</v>
      </c>
      <c r="J27" s="31" t="s">
        <v>121</v>
      </c>
      <c r="K27" s="384"/>
      <c r="L27" s="384"/>
      <c r="M27" s="384"/>
      <c r="N27" s="19"/>
    </row>
    <row r="28" spans="1:14" hidden="1">
      <c r="A28" s="30">
        <v>26</v>
      </c>
      <c r="B28" s="30" t="s">
        <v>35</v>
      </c>
      <c r="C28" s="30" t="s">
        <v>48</v>
      </c>
      <c r="D28" s="55" t="s">
        <v>100</v>
      </c>
      <c r="E28" s="32">
        <v>1950000</v>
      </c>
      <c r="F28" s="30" t="s">
        <v>122</v>
      </c>
      <c r="G28" s="33">
        <v>1109380186</v>
      </c>
      <c r="H28" s="35">
        <v>45293</v>
      </c>
      <c r="I28" s="35">
        <v>45293</v>
      </c>
      <c r="J28" s="31" t="s">
        <v>121</v>
      </c>
      <c r="K28" s="384"/>
      <c r="L28" s="384"/>
      <c r="M28" s="384"/>
      <c r="N28" s="19"/>
    </row>
    <row r="29" spans="1:14" hidden="1">
      <c r="A29" s="30">
        <v>27</v>
      </c>
      <c r="B29" s="30" t="s">
        <v>35</v>
      </c>
      <c r="C29" s="30" t="s">
        <v>53</v>
      </c>
      <c r="D29" s="55" t="s">
        <v>83</v>
      </c>
      <c r="E29" s="32">
        <v>3500000</v>
      </c>
      <c r="F29" s="30" t="s">
        <v>124</v>
      </c>
      <c r="G29" s="33">
        <v>1234639176</v>
      </c>
      <c r="H29" s="35">
        <v>45293</v>
      </c>
      <c r="I29" s="35">
        <v>45293</v>
      </c>
      <c r="J29" s="31" t="s">
        <v>41</v>
      </c>
      <c r="K29" s="384"/>
      <c r="L29" s="384"/>
      <c r="M29" s="384"/>
      <c r="N29" s="19"/>
    </row>
    <row r="30" spans="1:14" hidden="1">
      <c r="A30" s="30">
        <v>28</v>
      </c>
      <c r="B30" s="30" t="s">
        <v>35</v>
      </c>
      <c r="C30" s="30" t="s">
        <v>48</v>
      </c>
      <c r="D30" s="30" t="s">
        <v>126</v>
      </c>
      <c r="E30" s="32">
        <v>9000000</v>
      </c>
      <c r="F30" s="30" t="s">
        <v>127</v>
      </c>
      <c r="G30" s="33">
        <v>14325425</v>
      </c>
      <c r="H30" s="35">
        <v>45293</v>
      </c>
      <c r="I30" s="35">
        <v>45293</v>
      </c>
      <c r="J30" s="31" t="s">
        <v>41</v>
      </c>
      <c r="K30" s="384"/>
      <c r="L30" s="384"/>
      <c r="M30" s="384"/>
      <c r="N30" s="19"/>
    </row>
    <row r="31" spans="1:14" hidden="1">
      <c r="A31" s="30">
        <v>29</v>
      </c>
      <c r="B31" s="30" t="s">
        <v>35</v>
      </c>
      <c r="C31" s="30" t="s">
        <v>48</v>
      </c>
      <c r="D31" s="30" t="s">
        <v>129</v>
      </c>
      <c r="E31" s="32">
        <v>37080000</v>
      </c>
      <c r="F31" s="30" t="s">
        <v>130</v>
      </c>
      <c r="G31" s="33">
        <v>1122397810</v>
      </c>
      <c r="H31" s="35">
        <v>45293</v>
      </c>
      <c r="I31" s="35">
        <v>45293</v>
      </c>
      <c r="J31" s="31" t="s">
        <v>46</v>
      </c>
      <c r="K31" s="384"/>
      <c r="L31" s="384"/>
      <c r="M31" s="384"/>
      <c r="N31" s="19"/>
    </row>
    <row r="32" spans="1:14" hidden="1">
      <c r="A32" s="30">
        <v>30</v>
      </c>
      <c r="B32" s="30" t="s">
        <v>35</v>
      </c>
      <c r="C32" s="30" t="s">
        <v>53</v>
      </c>
      <c r="D32" s="55" t="s">
        <v>131</v>
      </c>
      <c r="E32" s="32">
        <v>5500000</v>
      </c>
      <c r="F32" s="30" t="s">
        <v>132</v>
      </c>
      <c r="G32" s="33">
        <v>77182070</v>
      </c>
      <c r="H32" s="35">
        <v>45293</v>
      </c>
      <c r="I32" s="35">
        <v>45295</v>
      </c>
      <c r="J32" s="31" t="s">
        <v>41</v>
      </c>
      <c r="K32" s="384"/>
      <c r="L32" s="384"/>
      <c r="M32" s="384"/>
      <c r="N32" s="19"/>
    </row>
    <row r="33" spans="1:14" hidden="1">
      <c r="A33" s="30">
        <v>31</v>
      </c>
      <c r="B33" s="30" t="s">
        <v>35</v>
      </c>
      <c r="C33" s="30" t="s">
        <v>42</v>
      </c>
      <c r="D33" s="55" t="s">
        <v>134</v>
      </c>
      <c r="E33" s="32">
        <v>20600000</v>
      </c>
      <c r="F33" s="30" t="s">
        <v>135</v>
      </c>
      <c r="G33" s="33">
        <v>79521725</v>
      </c>
      <c r="H33" s="35">
        <v>45293</v>
      </c>
      <c r="I33" s="35">
        <v>45294</v>
      </c>
      <c r="J33" s="31" t="s">
        <v>46</v>
      </c>
      <c r="K33" s="384"/>
      <c r="L33" s="384"/>
      <c r="M33" s="384"/>
      <c r="N33" s="19"/>
    </row>
    <row r="34" spans="1:14" hidden="1">
      <c r="A34" s="30">
        <v>32</v>
      </c>
      <c r="B34" s="30" t="s">
        <v>35</v>
      </c>
      <c r="C34" s="30" t="s">
        <v>48</v>
      </c>
      <c r="D34" s="55" t="s">
        <v>136</v>
      </c>
      <c r="E34" s="32">
        <v>2635250</v>
      </c>
      <c r="F34" s="30" t="s">
        <v>137</v>
      </c>
      <c r="G34" s="33">
        <v>51987188</v>
      </c>
      <c r="H34" s="35">
        <v>45293</v>
      </c>
      <c r="I34" s="35">
        <v>45293</v>
      </c>
      <c r="J34" s="31" t="s">
        <v>41</v>
      </c>
      <c r="K34" s="384"/>
      <c r="L34" s="384"/>
      <c r="M34" s="384"/>
      <c r="N34" s="19"/>
    </row>
    <row r="35" spans="1:14" hidden="1">
      <c r="A35" s="30">
        <v>33</v>
      </c>
      <c r="B35" s="30" t="s">
        <v>35</v>
      </c>
      <c r="C35" s="30" t="s">
        <v>48</v>
      </c>
      <c r="D35" s="55" t="s">
        <v>76</v>
      </c>
      <c r="E35" s="32">
        <v>23175000</v>
      </c>
      <c r="F35" s="30" t="s">
        <v>139</v>
      </c>
      <c r="G35" s="33">
        <v>38361246</v>
      </c>
      <c r="H35" s="35">
        <v>45293</v>
      </c>
      <c r="I35" s="35">
        <v>45293</v>
      </c>
      <c r="J35" s="31" t="s">
        <v>79</v>
      </c>
      <c r="K35" s="384"/>
      <c r="L35" s="384"/>
      <c r="M35" s="384"/>
      <c r="N35" s="19"/>
    </row>
    <row r="36" spans="1:14" hidden="1">
      <c r="A36" s="30">
        <v>34</v>
      </c>
      <c r="B36" s="30" t="s">
        <v>35</v>
      </c>
      <c r="C36" s="30" t="s">
        <v>48</v>
      </c>
      <c r="D36" s="55" t="s">
        <v>142</v>
      </c>
      <c r="E36" s="32">
        <v>7500000</v>
      </c>
      <c r="F36" s="30" t="s">
        <v>143</v>
      </c>
      <c r="G36" s="33">
        <v>1110501425</v>
      </c>
      <c r="H36" s="35">
        <v>45293</v>
      </c>
      <c r="I36" s="35">
        <v>45293</v>
      </c>
      <c r="J36" s="31" t="s">
        <v>41</v>
      </c>
      <c r="K36" s="384"/>
      <c r="L36" s="384"/>
      <c r="M36" s="384"/>
      <c r="N36" s="19"/>
    </row>
    <row r="37" spans="1:14" hidden="1">
      <c r="A37" s="30">
        <v>35</v>
      </c>
      <c r="B37" s="30" t="s">
        <v>35</v>
      </c>
      <c r="C37" s="30" t="s">
        <v>48</v>
      </c>
      <c r="D37" s="55" t="s">
        <v>145</v>
      </c>
      <c r="E37" s="32">
        <v>13500000</v>
      </c>
      <c r="F37" s="30" t="s">
        <v>146</v>
      </c>
      <c r="G37" s="33">
        <v>14138035</v>
      </c>
      <c r="H37" s="35">
        <v>45293</v>
      </c>
      <c r="I37" s="35">
        <v>45293</v>
      </c>
      <c r="J37" s="31" t="s">
        <v>41</v>
      </c>
      <c r="K37" s="384"/>
      <c r="L37" s="384"/>
      <c r="M37" s="384"/>
      <c r="N37" s="19"/>
    </row>
    <row r="38" spans="1:14" hidden="1">
      <c r="A38" s="30">
        <v>36</v>
      </c>
      <c r="B38" s="30" t="s">
        <v>35</v>
      </c>
      <c r="C38" s="30" t="s">
        <v>48</v>
      </c>
      <c r="D38" s="55" t="s">
        <v>148</v>
      </c>
      <c r="E38" s="32">
        <v>9000000</v>
      </c>
      <c r="F38" s="30" t="s">
        <v>149</v>
      </c>
      <c r="G38" s="33">
        <v>14878116</v>
      </c>
      <c r="H38" s="35">
        <v>45293</v>
      </c>
      <c r="I38" s="35">
        <v>45294</v>
      </c>
      <c r="J38" s="31" t="s">
        <v>41</v>
      </c>
      <c r="K38" s="384"/>
      <c r="L38" s="384"/>
      <c r="M38" s="384"/>
      <c r="N38" s="19"/>
    </row>
    <row r="39" spans="1:14" hidden="1">
      <c r="A39" s="30">
        <v>37</v>
      </c>
      <c r="B39" s="30" t="s">
        <v>35</v>
      </c>
      <c r="C39" s="30" t="s">
        <v>59</v>
      </c>
      <c r="D39" s="55" t="s">
        <v>151</v>
      </c>
      <c r="E39" s="32">
        <v>126074818</v>
      </c>
      <c r="F39" s="30" t="s">
        <v>152</v>
      </c>
      <c r="G39" s="33">
        <v>900415641</v>
      </c>
      <c r="H39" s="35">
        <v>45294</v>
      </c>
      <c r="I39" s="35">
        <v>45300</v>
      </c>
      <c r="J39" s="31" t="s">
        <v>52</v>
      </c>
      <c r="K39" s="384"/>
      <c r="L39" s="384"/>
      <c r="M39" s="384"/>
      <c r="N39" s="19"/>
    </row>
    <row r="40" spans="1:14" hidden="1">
      <c r="A40" s="30">
        <v>38</v>
      </c>
      <c r="B40" s="30" t="s">
        <v>35</v>
      </c>
      <c r="C40" s="30" t="s">
        <v>42</v>
      </c>
      <c r="D40" s="55" t="s">
        <v>154</v>
      </c>
      <c r="E40" s="32">
        <v>4429000</v>
      </c>
      <c r="F40" s="30" t="s">
        <v>155</v>
      </c>
      <c r="G40" s="33">
        <v>1110488206</v>
      </c>
      <c r="H40" s="35">
        <v>45294</v>
      </c>
      <c r="I40" s="35">
        <v>45294</v>
      </c>
      <c r="J40" s="31" t="s">
        <v>41</v>
      </c>
      <c r="K40" s="384"/>
      <c r="L40" s="384"/>
      <c r="M40" s="384"/>
      <c r="N40" s="19"/>
    </row>
    <row r="41" spans="1:14" hidden="1">
      <c r="A41" s="30">
        <v>39</v>
      </c>
      <c r="B41" s="30" t="s">
        <v>35</v>
      </c>
      <c r="C41" s="30" t="s">
        <v>157</v>
      </c>
      <c r="D41" s="55" t="s">
        <v>158</v>
      </c>
      <c r="E41" s="32">
        <v>3600000</v>
      </c>
      <c r="F41" s="30" t="s">
        <v>159</v>
      </c>
      <c r="G41" s="33">
        <v>65755709</v>
      </c>
      <c r="H41" s="35">
        <v>45294</v>
      </c>
      <c r="I41" s="35">
        <v>45294</v>
      </c>
      <c r="J41" s="31" t="s">
        <v>41</v>
      </c>
      <c r="K41" s="384"/>
      <c r="L41" s="384"/>
      <c r="M41" s="384"/>
      <c r="N41" s="19"/>
    </row>
    <row r="42" spans="1:14" hidden="1">
      <c r="A42" s="30">
        <v>40</v>
      </c>
      <c r="B42" s="30" t="s">
        <v>35</v>
      </c>
      <c r="C42" s="30" t="s">
        <v>92</v>
      </c>
      <c r="D42" s="55" t="s">
        <v>160</v>
      </c>
      <c r="E42" s="32">
        <v>3700000</v>
      </c>
      <c r="F42" s="30" t="s">
        <v>161</v>
      </c>
      <c r="G42" s="33">
        <v>1110530186</v>
      </c>
      <c r="H42" s="35">
        <v>45294</v>
      </c>
      <c r="I42" s="35">
        <v>45294</v>
      </c>
      <c r="J42" s="31" t="s">
        <v>41</v>
      </c>
      <c r="K42" s="384"/>
      <c r="L42" s="384"/>
      <c r="M42" s="384"/>
      <c r="N42" s="19"/>
    </row>
    <row r="43" spans="1:14" hidden="1">
      <c r="A43" s="30">
        <v>41</v>
      </c>
      <c r="B43" s="30" t="s">
        <v>35</v>
      </c>
      <c r="C43" s="30" t="s">
        <v>157</v>
      </c>
      <c r="D43" s="55" t="s">
        <v>162</v>
      </c>
      <c r="E43" s="32">
        <v>15000000</v>
      </c>
      <c r="F43" s="30" t="s">
        <v>163</v>
      </c>
      <c r="G43" s="33">
        <v>1110484577</v>
      </c>
      <c r="H43" s="35">
        <v>45294</v>
      </c>
      <c r="I43" s="35">
        <v>45294</v>
      </c>
      <c r="J43" s="31" t="s">
        <v>88</v>
      </c>
      <c r="K43" s="384"/>
      <c r="L43" s="384"/>
      <c r="M43" s="384"/>
      <c r="N43" s="19"/>
    </row>
    <row r="44" spans="1:14" hidden="1">
      <c r="A44" s="30">
        <v>42</v>
      </c>
      <c r="B44" s="30" t="s">
        <v>35</v>
      </c>
      <c r="C44" s="30" t="s">
        <v>48</v>
      </c>
      <c r="D44" s="30" t="s">
        <v>165</v>
      </c>
      <c r="E44" s="32">
        <v>4738000</v>
      </c>
      <c r="F44" s="30" t="s">
        <v>166</v>
      </c>
      <c r="G44" s="33">
        <v>36559111</v>
      </c>
      <c r="H44" s="35">
        <v>45294</v>
      </c>
      <c r="I44" s="35">
        <v>45294</v>
      </c>
      <c r="J44" s="31" t="s">
        <v>41</v>
      </c>
      <c r="K44" s="384"/>
      <c r="L44" s="384"/>
      <c r="M44" s="384"/>
      <c r="N44" s="19"/>
    </row>
    <row r="45" spans="1:14" hidden="1">
      <c r="A45" s="30">
        <v>43</v>
      </c>
      <c r="B45" s="30" t="s">
        <v>35</v>
      </c>
      <c r="C45" s="30" t="s">
        <v>157</v>
      </c>
      <c r="D45" s="56" t="s">
        <v>167</v>
      </c>
      <c r="E45" s="32">
        <v>4300000</v>
      </c>
      <c r="F45" s="30" t="s">
        <v>168</v>
      </c>
      <c r="G45" s="33">
        <v>52274383</v>
      </c>
      <c r="H45" s="35">
        <v>45295</v>
      </c>
      <c r="I45" s="35">
        <v>45295</v>
      </c>
      <c r="J45" s="31" t="s">
        <v>41</v>
      </c>
      <c r="K45" s="384"/>
      <c r="L45" s="384"/>
      <c r="M45" s="384"/>
      <c r="N45" s="19"/>
    </row>
    <row r="46" spans="1:14" hidden="1">
      <c r="A46" s="30">
        <v>44</v>
      </c>
      <c r="B46" s="30" t="s">
        <v>35</v>
      </c>
      <c r="C46" s="30" t="s">
        <v>59</v>
      </c>
      <c r="D46" s="30" t="s">
        <v>170</v>
      </c>
      <c r="E46" s="32">
        <v>14420000</v>
      </c>
      <c r="F46" s="30" t="s">
        <v>171</v>
      </c>
      <c r="G46" s="33">
        <v>1110522367</v>
      </c>
      <c r="H46" s="35">
        <v>45295</v>
      </c>
      <c r="I46" s="35">
        <v>45295</v>
      </c>
      <c r="J46" s="31" t="s">
        <v>46</v>
      </c>
      <c r="K46" s="384"/>
      <c r="L46" s="384"/>
      <c r="M46" s="384"/>
      <c r="N46" s="19"/>
    </row>
    <row r="47" spans="1:14" hidden="1">
      <c r="A47" s="30">
        <v>45</v>
      </c>
      <c r="B47" s="30" t="s">
        <v>35</v>
      </c>
      <c r="C47" s="30" t="s">
        <v>53</v>
      </c>
      <c r="D47" s="56" t="s">
        <v>173</v>
      </c>
      <c r="E47" s="32">
        <v>3500000</v>
      </c>
      <c r="F47" s="30" t="s">
        <v>174</v>
      </c>
      <c r="G47" s="33">
        <v>1110528825</v>
      </c>
      <c r="H47" s="35">
        <v>45295</v>
      </c>
      <c r="I47" s="35">
        <v>45295</v>
      </c>
      <c r="J47" s="31" t="s">
        <v>41</v>
      </c>
      <c r="K47" s="384"/>
      <c r="L47" s="384"/>
      <c r="M47" s="384"/>
      <c r="N47" s="19"/>
    </row>
    <row r="48" spans="1:14" hidden="1">
      <c r="A48" s="30">
        <v>46</v>
      </c>
      <c r="B48" s="30" t="s">
        <v>35</v>
      </c>
      <c r="C48" s="30" t="s">
        <v>157</v>
      </c>
      <c r="D48" s="30" t="s">
        <v>176</v>
      </c>
      <c r="E48" s="32">
        <v>20000000</v>
      </c>
      <c r="F48" s="30" t="s">
        <v>177</v>
      </c>
      <c r="G48" s="33">
        <v>1110503276</v>
      </c>
      <c r="H48" s="35">
        <v>45295</v>
      </c>
      <c r="I48" s="35">
        <v>45296</v>
      </c>
      <c r="J48" s="31" t="s">
        <v>46</v>
      </c>
      <c r="K48" s="384"/>
      <c r="L48" s="384"/>
      <c r="M48" s="384"/>
      <c r="N48" s="19"/>
    </row>
    <row r="49" spans="1:14" hidden="1">
      <c r="A49" s="30">
        <v>47</v>
      </c>
      <c r="B49" s="30" t="s">
        <v>35</v>
      </c>
      <c r="C49" s="30" t="s">
        <v>59</v>
      </c>
      <c r="D49" s="56" t="s">
        <v>178</v>
      </c>
      <c r="E49" s="32">
        <v>60729143</v>
      </c>
      <c r="F49" s="30" t="s">
        <v>152</v>
      </c>
      <c r="G49" s="33">
        <v>900415641</v>
      </c>
      <c r="H49" s="35">
        <v>45295</v>
      </c>
      <c r="I49" s="35">
        <v>45300</v>
      </c>
      <c r="J49" s="31" t="s">
        <v>52</v>
      </c>
      <c r="K49" s="384"/>
      <c r="L49" s="384"/>
      <c r="M49" s="384"/>
      <c r="N49" s="19"/>
    </row>
    <row r="50" spans="1:14" hidden="1">
      <c r="A50" s="30">
        <v>48</v>
      </c>
      <c r="B50" s="30" t="s">
        <v>35</v>
      </c>
      <c r="C50" s="30" t="s">
        <v>97</v>
      </c>
      <c r="D50" s="30" t="s">
        <v>180</v>
      </c>
      <c r="E50" s="32">
        <v>200000000</v>
      </c>
      <c r="F50" s="30" t="s">
        <v>68</v>
      </c>
      <c r="G50" s="33">
        <v>900504144</v>
      </c>
      <c r="H50" s="35">
        <v>45295</v>
      </c>
      <c r="I50" s="35">
        <v>45295</v>
      </c>
      <c r="J50" s="31" t="s">
        <v>52</v>
      </c>
      <c r="K50" s="384"/>
      <c r="L50" s="384"/>
      <c r="M50" s="384"/>
      <c r="N50" s="19"/>
    </row>
    <row r="51" spans="1:14" hidden="1">
      <c r="A51" s="30">
        <v>49</v>
      </c>
      <c r="B51" s="30" t="s">
        <v>35</v>
      </c>
      <c r="C51" s="30" t="s">
        <v>70</v>
      </c>
      <c r="D51" s="30" t="s">
        <v>182</v>
      </c>
      <c r="E51" s="32">
        <v>152545758</v>
      </c>
      <c r="F51" s="30" t="s">
        <v>68</v>
      </c>
      <c r="G51" s="33">
        <v>900504144</v>
      </c>
      <c r="H51" s="35">
        <v>45295</v>
      </c>
      <c r="I51" s="35">
        <v>45295</v>
      </c>
      <c r="J51" s="31" t="s">
        <v>52</v>
      </c>
      <c r="K51" s="384"/>
      <c r="L51" s="384"/>
      <c r="M51" s="384"/>
      <c r="N51" s="19"/>
    </row>
    <row r="52" spans="1:14" hidden="1">
      <c r="A52" s="30">
        <v>50</v>
      </c>
      <c r="B52" s="30" t="s">
        <v>35</v>
      </c>
      <c r="C52" s="30" t="s">
        <v>70</v>
      </c>
      <c r="D52" s="56" t="s">
        <v>183</v>
      </c>
      <c r="E52" s="32">
        <v>80000000</v>
      </c>
      <c r="F52" s="30" t="s">
        <v>68</v>
      </c>
      <c r="G52" s="33">
        <v>900504144</v>
      </c>
      <c r="H52" s="35">
        <v>45295</v>
      </c>
      <c r="I52" s="35">
        <v>45295</v>
      </c>
      <c r="J52" s="31" t="s">
        <v>52</v>
      </c>
      <c r="K52" s="384"/>
      <c r="L52" s="384"/>
      <c r="M52" s="384"/>
      <c r="N52" s="19"/>
    </row>
    <row r="53" spans="1:14" hidden="1">
      <c r="A53" s="43">
        <v>51</v>
      </c>
      <c r="B53" s="43" t="s">
        <v>35</v>
      </c>
      <c r="C53" s="43" t="s">
        <v>59</v>
      </c>
      <c r="D53" s="43" t="s">
        <v>186</v>
      </c>
      <c r="E53" s="45">
        <v>35538664</v>
      </c>
      <c r="F53" s="43" t="s">
        <v>187</v>
      </c>
      <c r="G53" s="46">
        <v>65776273</v>
      </c>
      <c r="H53" s="48">
        <v>45295</v>
      </c>
      <c r="I53" s="48">
        <v>45296</v>
      </c>
      <c r="J53" s="44" t="s">
        <v>46</v>
      </c>
      <c r="K53" s="384"/>
      <c r="L53" s="384"/>
      <c r="M53" s="384"/>
      <c r="N53" s="19"/>
    </row>
    <row r="54" spans="1:14" hidden="1">
      <c r="A54" s="30">
        <v>52</v>
      </c>
      <c r="B54" s="30" t="s">
        <v>35</v>
      </c>
      <c r="C54" s="30" t="s">
        <v>59</v>
      </c>
      <c r="D54" s="30" t="s">
        <v>189</v>
      </c>
      <c r="E54" s="32">
        <v>10000000</v>
      </c>
      <c r="F54" s="30" t="s">
        <v>190</v>
      </c>
      <c r="G54" s="33">
        <v>93448754</v>
      </c>
      <c r="H54" s="35">
        <v>45296</v>
      </c>
      <c r="I54" s="35">
        <v>45300</v>
      </c>
      <c r="J54" s="31" t="s">
        <v>52</v>
      </c>
      <c r="K54" s="384"/>
      <c r="L54" s="384"/>
      <c r="M54" s="384"/>
      <c r="N54" s="415" t="s">
        <v>191</v>
      </c>
    </row>
    <row r="55" spans="1:14" hidden="1">
      <c r="A55" s="30">
        <v>53</v>
      </c>
      <c r="B55" s="30" t="s">
        <v>35</v>
      </c>
      <c r="C55" s="30" t="s">
        <v>59</v>
      </c>
      <c r="D55" s="30" t="s">
        <v>192</v>
      </c>
      <c r="E55" s="32">
        <v>31500000</v>
      </c>
      <c r="F55" s="30" t="s">
        <v>193</v>
      </c>
      <c r="G55" s="33">
        <v>900448985</v>
      </c>
      <c r="H55" s="35">
        <v>45300</v>
      </c>
      <c r="I55" s="35">
        <v>45300</v>
      </c>
      <c r="J55" s="31" t="s">
        <v>195</v>
      </c>
      <c r="K55" s="384"/>
      <c r="L55" s="384"/>
      <c r="M55" s="384"/>
      <c r="N55" s="416" t="s">
        <v>196</v>
      </c>
    </row>
    <row r="56" spans="1:14" hidden="1">
      <c r="A56" s="30">
        <v>54</v>
      </c>
      <c r="B56" s="30" t="s">
        <v>35</v>
      </c>
      <c r="C56" s="30" t="s">
        <v>48</v>
      </c>
      <c r="D56" s="56" t="s">
        <v>192</v>
      </c>
      <c r="E56" s="32">
        <v>3800000</v>
      </c>
      <c r="F56" s="30" t="s">
        <v>197</v>
      </c>
      <c r="G56" s="33">
        <v>30398749</v>
      </c>
      <c r="H56" s="35">
        <v>45300</v>
      </c>
      <c r="I56" s="35">
        <v>45300</v>
      </c>
      <c r="J56" s="31" t="s">
        <v>41</v>
      </c>
      <c r="K56" s="384"/>
      <c r="L56" s="384"/>
      <c r="M56" s="384"/>
      <c r="N56" s="19"/>
    </row>
    <row r="57" spans="1:14" hidden="1">
      <c r="A57" s="30">
        <v>55</v>
      </c>
      <c r="B57" s="30" t="s">
        <v>35</v>
      </c>
      <c r="C57" s="30" t="s">
        <v>92</v>
      </c>
      <c r="D57" s="30" t="s">
        <v>199</v>
      </c>
      <c r="E57" s="32">
        <v>5000000</v>
      </c>
      <c r="F57" s="30" t="s">
        <v>200</v>
      </c>
      <c r="G57" s="33">
        <v>52213249</v>
      </c>
      <c r="H57" s="35">
        <v>45300</v>
      </c>
      <c r="I57" s="35">
        <v>45303</v>
      </c>
      <c r="J57" s="31" t="s">
        <v>41</v>
      </c>
      <c r="K57" s="384"/>
      <c r="L57" s="384"/>
      <c r="M57" s="384"/>
      <c r="N57" s="19"/>
    </row>
    <row r="58" spans="1:14" hidden="1">
      <c r="A58" s="30">
        <v>56</v>
      </c>
      <c r="B58" s="30" t="s">
        <v>35</v>
      </c>
      <c r="C58" s="30" t="s">
        <v>157</v>
      </c>
      <c r="D58" s="30" t="s">
        <v>202</v>
      </c>
      <c r="E58" s="32">
        <v>2300000</v>
      </c>
      <c r="F58" s="32" t="s">
        <v>203</v>
      </c>
      <c r="G58" s="33">
        <v>1110530485</v>
      </c>
      <c r="H58" s="35">
        <v>45301</v>
      </c>
      <c r="I58" s="35">
        <v>45301</v>
      </c>
      <c r="J58" s="31" t="s">
        <v>41</v>
      </c>
      <c r="K58" s="384"/>
      <c r="L58" s="384"/>
      <c r="M58" s="384"/>
      <c r="N58" s="19"/>
    </row>
    <row r="59" spans="1:14" ht="394.5" hidden="1">
      <c r="A59" s="30">
        <v>57</v>
      </c>
      <c r="B59" s="30" t="s">
        <v>35</v>
      </c>
      <c r="C59" s="30" t="s">
        <v>59</v>
      </c>
      <c r="D59" s="249" t="s">
        <v>207</v>
      </c>
      <c r="E59" s="32">
        <v>10000000</v>
      </c>
      <c r="F59" s="249" t="s">
        <v>208</v>
      </c>
      <c r="G59" s="33">
        <v>809006780</v>
      </c>
      <c r="H59" s="35">
        <v>45302</v>
      </c>
      <c r="I59" s="35">
        <v>45306</v>
      </c>
      <c r="J59" s="31" t="s">
        <v>52</v>
      </c>
      <c r="K59" s="384" t="s">
        <v>1662</v>
      </c>
      <c r="L59" s="384" t="s">
        <v>1663</v>
      </c>
      <c r="M59" s="384" t="s">
        <v>1664</v>
      </c>
      <c r="N59" s="19"/>
    </row>
    <row r="60" spans="1:14" hidden="1">
      <c r="A60" s="30">
        <v>62</v>
      </c>
      <c r="B60" s="30" t="s">
        <v>35</v>
      </c>
      <c r="C60" s="30" t="s">
        <v>59</v>
      </c>
      <c r="D60" s="56" t="s">
        <v>221</v>
      </c>
      <c r="E60" s="32">
        <v>21666666</v>
      </c>
      <c r="F60" s="30" t="s">
        <v>222</v>
      </c>
      <c r="G60" s="33">
        <v>17339066</v>
      </c>
      <c r="H60" s="35">
        <v>45302</v>
      </c>
      <c r="I60" s="35">
        <v>45306</v>
      </c>
      <c r="J60" s="31" t="s">
        <v>52</v>
      </c>
      <c r="K60" s="35">
        <v>45373</v>
      </c>
      <c r="L60" s="31" t="s">
        <v>195</v>
      </c>
      <c r="M60" s="384"/>
      <c r="N60" s="19"/>
    </row>
    <row r="61" spans="1:14" hidden="1">
      <c r="A61" s="30">
        <v>58</v>
      </c>
      <c r="B61" s="30" t="s">
        <v>35</v>
      </c>
      <c r="C61" s="30" t="s">
        <v>210</v>
      </c>
      <c r="D61" s="30" t="s">
        <v>211</v>
      </c>
      <c r="E61" s="32">
        <v>50237220</v>
      </c>
      <c r="F61" s="30" t="s">
        <v>212</v>
      </c>
      <c r="G61" s="33">
        <v>890702326</v>
      </c>
      <c r="H61" s="35">
        <v>45302</v>
      </c>
      <c r="I61" s="35">
        <v>45302</v>
      </c>
      <c r="J61" s="41">
        <v>45657</v>
      </c>
      <c r="K61" s="384"/>
      <c r="L61" s="384"/>
      <c r="M61" s="384"/>
      <c r="N61" s="19"/>
    </row>
    <row r="62" spans="1:14" hidden="1">
      <c r="A62" s="30">
        <v>59</v>
      </c>
      <c r="B62" s="30" t="s">
        <v>35</v>
      </c>
      <c r="C62" s="30" t="s">
        <v>92</v>
      </c>
      <c r="D62" s="56" t="s">
        <v>214</v>
      </c>
      <c r="E62" s="32">
        <v>20600000</v>
      </c>
      <c r="F62" s="30" t="s">
        <v>215</v>
      </c>
      <c r="G62" s="33">
        <v>14236617</v>
      </c>
      <c r="H62" s="35">
        <v>45302</v>
      </c>
      <c r="I62" s="35">
        <v>45302</v>
      </c>
      <c r="J62" s="31" t="s">
        <v>46</v>
      </c>
      <c r="K62" s="384"/>
      <c r="L62" s="384"/>
      <c r="M62" s="384"/>
      <c r="N62" s="19"/>
    </row>
    <row r="63" spans="1:14" hidden="1">
      <c r="A63" s="30">
        <v>60</v>
      </c>
      <c r="B63" s="30" t="s">
        <v>35</v>
      </c>
      <c r="C63" s="30" t="s">
        <v>48</v>
      </c>
      <c r="D63" s="30" t="s">
        <v>216</v>
      </c>
      <c r="E63" s="32">
        <v>9000000</v>
      </c>
      <c r="F63" s="30" t="s">
        <v>217</v>
      </c>
      <c r="G63" s="33">
        <v>901754975</v>
      </c>
      <c r="H63" s="35">
        <v>45302</v>
      </c>
      <c r="I63" s="35">
        <v>45302</v>
      </c>
      <c r="J63" s="31" t="s">
        <v>41</v>
      </c>
      <c r="K63" s="384"/>
      <c r="L63" s="384"/>
      <c r="M63" s="384"/>
      <c r="N63" s="19"/>
    </row>
    <row r="64" spans="1:14" hidden="1">
      <c r="A64" s="30">
        <v>61</v>
      </c>
      <c r="B64" s="30" t="s">
        <v>35</v>
      </c>
      <c r="C64" s="30" t="s">
        <v>48</v>
      </c>
      <c r="D64" s="30" t="s">
        <v>219</v>
      </c>
      <c r="E64" s="32">
        <v>4000000</v>
      </c>
      <c r="F64" s="30" t="s">
        <v>217</v>
      </c>
      <c r="G64" s="33">
        <v>901754975</v>
      </c>
      <c r="H64" s="35">
        <v>45302</v>
      </c>
      <c r="I64" s="35">
        <v>45302</v>
      </c>
      <c r="J64" s="31" t="s">
        <v>41</v>
      </c>
      <c r="K64" s="384"/>
      <c r="L64" s="384"/>
      <c r="M64" s="384"/>
      <c r="N64" s="19"/>
    </row>
    <row r="65" spans="1:14" hidden="1">
      <c r="A65" s="30">
        <v>62</v>
      </c>
      <c r="B65" s="30" t="s">
        <v>35</v>
      </c>
      <c r="C65" s="30" t="s">
        <v>59</v>
      </c>
      <c r="D65" s="56" t="s">
        <v>221</v>
      </c>
      <c r="E65" s="32">
        <v>21666666</v>
      </c>
      <c r="F65" s="30" t="s">
        <v>222</v>
      </c>
      <c r="G65" s="33">
        <v>17339066</v>
      </c>
      <c r="H65" s="35">
        <v>45302</v>
      </c>
      <c r="I65" s="35">
        <v>45306</v>
      </c>
      <c r="J65" s="31" t="s">
        <v>52</v>
      </c>
      <c r="K65" s="384"/>
      <c r="L65" s="384"/>
      <c r="M65" s="384"/>
      <c r="N65" s="19"/>
    </row>
    <row r="66" spans="1:14" hidden="1">
      <c r="A66" s="30">
        <v>63</v>
      </c>
      <c r="B66" s="30" t="s">
        <v>35</v>
      </c>
      <c r="C66" s="30" t="s">
        <v>59</v>
      </c>
      <c r="D66" s="30" t="s">
        <v>223</v>
      </c>
      <c r="E66" s="32">
        <v>10815000</v>
      </c>
      <c r="F66" s="30" t="s">
        <v>224</v>
      </c>
      <c r="G66" s="33">
        <v>5824170</v>
      </c>
      <c r="H66" s="35">
        <v>45307</v>
      </c>
      <c r="I66" s="35">
        <v>45307</v>
      </c>
      <c r="J66" s="31" t="s">
        <v>88</v>
      </c>
      <c r="K66" s="384"/>
      <c r="L66" s="384"/>
      <c r="M66" s="384"/>
      <c r="N66" s="19"/>
    </row>
    <row r="67" spans="1:14" hidden="1">
      <c r="A67" s="30">
        <v>64</v>
      </c>
      <c r="B67" s="30" t="s">
        <v>35</v>
      </c>
      <c r="C67" s="30" t="s">
        <v>59</v>
      </c>
      <c r="D67" s="30" t="s">
        <v>225</v>
      </c>
      <c r="E67" s="32">
        <v>45885000</v>
      </c>
      <c r="F67" s="30" t="s">
        <v>226</v>
      </c>
      <c r="G67" s="33">
        <v>901370428</v>
      </c>
      <c r="H67" s="35">
        <v>44212</v>
      </c>
      <c r="I67" s="35">
        <v>45308</v>
      </c>
      <c r="J67" s="31" t="s">
        <v>46</v>
      </c>
      <c r="K67" s="384"/>
      <c r="L67" s="384"/>
      <c r="M67" s="384"/>
      <c r="N67" s="19"/>
    </row>
    <row r="68" spans="1:14" hidden="1">
      <c r="A68" s="30">
        <v>65</v>
      </c>
      <c r="B68" s="30" t="s">
        <v>35</v>
      </c>
      <c r="C68" s="30" t="s">
        <v>97</v>
      </c>
      <c r="D68" s="56" t="s">
        <v>227</v>
      </c>
      <c r="E68" s="32">
        <v>7000000</v>
      </c>
      <c r="F68" s="30" t="s">
        <v>228</v>
      </c>
      <c r="G68" s="33">
        <v>28816294</v>
      </c>
      <c r="H68" s="35">
        <v>44212</v>
      </c>
      <c r="I68" s="35">
        <v>44212</v>
      </c>
      <c r="J68" s="31" t="s">
        <v>52</v>
      </c>
      <c r="K68" s="384"/>
      <c r="L68" s="384"/>
      <c r="M68" s="384"/>
      <c r="N68" s="19"/>
    </row>
    <row r="69" spans="1:14" hidden="1">
      <c r="A69" s="30">
        <v>66</v>
      </c>
      <c r="B69" s="30" t="s">
        <v>35</v>
      </c>
      <c r="C69" s="30" t="s">
        <v>59</v>
      </c>
      <c r="D69" s="30" t="s">
        <v>229</v>
      </c>
      <c r="E69" s="32">
        <v>50000000</v>
      </c>
      <c r="F69" s="30" t="s">
        <v>230</v>
      </c>
      <c r="G69" s="33">
        <v>901300741</v>
      </c>
      <c r="H69" s="35">
        <v>45308</v>
      </c>
      <c r="I69" s="35">
        <v>45310</v>
      </c>
      <c r="J69" s="41">
        <v>45657</v>
      </c>
      <c r="K69" s="384"/>
      <c r="L69" s="384"/>
      <c r="M69" s="384"/>
      <c r="N69" s="19"/>
    </row>
    <row r="70" spans="1:14" hidden="1">
      <c r="A70" s="43">
        <v>67</v>
      </c>
      <c r="B70" s="43" t="s">
        <v>35</v>
      </c>
      <c r="C70" s="43" t="s">
        <v>48</v>
      </c>
      <c r="D70" s="43" t="s">
        <v>233</v>
      </c>
      <c r="E70" s="45">
        <v>3900000</v>
      </c>
      <c r="F70" s="43" t="s">
        <v>234</v>
      </c>
      <c r="G70" s="46">
        <v>93404246</v>
      </c>
      <c r="H70" s="414">
        <v>45309</v>
      </c>
      <c r="I70" s="48">
        <v>45309</v>
      </c>
      <c r="J70" s="44" t="s">
        <v>41</v>
      </c>
      <c r="K70" s="384"/>
      <c r="L70" s="384"/>
      <c r="M70" s="384"/>
      <c r="N70" s="417" t="s">
        <v>236</v>
      </c>
    </row>
    <row r="71" spans="1:14" hidden="1">
      <c r="A71" s="30">
        <v>68</v>
      </c>
      <c r="B71" s="30" t="s">
        <v>35</v>
      </c>
      <c r="C71" s="30" t="s">
        <v>59</v>
      </c>
      <c r="D71" s="30" t="s">
        <v>237</v>
      </c>
      <c r="E71" s="32">
        <v>100000000</v>
      </c>
      <c r="F71" s="30" t="s">
        <v>68</v>
      </c>
      <c r="G71" s="33">
        <v>900504144</v>
      </c>
      <c r="H71" s="35">
        <v>45315</v>
      </c>
      <c r="I71" s="35">
        <v>45316</v>
      </c>
      <c r="J71" s="31" t="s">
        <v>88</v>
      </c>
      <c r="K71" s="384"/>
      <c r="L71" s="384"/>
      <c r="M71" s="384"/>
      <c r="N71" s="418" t="s">
        <v>239</v>
      </c>
    </row>
    <row r="72" spans="1:14" hidden="1">
      <c r="A72" s="30">
        <v>69</v>
      </c>
      <c r="B72" s="30" t="s">
        <v>35</v>
      </c>
      <c r="C72" s="30" t="s">
        <v>59</v>
      </c>
      <c r="D72" s="30" t="s">
        <v>240</v>
      </c>
      <c r="E72" s="32">
        <v>10815000</v>
      </c>
      <c r="F72" s="30" t="s">
        <v>241</v>
      </c>
      <c r="G72" s="33">
        <v>1110563718</v>
      </c>
      <c r="H72" s="35">
        <v>45316</v>
      </c>
      <c r="I72" s="35">
        <v>45316</v>
      </c>
      <c r="J72" s="31" t="s">
        <v>88</v>
      </c>
      <c r="K72" s="384"/>
      <c r="L72" s="384"/>
      <c r="M72" s="384"/>
      <c r="N72" s="19"/>
    </row>
    <row r="73" spans="1:14" hidden="1">
      <c r="A73" s="30">
        <v>70</v>
      </c>
      <c r="B73" s="30" t="s">
        <v>35</v>
      </c>
      <c r="C73" s="30" t="s">
        <v>59</v>
      </c>
      <c r="D73" s="30" t="s">
        <v>240</v>
      </c>
      <c r="E73" s="32">
        <v>10815000</v>
      </c>
      <c r="F73" s="30" t="s">
        <v>242</v>
      </c>
      <c r="G73" s="33">
        <v>1110579160</v>
      </c>
      <c r="H73" s="35">
        <v>45316</v>
      </c>
      <c r="I73" s="35">
        <v>45316</v>
      </c>
      <c r="J73" s="31" t="s">
        <v>88</v>
      </c>
      <c r="K73" s="384"/>
      <c r="L73" s="384"/>
      <c r="M73" s="384"/>
      <c r="N73" s="19"/>
    </row>
    <row r="74" spans="1:14" hidden="1">
      <c r="A74" s="30">
        <v>71</v>
      </c>
      <c r="B74" s="30" t="s">
        <v>35</v>
      </c>
      <c r="C74" s="30" t="s">
        <v>59</v>
      </c>
      <c r="D74" s="30" t="s">
        <v>240</v>
      </c>
      <c r="E74" s="32">
        <v>10815000</v>
      </c>
      <c r="F74" s="30" t="s">
        <v>241</v>
      </c>
      <c r="G74" s="33">
        <v>1110563718</v>
      </c>
      <c r="H74" s="35">
        <v>45316</v>
      </c>
      <c r="I74" s="35">
        <v>45316</v>
      </c>
      <c r="J74" s="31" t="s">
        <v>88</v>
      </c>
      <c r="K74" s="384"/>
      <c r="L74" s="384"/>
      <c r="M74" s="384"/>
      <c r="N74" s="19"/>
    </row>
    <row r="75" spans="1:14" hidden="1">
      <c r="A75" s="30">
        <v>72</v>
      </c>
      <c r="B75" s="30" t="s">
        <v>35</v>
      </c>
      <c r="C75" s="30" t="s">
        <v>59</v>
      </c>
      <c r="D75" s="30" t="s">
        <v>244</v>
      </c>
      <c r="E75" s="32">
        <v>32120000</v>
      </c>
      <c r="F75" s="30" t="s">
        <v>245</v>
      </c>
      <c r="G75" s="33">
        <v>860047163</v>
      </c>
      <c r="H75" s="35">
        <v>45317</v>
      </c>
      <c r="I75" s="35">
        <v>45317</v>
      </c>
      <c r="J75" s="31" t="s">
        <v>46</v>
      </c>
      <c r="K75" s="384"/>
      <c r="L75" s="384"/>
      <c r="M75" s="384"/>
      <c r="N75" s="19"/>
    </row>
    <row r="76" spans="1:14" hidden="1">
      <c r="A76" s="30">
        <v>73</v>
      </c>
      <c r="B76" s="30" t="s">
        <v>35</v>
      </c>
      <c r="C76" s="30" t="s">
        <v>59</v>
      </c>
      <c r="D76" s="57" t="s">
        <v>247</v>
      </c>
      <c r="E76" s="32">
        <v>26585868</v>
      </c>
      <c r="F76" s="30" t="s">
        <v>248</v>
      </c>
      <c r="G76" s="33" t="s">
        <v>249</v>
      </c>
      <c r="H76" s="35">
        <v>45317</v>
      </c>
      <c r="I76" s="35">
        <v>45317</v>
      </c>
      <c r="J76" s="31" t="s">
        <v>46</v>
      </c>
      <c r="K76" s="384"/>
      <c r="L76" s="384"/>
      <c r="M76" s="384"/>
      <c r="N76" s="19"/>
    </row>
    <row r="77" spans="1:14">
      <c r="A77" s="30">
        <v>74</v>
      </c>
      <c r="B77" s="30" t="s">
        <v>35</v>
      </c>
      <c r="C77" s="30" t="s">
        <v>251</v>
      </c>
      <c r="D77" s="30" t="s">
        <v>252</v>
      </c>
      <c r="E77" s="32">
        <v>17716000</v>
      </c>
      <c r="F77" s="30" t="s">
        <v>253</v>
      </c>
      <c r="G77" s="33">
        <v>38290584</v>
      </c>
      <c r="H77" s="35">
        <v>45320</v>
      </c>
      <c r="I77" s="35">
        <v>45321</v>
      </c>
      <c r="J77" s="31" t="s">
        <v>46</v>
      </c>
      <c r="K77" s="384"/>
      <c r="L77" s="384"/>
      <c r="M77" s="384"/>
      <c r="N77" s="19"/>
    </row>
    <row r="78" spans="1:14" hidden="1">
      <c r="A78" s="30">
        <v>75</v>
      </c>
      <c r="B78" s="30" t="s">
        <v>254</v>
      </c>
      <c r="C78" s="30" t="s">
        <v>48</v>
      </c>
      <c r="D78" s="55" t="s">
        <v>145</v>
      </c>
      <c r="E78" s="32">
        <v>29160000</v>
      </c>
      <c r="F78" s="30" t="s">
        <v>146</v>
      </c>
      <c r="G78" s="33">
        <v>14138035</v>
      </c>
      <c r="H78" s="35">
        <v>44228</v>
      </c>
      <c r="I78" s="35">
        <v>45323</v>
      </c>
      <c r="J78" s="31" t="s">
        <v>52</v>
      </c>
      <c r="K78" s="384"/>
      <c r="L78" s="384"/>
      <c r="M78" s="384"/>
      <c r="N78" s="19"/>
    </row>
    <row r="79" spans="1:14" hidden="1">
      <c r="A79" s="30">
        <v>76</v>
      </c>
      <c r="B79" s="30" t="s">
        <v>254</v>
      </c>
      <c r="C79" s="30" t="s">
        <v>48</v>
      </c>
      <c r="D79" s="30" t="s">
        <v>115</v>
      </c>
      <c r="E79" s="32">
        <v>11340000</v>
      </c>
      <c r="F79" s="30" t="s">
        <v>116</v>
      </c>
      <c r="G79" s="33">
        <v>38290379</v>
      </c>
      <c r="H79" s="35">
        <v>44228</v>
      </c>
      <c r="I79" s="35">
        <v>45323</v>
      </c>
      <c r="J79" s="31" t="s">
        <v>52</v>
      </c>
      <c r="K79" s="384"/>
      <c r="L79" s="384"/>
      <c r="M79" s="384"/>
      <c r="N79" s="19"/>
    </row>
    <row r="80" spans="1:14" hidden="1">
      <c r="A80" s="30">
        <v>77</v>
      </c>
      <c r="B80" s="30" t="s">
        <v>254</v>
      </c>
      <c r="C80" s="30" t="s">
        <v>48</v>
      </c>
      <c r="D80" s="55" t="s">
        <v>63</v>
      </c>
      <c r="E80" s="32">
        <v>16200000</v>
      </c>
      <c r="F80" s="30" t="s">
        <v>259</v>
      </c>
      <c r="G80" s="33">
        <v>1232391592</v>
      </c>
      <c r="H80" s="35">
        <v>45323</v>
      </c>
      <c r="I80" s="35">
        <v>45323</v>
      </c>
      <c r="J80" s="31" t="s">
        <v>52</v>
      </c>
      <c r="K80" s="384"/>
      <c r="L80" s="384"/>
      <c r="M80" s="384"/>
      <c r="N80" s="19"/>
    </row>
    <row r="81" spans="1:14" hidden="1">
      <c r="A81" s="30">
        <v>78</v>
      </c>
      <c r="B81" s="30" t="s">
        <v>254</v>
      </c>
      <c r="C81" s="30" t="s">
        <v>262</v>
      </c>
      <c r="D81" s="30" t="s">
        <v>263</v>
      </c>
      <c r="E81" s="32">
        <v>11495217</v>
      </c>
      <c r="F81" s="30" t="s">
        <v>264</v>
      </c>
      <c r="G81" s="33">
        <v>65764100</v>
      </c>
      <c r="H81" s="35">
        <v>45323</v>
      </c>
      <c r="I81" s="35">
        <v>45327</v>
      </c>
      <c r="J81" s="31" t="s">
        <v>88</v>
      </c>
      <c r="K81" s="384"/>
      <c r="L81" s="384"/>
      <c r="M81" s="384"/>
      <c r="N81" s="19"/>
    </row>
    <row r="82" spans="1:14" hidden="1">
      <c r="A82" s="30">
        <v>79</v>
      </c>
      <c r="B82" s="30" t="s">
        <v>254</v>
      </c>
      <c r="C82" s="30" t="s">
        <v>48</v>
      </c>
      <c r="D82" s="55" t="s">
        <v>142</v>
      </c>
      <c r="E82" s="32">
        <v>16200000</v>
      </c>
      <c r="F82" s="30" t="s">
        <v>266</v>
      </c>
      <c r="G82" s="33">
        <v>1110501425</v>
      </c>
      <c r="H82" s="35">
        <v>45323</v>
      </c>
      <c r="I82" s="35">
        <v>44228</v>
      </c>
      <c r="J82" s="31" t="s">
        <v>52</v>
      </c>
      <c r="K82" s="384"/>
      <c r="L82" s="384"/>
      <c r="M82" s="384"/>
      <c r="N82" s="19"/>
    </row>
    <row r="83" spans="1:14" hidden="1">
      <c r="A83" s="30">
        <v>80</v>
      </c>
      <c r="B83" s="30" t="s">
        <v>254</v>
      </c>
      <c r="C83" s="30" t="s">
        <v>70</v>
      </c>
      <c r="D83" s="55" t="s">
        <v>71</v>
      </c>
      <c r="E83" s="32">
        <v>12600000</v>
      </c>
      <c r="F83" s="30" t="s">
        <v>72</v>
      </c>
      <c r="G83" s="33">
        <v>65738804</v>
      </c>
      <c r="H83" s="35">
        <v>45323</v>
      </c>
      <c r="I83" s="35">
        <v>45324</v>
      </c>
      <c r="J83" s="31" t="s">
        <v>88</v>
      </c>
      <c r="K83" s="384"/>
      <c r="L83" s="384"/>
      <c r="M83" s="384"/>
      <c r="N83" s="19"/>
    </row>
    <row r="84" spans="1:14" hidden="1">
      <c r="A84" s="30">
        <v>81</v>
      </c>
      <c r="B84" s="30" t="s">
        <v>254</v>
      </c>
      <c r="C84" s="30" t="s">
        <v>70</v>
      </c>
      <c r="D84" s="55" t="s">
        <v>71</v>
      </c>
      <c r="E84" s="32">
        <v>12600000</v>
      </c>
      <c r="F84" s="30" t="s">
        <v>74</v>
      </c>
      <c r="G84" s="33">
        <v>1067864079</v>
      </c>
      <c r="H84" s="35">
        <v>45323</v>
      </c>
      <c r="I84" s="35">
        <v>45324</v>
      </c>
      <c r="J84" s="31" t="s">
        <v>88</v>
      </c>
      <c r="K84" s="384"/>
      <c r="L84" s="384"/>
      <c r="M84" s="384"/>
      <c r="N84" s="19"/>
    </row>
    <row r="85" spans="1:14" hidden="1">
      <c r="A85" s="30">
        <v>82</v>
      </c>
      <c r="B85" s="30" t="s">
        <v>254</v>
      </c>
      <c r="C85" s="30" t="s">
        <v>262</v>
      </c>
      <c r="D85" s="30" t="s">
        <v>202</v>
      </c>
      <c r="E85" s="32">
        <v>6900000</v>
      </c>
      <c r="F85" s="32" t="s">
        <v>203</v>
      </c>
      <c r="G85" s="33">
        <v>1110530485</v>
      </c>
      <c r="H85" s="35">
        <v>45323</v>
      </c>
      <c r="I85" s="35">
        <v>45327</v>
      </c>
      <c r="J85" s="31" t="s">
        <v>88</v>
      </c>
      <c r="K85" s="384"/>
      <c r="L85" s="384"/>
      <c r="M85" s="384"/>
      <c r="N85" s="19"/>
    </row>
    <row r="86" spans="1:14" hidden="1">
      <c r="A86" s="30">
        <v>83</v>
      </c>
      <c r="B86" s="30" t="s">
        <v>254</v>
      </c>
      <c r="C86" s="30" t="s">
        <v>48</v>
      </c>
      <c r="D86" s="55" t="s">
        <v>148</v>
      </c>
      <c r="E86" s="32">
        <v>19440000</v>
      </c>
      <c r="F86" s="30" t="s">
        <v>149</v>
      </c>
      <c r="G86" s="33">
        <v>14878116</v>
      </c>
      <c r="H86" s="35">
        <v>45323</v>
      </c>
      <c r="I86" s="35">
        <v>45323</v>
      </c>
      <c r="J86" s="31" t="s">
        <v>274</v>
      </c>
      <c r="K86" s="384"/>
      <c r="L86" s="384"/>
      <c r="M86" s="384"/>
      <c r="N86" s="19"/>
    </row>
    <row r="87" spans="1:14" hidden="1">
      <c r="A87" s="30">
        <v>84</v>
      </c>
      <c r="B87" s="30" t="s">
        <v>254</v>
      </c>
      <c r="C87" s="30" t="s">
        <v>48</v>
      </c>
      <c r="D87" s="30" t="s">
        <v>126</v>
      </c>
      <c r="E87" s="32">
        <v>19440000</v>
      </c>
      <c r="F87" s="30" t="s">
        <v>127</v>
      </c>
      <c r="G87" s="33">
        <v>14325425</v>
      </c>
      <c r="H87" s="35">
        <v>45323</v>
      </c>
      <c r="I87" s="35">
        <v>45323</v>
      </c>
      <c r="J87" s="31" t="s">
        <v>52</v>
      </c>
      <c r="K87" s="384"/>
      <c r="L87" s="384"/>
      <c r="M87" s="384"/>
      <c r="N87" s="19"/>
    </row>
    <row r="88" spans="1:14" hidden="1">
      <c r="A88" s="30">
        <v>85</v>
      </c>
      <c r="B88" s="30" t="s">
        <v>254</v>
      </c>
      <c r="C88" s="30" t="s">
        <v>277</v>
      </c>
      <c r="D88" s="30" t="s">
        <v>278</v>
      </c>
      <c r="E88" s="32">
        <v>6000000</v>
      </c>
      <c r="F88" s="30" t="s">
        <v>279</v>
      </c>
      <c r="G88" s="33">
        <v>1005754502</v>
      </c>
      <c r="H88" s="35">
        <v>45323</v>
      </c>
      <c r="I88" s="35">
        <v>45323</v>
      </c>
      <c r="J88" s="31" t="s">
        <v>88</v>
      </c>
      <c r="K88" s="384"/>
      <c r="L88" s="384"/>
      <c r="M88" s="384"/>
      <c r="N88" s="19"/>
    </row>
    <row r="89" spans="1:14" hidden="1">
      <c r="A89" s="30">
        <v>86</v>
      </c>
      <c r="B89" s="30" t="s">
        <v>254</v>
      </c>
      <c r="C89" s="30" t="s">
        <v>157</v>
      </c>
      <c r="D89" s="30" t="s">
        <v>280</v>
      </c>
      <c r="E89" s="32">
        <v>5850000</v>
      </c>
      <c r="F89" s="30" t="s">
        <v>281</v>
      </c>
      <c r="G89" s="33">
        <v>1110484511</v>
      </c>
      <c r="H89" s="35">
        <v>45324</v>
      </c>
      <c r="I89" s="35">
        <v>45324</v>
      </c>
      <c r="J89" s="31" t="s">
        <v>88</v>
      </c>
      <c r="K89" s="384"/>
      <c r="L89" s="384"/>
      <c r="M89" s="384"/>
      <c r="N89" s="19"/>
    </row>
    <row r="90" spans="1:14" hidden="1">
      <c r="A90" s="30">
        <v>87</v>
      </c>
      <c r="B90" s="30" t="s">
        <v>254</v>
      </c>
      <c r="C90" s="30" t="s">
        <v>282</v>
      </c>
      <c r="D90" s="55" t="s">
        <v>100</v>
      </c>
      <c r="E90" s="32">
        <v>6600000</v>
      </c>
      <c r="F90" s="30" t="s">
        <v>102</v>
      </c>
      <c r="G90" s="33">
        <v>65767290</v>
      </c>
      <c r="H90" s="35">
        <v>45327</v>
      </c>
      <c r="I90" s="35">
        <v>45327</v>
      </c>
      <c r="J90" s="31" t="s">
        <v>88</v>
      </c>
      <c r="K90" s="384"/>
      <c r="L90" s="384"/>
      <c r="M90" s="384"/>
      <c r="N90" s="19"/>
    </row>
    <row r="91" spans="1:14" hidden="1">
      <c r="A91" s="30">
        <v>88</v>
      </c>
      <c r="B91" s="30" t="s">
        <v>254</v>
      </c>
      <c r="C91" s="30" t="s">
        <v>282</v>
      </c>
      <c r="D91" s="55" t="s">
        <v>100</v>
      </c>
      <c r="E91" s="32">
        <v>2200000</v>
      </c>
      <c r="F91" s="30" t="s">
        <v>101</v>
      </c>
      <c r="G91" s="33">
        <v>1110518316</v>
      </c>
      <c r="H91" s="35">
        <v>45327</v>
      </c>
      <c r="I91" s="35">
        <v>45327</v>
      </c>
      <c r="J91" s="31" t="s">
        <v>88</v>
      </c>
      <c r="K91" s="384"/>
      <c r="L91" s="384"/>
      <c r="M91" s="384"/>
      <c r="N91" s="19"/>
    </row>
    <row r="92" spans="1:14" hidden="1">
      <c r="A92" s="30">
        <v>89</v>
      </c>
      <c r="B92" s="30" t="s">
        <v>254</v>
      </c>
      <c r="C92" s="30" t="s">
        <v>48</v>
      </c>
      <c r="D92" s="55" t="s">
        <v>136</v>
      </c>
      <c r="E92" s="32">
        <v>7905750</v>
      </c>
      <c r="F92" s="30" t="s">
        <v>137</v>
      </c>
      <c r="G92" s="33">
        <v>51987188</v>
      </c>
      <c r="H92" s="35">
        <v>45327</v>
      </c>
      <c r="I92" s="35">
        <v>45327</v>
      </c>
      <c r="J92" s="31" t="s">
        <v>88</v>
      </c>
      <c r="K92" s="384"/>
      <c r="L92" s="384"/>
      <c r="M92" s="384"/>
      <c r="N92" s="19"/>
    </row>
    <row r="93" spans="1:14" hidden="1">
      <c r="A93" s="30">
        <v>90</v>
      </c>
      <c r="B93" s="30" t="s">
        <v>254</v>
      </c>
      <c r="C93" s="30" t="s">
        <v>48</v>
      </c>
      <c r="D93" s="30" t="s">
        <v>165</v>
      </c>
      <c r="E93" s="32">
        <v>4738000</v>
      </c>
      <c r="F93" s="30" t="s">
        <v>166</v>
      </c>
      <c r="G93" s="33">
        <v>36559111</v>
      </c>
      <c r="H93" s="35">
        <v>45328</v>
      </c>
      <c r="I93" s="35">
        <v>45328</v>
      </c>
      <c r="J93" s="31" t="s">
        <v>88</v>
      </c>
      <c r="K93" s="384"/>
      <c r="L93" s="384"/>
      <c r="M93" s="384"/>
      <c r="N93" s="19"/>
    </row>
    <row r="94" spans="1:14" hidden="1">
      <c r="A94" s="30">
        <v>91</v>
      </c>
      <c r="B94" s="30" t="s">
        <v>254</v>
      </c>
      <c r="C94" s="30" t="s">
        <v>284</v>
      </c>
      <c r="D94" s="55" t="s">
        <v>158</v>
      </c>
      <c r="E94" s="32">
        <v>3600000</v>
      </c>
      <c r="F94" s="30" t="s">
        <v>159</v>
      </c>
      <c r="G94" s="33">
        <v>65755709</v>
      </c>
      <c r="H94" s="35">
        <v>45328</v>
      </c>
      <c r="I94" s="35">
        <v>45329</v>
      </c>
      <c r="J94" s="31" t="s">
        <v>88</v>
      </c>
      <c r="K94" s="384"/>
      <c r="L94" s="384"/>
      <c r="M94" s="384"/>
      <c r="N94" s="19"/>
    </row>
    <row r="95" spans="1:14" hidden="1">
      <c r="A95" s="30">
        <v>92</v>
      </c>
      <c r="B95" s="30" t="s">
        <v>254</v>
      </c>
      <c r="C95" s="30" t="s">
        <v>53</v>
      </c>
      <c r="D95" s="55" t="s">
        <v>285</v>
      </c>
      <c r="E95" s="32">
        <v>12900000</v>
      </c>
      <c r="F95" s="30" t="s">
        <v>81</v>
      </c>
      <c r="G95" s="33">
        <v>51607730</v>
      </c>
      <c r="H95" s="35">
        <v>45328</v>
      </c>
      <c r="I95" s="35">
        <v>45329</v>
      </c>
      <c r="J95" s="31" t="s">
        <v>88</v>
      </c>
      <c r="K95" s="384"/>
      <c r="L95" s="384"/>
      <c r="M95" s="384"/>
      <c r="N95" s="19"/>
    </row>
    <row r="96" spans="1:14" hidden="1">
      <c r="A96" s="30">
        <v>93</v>
      </c>
      <c r="B96" s="30" t="s">
        <v>254</v>
      </c>
      <c r="C96" s="30" t="s">
        <v>92</v>
      </c>
      <c r="D96" s="55" t="s">
        <v>160</v>
      </c>
      <c r="E96" s="32">
        <v>11100000</v>
      </c>
      <c r="F96" s="30" t="s">
        <v>161</v>
      </c>
      <c r="G96" s="33">
        <v>1110530186</v>
      </c>
      <c r="H96" s="35">
        <v>45328</v>
      </c>
      <c r="I96" s="35">
        <v>45328</v>
      </c>
      <c r="J96" s="31" t="s">
        <v>88</v>
      </c>
      <c r="K96" s="384"/>
      <c r="L96" s="384"/>
      <c r="M96" s="384"/>
      <c r="N96" s="19"/>
    </row>
    <row r="97" spans="1:14" hidden="1">
      <c r="A97" s="30">
        <v>94</v>
      </c>
      <c r="B97" s="30" t="s">
        <v>254</v>
      </c>
      <c r="C97" s="30" t="s">
        <v>157</v>
      </c>
      <c r="D97" s="30" t="s">
        <v>287</v>
      </c>
      <c r="E97" s="32">
        <v>12900000</v>
      </c>
      <c r="F97" s="30" t="s">
        <v>288</v>
      </c>
      <c r="G97" s="33">
        <v>1110517268</v>
      </c>
      <c r="H97" s="35">
        <v>45328</v>
      </c>
      <c r="I97" s="35">
        <v>45328</v>
      </c>
      <c r="J97" s="31" t="s">
        <v>88</v>
      </c>
      <c r="K97" s="384"/>
      <c r="L97" s="384"/>
      <c r="M97" s="384"/>
      <c r="N97" s="19"/>
    </row>
    <row r="98" spans="1:14">
      <c r="A98" s="30">
        <v>95</v>
      </c>
      <c r="B98" s="30" t="s">
        <v>35</v>
      </c>
      <c r="C98" s="30" t="s">
        <v>251</v>
      </c>
      <c r="D98" s="58" t="s">
        <v>290</v>
      </c>
      <c r="E98" s="32">
        <v>60000000</v>
      </c>
      <c r="F98" s="30" t="s">
        <v>291</v>
      </c>
      <c r="G98" s="33">
        <v>901361940</v>
      </c>
      <c r="H98" s="35">
        <v>45330</v>
      </c>
      <c r="I98" s="35">
        <v>45336</v>
      </c>
      <c r="J98" s="41">
        <v>45657</v>
      </c>
      <c r="K98" s="384"/>
      <c r="L98" s="384"/>
      <c r="M98" s="384"/>
      <c r="N98" s="19"/>
    </row>
    <row r="99" spans="1:14" hidden="1">
      <c r="A99" s="30">
        <v>96</v>
      </c>
      <c r="B99" s="30" t="s">
        <v>254</v>
      </c>
      <c r="C99" s="30" t="s">
        <v>53</v>
      </c>
      <c r="D99" s="55" t="s">
        <v>293</v>
      </c>
      <c r="E99" s="32">
        <v>10500000</v>
      </c>
      <c r="F99" s="30" t="s">
        <v>84</v>
      </c>
      <c r="G99" s="33">
        <v>65714127</v>
      </c>
      <c r="H99" s="35">
        <v>45330</v>
      </c>
      <c r="I99" s="35">
        <v>45330</v>
      </c>
      <c r="J99" s="31" t="s">
        <v>88</v>
      </c>
      <c r="K99" s="384"/>
      <c r="L99" s="384"/>
      <c r="M99" s="384"/>
      <c r="N99" s="19"/>
    </row>
    <row r="100" spans="1:14" hidden="1">
      <c r="A100" s="30">
        <v>97</v>
      </c>
      <c r="B100" s="30" t="s">
        <v>254</v>
      </c>
      <c r="C100" s="30" t="s">
        <v>53</v>
      </c>
      <c r="D100" s="56" t="s">
        <v>173</v>
      </c>
      <c r="E100" s="32">
        <v>10500000</v>
      </c>
      <c r="F100" s="30" t="s">
        <v>174</v>
      </c>
      <c r="G100" s="33">
        <v>1110528825</v>
      </c>
      <c r="H100" s="35">
        <v>45330</v>
      </c>
      <c r="I100" s="35">
        <v>45330</v>
      </c>
      <c r="J100" s="31" t="s">
        <v>88</v>
      </c>
      <c r="K100" s="384"/>
      <c r="L100" s="384"/>
      <c r="M100" s="384"/>
      <c r="N100" s="19"/>
    </row>
    <row r="101" spans="1:14" hidden="1">
      <c r="A101" s="43">
        <v>98</v>
      </c>
      <c r="B101" s="43" t="s">
        <v>254</v>
      </c>
      <c r="C101" s="43" t="s">
        <v>53</v>
      </c>
      <c r="D101" s="60" t="s">
        <v>131</v>
      </c>
      <c r="E101" s="45">
        <v>16500000</v>
      </c>
      <c r="F101" s="43" t="s">
        <v>132</v>
      </c>
      <c r="G101" s="46">
        <v>77182070</v>
      </c>
      <c r="H101" s="48">
        <v>45330</v>
      </c>
      <c r="I101" s="48">
        <v>45335</v>
      </c>
      <c r="J101" s="44" t="s">
        <v>88</v>
      </c>
      <c r="K101" s="384"/>
      <c r="L101" s="384"/>
      <c r="M101" s="384"/>
      <c r="N101" s="19"/>
    </row>
    <row r="102" spans="1:14" hidden="1">
      <c r="A102" s="30">
        <v>99</v>
      </c>
      <c r="B102" s="30" t="s">
        <v>254</v>
      </c>
      <c r="C102" s="30" t="s">
        <v>53</v>
      </c>
      <c r="D102" s="55" t="s">
        <v>54</v>
      </c>
      <c r="E102" s="32">
        <v>16500000</v>
      </c>
      <c r="F102" s="30" t="s">
        <v>55</v>
      </c>
      <c r="G102" s="33">
        <v>93405160</v>
      </c>
      <c r="H102" s="35">
        <v>45330</v>
      </c>
      <c r="I102" s="35">
        <v>45335</v>
      </c>
      <c r="J102" s="31" t="s">
        <v>88</v>
      </c>
      <c r="K102" s="384"/>
      <c r="L102" s="384"/>
      <c r="M102" s="384"/>
      <c r="N102" s="19"/>
    </row>
    <row r="103" spans="1:14" hidden="1">
      <c r="A103" s="30">
        <v>100</v>
      </c>
      <c r="B103" s="30" t="s">
        <v>254</v>
      </c>
      <c r="C103" s="30" t="s">
        <v>53</v>
      </c>
      <c r="D103" s="55" t="s">
        <v>83</v>
      </c>
      <c r="E103" s="32">
        <v>10500000</v>
      </c>
      <c r="F103" s="30" t="s">
        <v>124</v>
      </c>
      <c r="G103" s="33">
        <v>1234639176</v>
      </c>
      <c r="H103" s="35">
        <v>45330</v>
      </c>
      <c r="I103" s="35">
        <v>45330</v>
      </c>
      <c r="J103" s="31" t="s">
        <v>88</v>
      </c>
      <c r="K103" s="384"/>
      <c r="L103" s="384"/>
      <c r="M103" s="384"/>
      <c r="N103" s="19"/>
    </row>
    <row r="104" spans="1:14" hidden="1">
      <c r="A104" s="30">
        <v>101</v>
      </c>
      <c r="B104" s="30" t="s">
        <v>35</v>
      </c>
      <c r="C104" s="30" t="s">
        <v>42</v>
      </c>
      <c r="D104" s="30" t="s">
        <v>299</v>
      </c>
      <c r="E104" s="32">
        <v>15000000</v>
      </c>
      <c r="F104" s="30" t="s">
        <v>300</v>
      </c>
      <c r="G104" s="33">
        <v>1110507270</v>
      </c>
      <c r="H104" s="35">
        <v>45330</v>
      </c>
      <c r="I104" s="35">
        <v>45330</v>
      </c>
      <c r="J104" s="31" t="s">
        <v>88</v>
      </c>
      <c r="K104" s="384"/>
      <c r="L104" s="384"/>
      <c r="M104" s="384"/>
      <c r="N104" s="19"/>
    </row>
    <row r="105" spans="1:14" hidden="1">
      <c r="A105" s="30">
        <v>102</v>
      </c>
      <c r="B105" s="30" t="s">
        <v>254</v>
      </c>
      <c r="C105" s="30" t="s">
        <v>53</v>
      </c>
      <c r="D105" s="59" t="s">
        <v>302</v>
      </c>
      <c r="E105" s="32">
        <v>10500000</v>
      </c>
      <c r="F105" s="30" t="s">
        <v>303</v>
      </c>
      <c r="G105" s="33">
        <v>1104706658</v>
      </c>
      <c r="H105" s="35">
        <v>45330</v>
      </c>
      <c r="I105" s="35">
        <v>45330</v>
      </c>
      <c r="J105" s="31" t="s">
        <v>88</v>
      </c>
      <c r="K105" s="384"/>
      <c r="L105" s="384"/>
      <c r="M105" s="384"/>
      <c r="N105" s="19"/>
    </row>
    <row r="106" spans="1:14" hidden="1">
      <c r="A106" s="43">
        <v>103</v>
      </c>
      <c r="B106" s="43" t="s">
        <v>35</v>
      </c>
      <c r="C106" s="43" t="s">
        <v>59</v>
      </c>
      <c r="D106" s="43" t="s">
        <v>305</v>
      </c>
      <c r="E106" s="45">
        <v>11600000</v>
      </c>
      <c r="F106" s="43" t="s">
        <v>306</v>
      </c>
      <c r="G106" s="46">
        <v>14297367</v>
      </c>
      <c r="H106" s="48">
        <v>45330</v>
      </c>
      <c r="I106" s="48">
        <v>45330</v>
      </c>
      <c r="J106" s="44" t="s">
        <v>46</v>
      </c>
      <c r="K106" s="384"/>
      <c r="L106" s="384"/>
      <c r="M106" s="384"/>
      <c r="N106" s="19"/>
    </row>
    <row r="107" spans="1:14" hidden="1">
      <c r="A107" s="30">
        <v>104</v>
      </c>
      <c r="B107" s="30" t="s">
        <v>254</v>
      </c>
      <c r="C107" s="30" t="s">
        <v>48</v>
      </c>
      <c r="D107" s="55" t="s">
        <v>192</v>
      </c>
      <c r="E107" s="32">
        <v>11400000</v>
      </c>
      <c r="F107" s="30" t="s">
        <v>197</v>
      </c>
      <c r="G107" s="33">
        <v>30398749</v>
      </c>
      <c r="H107" s="35">
        <v>45331</v>
      </c>
      <c r="I107" s="35">
        <v>45331</v>
      </c>
      <c r="J107" s="31" t="s">
        <v>88</v>
      </c>
      <c r="K107" s="384"/>
      <c r="L107" s="384"/>
      <c r="M107" s="384"/>
      <c r="N107" s="19"/>
    </row>
    <row r="108" spans="1:14" hidden="1">
      <c r="A108" s="30">
        <v>105</v>
      </c>
      <c r="B108" s="30" t="s">
        <v>254</v>
      </c>
      <c r="C108" s="30" t="s">
        <v>53</v>
      </c>
      <c r="D108" s="55" t="s">
        <v>83</v>
      </c>
      <c r="E108" s="32">
        <v>10500000</v>
      </c>
      <c r="F108" s="30" t="s">
        <v>309</v>
      </c>
      <c r="G108" s="33">
        <v>1005848875</v>
      </c>
      <c r="H108" s="35">
        <v>45331</v>
      </c>
      <c r="I108" s="35">
        <v>45334</v>
      </c>
      <c r="J108" s="31" t="s">
        <v>88</v>
      </c>
      <c r="K108" s="384"/>
      <c r="L108" s="384"/>
      <c r="M108" s="384"/>
      <c r="N108" s="19"/>
    </row>
    <row r="109" spans="1:14" hidden="1">
      <c r="A109" s="30">
        <v>106</v>
      </c>
      <c r="B109" s="30" t="s">
        <v>254</v>
      </c>
      <c r="C109" s="30" t="s">
        <v>97</v>
      </c>
      <c r="D109" s="30" t="s">
        <v>98</v>
      </c>
      <c r="E109" s="32">
        <v>6900000</v>
      </c>
      <c r="F109" s="30" t="s">
        <v>99</v>
      </c>
      <c r="G109" s="33">
        <v>1110548224</v>
      </c>
      <c r="H109" s="35">
        <v>45331</v>
      </c>
      <c r="I109" s="35">
        <v>45331</v>
      </c>
      <c r="J109" s="31" t="s">
        <v>88</v>
      </c>
      <c r="K109" s="384"/>
      <c r="L109" s="384"/>
      <c r="M109" s="384"/>
      <c r="N109" s="19"/>
    </row>
    <row r="110" spans="1:14" ht="169.5">
      <c r="A110" s="30">
        <v>107</v>
      </c>
      <c r="B110" s="30" t="s">
        <v>35</v>
      </c>
      <c r="C110" s="30" t="s">
        <v>251</v>
      </c>
      <c r="D110" s="113" t="s">
        <v>311</v>
      </c>
      <c r="E110" s="32">
        <v>260000000</v>
      </c>
      <c r="F110" s="249" t="s">
        <v>312</v>
      </c>
      <c r="G110" s="33">
        <v>901422831</v>
      </c>
      <c r="H110" s="35">
        <v>45331</v>
      </c>
      <c r="I110" s="35">
        <v>45342</v>
      </c>
      <c r="J110" s="31" t="s">
        <v>46</v>
      </c>
      <c r="K110" s="390" t="s">
        <v>1146</v>
      </c>
      <c r="L110" s="384">
        <v>3176489488</v>
      </c>
      <c r="M110" s="385" t="s">
        <v>1147</v>
      </c>
      <c r="N110" s="19"/>
    </row>
    <row r="111" spans="1:14" hidden="1">
      <c r="A111" s="30">
        <v>221</v>
      </c>
      <c r="B111" s="30" t="s">
        <v>35</v>
      </c>
      <c r="C111" s="30" t="s">
        <v>59</v>
      </c>
      <c r="D111" s="56" t="s">
        <v>221</v>
      </c>
      <c r="E111" s="32">
        <v>64999998</v>
      </c>
      <c r="F111" s="30" t="s">
        <v>222</v>
      </c>
      <c r="G111" s="33">
        <v>17339066</v>
      </c>
      <c r="H111" s="35">
        <v>45370</v>
      </c>
      <c r="I111" s="35"/>
      <c r="J111" s="31"/>
      <c r="K111" s="390"/>
      <c r="L111" s="384"/>
      <c r="M111" s="385"/>
      <c r="N111" s="19"/>
    </row>
    <row r="112" spans="1:14" hidden="1">
      <c r="A112" s="30">
        <v>108</v>
      </c>
      <c r="B112" s="30" t="s">
        <v>254</v>
      </c>
      <c r="C112" s="30" t="s">
        <v>314</v>
      </c>
      <c r="D112" s="30" t="s">
        <v>315</v>
      </c>
      <c r="E112" s="32">
        <v>10800000</v>
      </c>
      <c r="F112" s="30" t="s">
        <v>316</v>
      </c>
      <c r="G112" s="33">
        <v>16070364</v>
      </c>
      <c r="H112" s="35">
        <v>45334</v>
      </c>
      <c r="I112" s="35">
        <v>45334</v>
      </c>
      <c r="J112" s="31" t="s">
        <v>88</v>
      </c>
      <c r="K112" s="384"/>
      <c r="L112" s="384"/>
      <c r="M112" s="384"/>
      <c r="N112" s="19"/>
    </row>
    <row r="113" spans="1:14" hidden="1">
      <c r="A113" s="30">
        <v>109</v>
      </c>
      <c r="B113" s="30" t="s">
        <v>254</v>
      </c>
      <c r="C113" s="30" t="s">
        <v>210</v>
      </c>
      <c r="D113" s="30" t="s">
        <v>318</v>
      </c>
      <c r="E113" s="32">
        <v>6600000</v>
      </c>
      <c r="F113" s="30" t="s">
        <v>319</v>
      </c>
      <c r="G113" s="33">
        <v>1110597725</v>
      </c>
      <c r="H113" s="35">
        <v>45334</v>
      </c>
      <c r="I113" s="35">
        <v>45336</v>
      </c>
      <c r="J113" s="31" t="s">
        <v>88</v>
      </c>
      <c r="K113" s="384"/>
      <c r="L113" s="384"/>
      <c r="M113" s="384"/>
      <c r="N113" s="19"/>
    </row>
    <row r="114" spans="1:14" hidden="1">
      <c r="A114" s="30">
        <v>110</v>
      </c>
      <c r="B114" s="30" t="s">
        <v>35</v>
      </c>
      <c r="C114" s="30" t="s">
        <v>59</v>
      </c>
      <c r="D114" s="30" t="s">
        <v>320</v>
      </c>
      <c r="E114" s="32">
        <v>21666666</v>
      </c>
      <c r="F114" s="30" t="s">
        <v>321</v>
      </c>
      <c r="G114" s="33">
        <v>900493821</v>
      </c>
      <c r="H114" s="35">
        <v>45334</v>
      </c>
      <c r="I114" s="35">
        <v>45334</v>
      </c>
      <c r="J114" s="31" t="s">
        <v>52</v>
      </c>
      <c r="K114" s="384"/>
      <c r="L114" s="384"/>
      <c r="M114" s="384"/>
      <c r="N114" s="19"/>
    </row>
    <row r="115" spans="1:14" hidden="1">
      <c r="A115" s="30">
        <v>111</v>
      </c>
      <c r="B115" s="30" t="s">
        <v>254</v>
      </c>
      <c r="C115" s="30" t="s">
        <v>282</v>
      </c>
      <c r="D115" s="55" t="s">
        <v>100</v>
      </c>
      <c r="E115" s="32">
        <v>5850000</v>
      </c>
      <c r="F115" s="30" t="s">
        <v>122</v>
      </c>
      <c r="G115" s="33">
        <v>1109380186</v>
      </c>
      <c r="H115" s="35">
        <v>45334</v>
      </c>
      <c r="I115" s="35">
        <v>45334</v>
      </c>
      <c r="J115" s="31" t="s">
        <v>88</v>
      </c>
      <c r="K115" s="384"/>
      <c r="L115" s="384"/>
      <c r="M115" s="384"/>
      <c r="N115" s="19"/>
    </row>
    <row r="116" spans="1:14" hidden="1">
      <c r="A116" s="30">
        <v>112</v>
      </c>
      <c r="B116" s="30" t="s">
        <v>254</v>
      </c>
      <c r="C116" s="30" t="s">
        <v>53</v>
      </c>
      <c r="D116" s="55" t="s">
        <v>83</v>
      </c>
      <c r="E116" s="32">
        <v>10500000</v>
      </c>
      <c r="F116" s="30" t="s">
        <v>324</v>
      </c>
      <c r="G116" s="33">
        <v>65828695</v>
      </c>
      <c r="H116" s="35">
        <v>45335</v>
      </c>
      <c r="I116" s="35">
        <v>45338</v>
      </c>
      <c r="J116" s="31" t="s">
        <v>88</v>
      </c>
      <c r="K116" s="384"/>
      <c r="L116" s="384"/>
      <c r="M116" s="384"/>
      <c r="N116" s="19"/>
    </row>
    <row r="117" spans="1:14" hidden="1">
      <c r="A117" s="30">
        <v>113</v>
      </c>
      <c r="B117" s="30" t="s">
        <v>254</v>
      </c>
      <c r="C117" s="30" t="s">
        <v>53</v>
      </c>
      <c r="D117" s="55" t="s">
        <v>83</v>
      </c>
      <c r="E117" s="32">
        <v>10500000</v>
      </c>
      <c r="F117" s="30" t="s">
        <v>327</v>
      </c>
      <c r="G117" s="33">
        <v>1018474756</v>
      </c>
      <c r="H117" s="35">
        <v>45335</v>
      </c>
      <c r="I117" s="35">
        <v>45337</v>
      </c>
      <c r="J117" s="31" t="s">
        <v>88</v>
      </c>
      <c r="K117" s="384"/>
      <c r="L117" s="384"/>
      <c r="M117" s="384"/>
      <c r="N117" s="19"/>
    </row>
    <row r="118" spans="1:14" hidden="1">
      <c r="A118" s="30">
        <v>114</v>
      </c>
      <c r="B118" s="30" t="s">
        <v>254</v>
      </c>
      <c r="C118" s="30" t="s">
        <v>48</v>
      </c>
      <c r="D118" s="30" t="s">
        <v>219</v>
      </c>
      <c r="E118" s="32">
        <v>12000000</v>
      </c>
      <c r="F118" s="30" t="s">
        <v>217</v>
      </c>
      <c r="G118" s="46">
        <v>901754975</v>
      </c>
      <c r="H118" s="35">
        <v>45335</v>
      </c>
      <c r="I118" s="35">
        <v>45335</v>
      </c>
      <c r="J118" s="31" t="s">
        <v>88</v>
      </c>
      <c r="K118" s="384"/>
      <c r="L118" s="384"/>
      <c r="M118" s="384"/>
      <c r="N118" s="19"/>
    </row>
    <row r="119" spans="1:14" hidden="1">
      <c r="A119" s="43">
        <v>115</v>
      </c>
      <c r="B119" s="43" t="s">
        <v>35</v>
      </c>
      <c r="C119" s="43" t="s">
        <v>59</v>
      </c>
      <c r="D119" s="57" t="s">
        <v>330</v>
      </c>
      <c r="E119" s="45">
        <v>6000000</v>
      </c>
      <c r="F119" s="57" t="s">
        <v>331</v>
      </c>
      <c r="G119" s="61">
        <v>93378151</v>
      </c>
      <c r="H119" s="48">
        <v>45335</v>
      </c>
      <c r="I119" s="48">
        <v>45335</v>
      </c>
      <c r="J119" s="44" t="s">
        <v>52</v>
      </c>
      <c r="K119" s="384"/>
      <c r="L119" s="384"/>
      <c r="M119" s="384"/>
      <c r="N119" s="19"/>
    </row>
    <row r="120" spans="1:14" hidden="1">
      <c r="A120" s="43">
        <v>116</v>
      </c>
      <c r="B120" s="43" t="s">
        <v>254</v>
      </c>
      <c r="C120" s="43" t="s">
        <v>48</v>
      </c>
      <c r="D120" s="43" t="s">
        <v>216</v>
      </c>
      <c r="E120" s="45">
        <v>19440000</v>
      </c>
      <c r="F120" s="43" t="s">
        <v>217</v>
      </c>
      <c r="G120" s="63">
        <v>901754975</v>
      </c>
      <c r="H120" s="48">
        <v>45335</v>
      </c>
      <c r="I120" s="48">
        <v>45335</v>
      </c>
      <c r="J120" s="44" t="s">
        <v>52</v>
      </c>
      <c r="K120" s="384"/>
      <c r="L120" s="384"/>
      <c r="M120" s="384"/>
      <c r="N120" s="19"/>
    </row>
    <row r="121" spans="1:14" hidden="1">
      <c r="A121" s="30">
        <v>117</v>
      </c>
      <c r="B121" s="30" t="s">
        <v>35</v>
      </c>
      <c r="C121" s="30" t="s">
        <v>157</v>
      </c>
      <c r="D121" s="57" t="s">
        <v>334</v>
      </c>
      <c r="E121" s="32">
        <v>5871000</v>
      </c>
      <c r="F121" s="30" t="s">
        <v>335</v>
      </c>
      <c r="G121" s="33">
        <v>1110486573</v>
      </c>
      <c r="H121" s="35">
        <v>45337</v>
      </c>
      <c r="I121" s="35">
        <v>45337</v>
      </c>
      <c r="J121" s="31" t="s">
        <v>88</v>
      </c>
      <c r="K121" s="384"/>
      <c r="L121" s="384"/>
      <c r="M121" s="384"/>
      <c r="N121" s="19"/>
    </row>
    <row r="122" spans="1:14" hidden="1">
      <c r="A122" s="30">
        <v>118</v>
      </c>
      <c r="B122" s="30" t="s">
        <v>254</v>
      </c>
      <c r="C122" s="30" t="s">
        <v>336</v>
      </c>
      <c r="D122" s="57" t="s">
        <v>337</v>
      </c>
      <c r="E122" s="32">
        <v>15000000</v>
      </c>
      <c r="F122" s="30" t="s">
        <v>338</v>
      </c>
      <c r="G122" s="33">
        <v>1110536440</v>
      </c>
      <c r="H122" s="35">
        <v>45337</v>
      </c>
      <c r="I122" s="35">
        <v>45338</v>
      </c>
      <c r="J122" s="31" t="s">
        <v>88</v>
      </c>
      <c r="K122" s="384"/>
      <c r="L122" s="384"/>
      <c r="M122" s="384"/>
      <c r="N122" s="19"/>
    </row>
    <row r="123" spans="1:14" hidden="1">
      <c r="A123" s="30">
        <v>119</v>
      </c>
      <c r="B123" s="30" t="s">
        <v>254</v>
      </c>
      <c r="C123" s="30" t="s">
        <v>336</v>
      </c>
      <c r="D123" s="30" t="s">
        <v>341</v>
      </c>
      <c r="E123" s="32">
        <v>8100000</v>
      </c>
      <c r="F123" s="30" t="s">
        <v>342</v>
      </c>
      <c r="G123" s="33">
        <v>1003820148</v>
      </c>
      <c r="H123" s="35">
        <v>45337</v>
      </c>
      <c r="I123" s="35">
        <v>45337</v>
      </c>
      <c r="J123" s="31" t="s">
        <v>88</v>
      </c>
      <c r="K123" s="384"/>
      <c r="L123" s="384"/>
      <c r="M123" s="384"/>
      <c r="N123" s="19"/>
    </row>
    <row r="124" spans="1:14" hidden="1">
      <c r="A124" s="30">
        <v>120</v>
      </c>
      <c r="B124" s="30" t="s">
        <v>254</v>
      </c>
      <c r="C124" s="30" t="s">
        <v>336</v>
      </c>
      <c r="D124" s="30" t="s">
        <v>344</v>
      </c>
      <c r="E124" s="32">
        <v>6000000</v>
      </c>
      <c r="F124" s="30" t="s">
        <v>345</v>
      </c>
      <c r="G124" s="33">
        <v>1111453139</v>
      </c>
      <c r="H124" s="35">
        <v>45338</v>
      </c>
      <c r="I124" s="35">
        <v>45338</v>
      </c>
      <c r="J124" s="31" t="s">
        <v>88</v>
      </c>
      <c r="K124" s="384"/>
      <c r="L124" s="384"/>
      <c r="M124" s="384"/>
      <c r="N124" s="19"/>
    </row>
    <row r="125" spans="1:14" hidden="1">
      <c r="A125" s="30">
        <v>121</v>
      </c>
      <c r="B125" s="30" t="s">
        <v>254</v>
      </c>
      <c r="C125" s="30" t="s">
        <v>157</v>
      </c>
      <c r="D125" s="57" t="s">
        <v>346</v>
      </c>
      <c r="E125" s="32">
        <v>6900000</v>
      </c>
      <c r="F125" s="30" t="s">
        <v>347</v>
      </c>
      <c r="G125" s="33">
        <v>1073250830</v>
      </c>
      <c r="H125" s="35">
        <v>45338</v>
      </c>
      <c r="I125" s="35"/>
      <c r="J125" s="31" t="s">
        <v>88</v>
      </c>
      <c r="K125" s="384"/>
      <c r="L125" s="384"/>
      <c r="M125" s="384"/>
      <c r="N125" s="19"/>
    </row>
    <row r="126" spans="1:14" hidden="1">
      <c r="A126" s="30">
        <v>122</v>
      </c>
      <c r="B126" s="30" t="s">
        <v>254</v>
      </c>
      <c r="C126" s="30" t="s">
        <v>210</v>
      </c>
      <c r="D126" s="30" t="s">
        <v>318</v>
      </c>
      <c r="E126" s="32">
        <v>6600000</v>
      </c>
      <c r="F126" s="30" t="s">
        <v>349</v>
      </c>
      <c r="G126" s="33">
        <v>52741227</v>
      </c>
      <c r="H126" s="35">
        <v>45338</v>
      </c>
      <c r="I126" s="35">
        <v>45341</v>
      </c>
      <c r="J126" s="31" t="s">
        <v>88</v>
      </c>
      <c r="K126" s="384"/>
      <c r="L126" s="384"/>
      <c r="M126" s="384"/>
      <c r="N126" s="19"/>
    </row>
    <row r="127" spans="1:14" hidden="1">
      <c r="A127" s="30">
        <v>123</v>
      </c>
      <c r="B127" s="30" t="s">
        <v>254</v>
      </c>
      <c r="C127" s="30" t="s">
        <v>157</v>
      </c>
      <c r="D127" s="57" t="s">
        <v>346</v>
      </c>
      <c r="E127" s="32">
        <v>6900000</v>
      </c>
      <c r="F127" s="30" t="s">
        <v>351</v>
      </c>
      <c r="G127" s="33">
        <v>1110471181</v>
      </c>
      <c r="H127" s="35">
        <v>45338</v>
      </c>
      <c r="I127" s="35">
        <v>45338</v>
      </c>
      <c r="J127" s="31" t="s">
        <v>88</v>
      </c>
      <c r="K127" s="384"/>
      <c r="L127" s="384"/>
      <c r="M127" s="384"/>
      <c r="N127" s="19"/>
    </row>
    <row r="128" spans="1:14" hidden="1">
      <c r="A128" s="30">
        <v>124</v>
      </c>
      <c r="B128" s="30" t="s">
        <v>254</v>
      </c>
      <c r="C128" s="30" t="s">
        <v>157</v>
      </c>
      <c r="D128" s="57" t="s">
        <v>346</v>
      </c>
      <c r="E128" s="32">
        <v>6900000</v>
      </c>
      <c r="F128" s="30" t="s">
        <v>352</v>
      </c>
      <c r="G128" s="33">
        <v>1070607891</v>
      </c>
      <c r="H128" s="35">
        <v>45338</v>
      </c>
      <c r="I128" s="35">
        <v>45338</v>
      </c>
      <c r="J128" s="31" t="s">
        <v>88</v>
      </c>
      <c r="K128" s="384"/>
      <c r="L128" s="384"/>
      <c r="M128" s="384"/>
      <c r="N128" s="19"/>
    </row>
    <row r="129" spans="1:14" hidden="1">
      <c r="A129" s="30">
        <v>125</v>
      </c>
      <c r="B129" s="30" t="s">
        <v>254</v>
      </c>
      <c r="C129" s="30" t="s">
        <v>157</v>
      </c>
      <c r="D129" s="57" t="s">
        <v>346</v>
      </c>
      <c r="E129" s="32">
        <v>6900000</v>
      </c>
      <c r="F129" s="30" t="s">
        <v>355</v>
      </c>
      <c r="G129" s="33">
        <v>1110472101</v>
      </c>
      <c r="H129" s="35">
        <v>45338</v>
      </c>
      <c r="I129" s="35">
        <v>45338</v>
      </c>
      <c r="J129" s="31" t="s">
        <v>88</v>
      </c>
      <c r="K129" s="384"/>
      <c r="L129" s="384"/>
      <c r="M129" s="384"/>
      <c r="N129" s="19"/>
    </row>
    <row r="130" spans="1:14" hidden="1">
      <c r="A130" s="30">
        <v>126</v>
      </c>
      <c r="B130" s="30" t="s">
        <v>254</v>
      </c>
      <c r="C130" s="30" t="s">
        <v>157</v>
      </c>
      <c r="D130" s="57" t="s">
        <v>356</v>
      </c>
      <c r="E130" s="32">
        <v>6900000</v>
      </c>
      <c r="F130" s="30" t="s">
        <v>357</v>
      </c>
      <c r="G130" s="33">
        <v>1110598630</v>
      </c>
      <c r="H130" s="35">
        <v>45338</v>
      </c>
      <c r="I130" s="35">
        <v>45341</v>
      </c>
      <c r="J130" s="31" t="s">
        <v>88</v>
      </c>
      <c r="K130" s="384"/>
      <c r="L130" s="384"/>
      <c r="M130" s="384"/>
      <c r="N130" s="19"/>
    </row>
    <row r="131" spans="1:14" hidden="1">
      <c r="A131" s="30">
        <v>127</v>
      </c>
      <c r="B131" s="30" t="s">
        <v>254</v>
      </c>
      <c r="C131" s="30" t="s">
        <v>157</v>
      </c>
      <c r="D131" s="57" t="s">
        <v>358</v>
      </c>
      <c r="E131" s="32">
        <v>6900000</v>
      </c>
      <c r="F131" s="30" t="s">
        <v>359</v>
      </c>
      <c r="G131" s="33">
        <v>1144129908</v>
      </c>
      <c r="H131" s="35">
        <v>45338</v>
      </c>
      <c r="I131" s="35">
        <v>45338</v>
      </c>
      <c r="J131" s="31" t="s">
        <v>88</v>
      </c>
      <c r="K131" s="384"/>
      <c r="L131" s="384"/>
      <c r="M131" s="384"/>
      <c r="N131" s="19"/>
    </row>
    <row r="132" spans="1:14" hidden="1">
      <c r="A132" s="30">
        <v>128</v>
      </c>
      <c r="B132" s="30" t="s">
        <v>254</v>
      </c>
      <c r="C132" s="30" t="s">
        <v>210</v>
      </c>
      <c r="D132" s="30" t="s">
        <v>318</v>
      </c>
      <c r="E132" s="32">
        <v>6600000</v>
      </c>
      <c r="F132" s="30" t="s">
        <v>361</v>
      </c>
      <c r="G132" s="33">
        <v>1110526239</v>
      </c>
      <c r="H132" s="35">
        <v>45338</v>
      </c>
      <c r="I132" s="35">
        <v>45338</v>
      </c>
      <c r="J132" s="31" t="s">
        <v>88</v>
      </c>
      <c r="K132" s="384"/>
      <c r="L132" s="384"/>
      <c r="M132" s="384"/>
      <c r="N132" s="19"/>
    </row>
    <row r="133" spans="1:14" hidden="1">
      <c r="A133" s="30">
        <v>129</v>
      </c>
      <c r="B133" s="30" t="s">
        <v>254</v>
      </c>
      <c r="C133" s="30" t="s">
        <v>157</v>
      </c>
      <c r="D133" s="30" t="s">
        <v>363</v>
      </c>
      <c r="E133" s="32">
        <v>15000000</v>
      </c>
      <c r="F133" s="30" t="s">
        <v>364</v>
      </c>
      <c r="G133" s="33">
        <v>28799762</v>
      </c>
      <c r="H133" s="35">
        <v>45338</v>
      </c>
      <c r="I133" s="35">
        <v>45338</v>
      </c>
      <c r="J133" s="31" t="s">
        <v>88</v>
      </c>
      <c r="K133" s="384"/>
      <c r="L133" s="384"/>
      <c r="M133" s="384"/>
      <c r="N133" s="19"/>
    </row>
    <row r="134" spans="1:14" hidden="1">
      <c r="A134" s="30">
        <v>130</v>
      </c>
      <c r="B134" s="30" t="s">
        <v>254</v>
      </c>
      <c r="C134" s="30" t="s">
        <v>366</v>
      </c>
      <c r="D134" s="57" t="s">
        <v>346</v>
      </c>
      <c r="E134" s="32">
        <v>6900000</v>
      </c>
      <c r="F134" s="30" t="s">
        <v>367</v>
      </c>
      <c r="G134" s="33">
        <v>1109380383</v>
      </c>
      <c r="H134" s="35">
        <v>45338</v>
      </c>
      <c r="I134" s="35">
        <v>45338</v>
      </c>
      <c r="J134" s="31" t="s">
        <v>88</v>
      </c>
      <c r="K134" s="384"/>
      <c r="L134" s="384"/>
      <c r="M134" s="384"/>
      <c r="N134" s="19"/>
    </row>
    <row r="135" spans="1:14" hidden="1">
      <c r="A135" s="30">
        <v>131</v>
      </c>
      <c r="B135" s="30" t="s">
        <v>254</v>
      </c>
      <c r="C135" s="30" t="s">
        <v>262</v>
      </c>
      <c r="D135" s="30" t="s">
        <v>368</v>
      </c>
      <c r="E135" s="32">
        <v>12000000</v>
      </c>
      <c r="F135" s="30" t="s">
        <v>369</v>
      </c>
      <c r="G135" s="33">
        <v>1054562128</v>
      </c>
      <c r="H135" s="35">
        <v>45342</v>
      </c>
      <c r="I135" s="35">
        <v>45342</v>
      </c>
      <c r="J135" s="31" t="s">
        <v>371</v>
      </c>
      <c r="K135" s="384"/>
      <c r="L135" s="384"/>
      <c r="M135" s="384"/>
      <c r="N135" s="19"/>
    </row>
    <row r="136" spans="1:14">
      <c r="A136" s="30">
        <v>132</v>
      </c>
      <c r="B136" s="30" t="s">
        <v>35</v>
      </c>
      <c r="C136" s="30" t="s">
        <v>251</v>
      </c>
      <c r="D136" s="57" t="s">
        <v>372</v>
      </c>
      <c r="E136" s="32">
        <v>9270000</v>
      </c>
      <c r="F136" s="30" t="s">
        <v>373</v>
      </c>
      <c r="G136" s="33">
        <v>93060622</v>
      </c>
      <c r="H136" s="35">
        <v>45342</v>
      </c>
      <c r="I136" s="35">
        <v>45344</v>
      </c>
      <c r="J136" s="31" t="s">
        <v>88</v>
      </c>
      <c r="K136" s="384"/>
      <c r="L136" s="384"/>
      <c r="M136" s="384"/>
      <c r="N136" s="19"/>
    </row>
    <row r="137" spans="1:14" hidden="1">
      <c r="A137" s="43">
        <v>133</v>
      </c>
      <c r="B137" s="43" t="s">
        <v>254</v>
      </c>
      <c r="C137" s="43" t="s">
        <v>48</v>
      </c>
      <c r="D137" s="43" t="s">
        <v>375</v>
      </c>
      <c r="E137" s="45">
        <v>11700000</v>
      </c>
      <c r="F137" s="43" t="s">
        <v>234</v>
      </c>
      <c r="G137" s="46">
        <v>93404246</v>
      </c>
      <c r="H137" s="48">
        <v>45343</v>
      </c>
      <c r="I137" s="48">
        <v>45343</v>
      </c>
      <c r="J137" s="44" t="s">
        <v>88</v>
      </c>
      <c r="K137" s="384"/>
      <c r="L137" s="384"/>
      <c r="M137" s="384"/>
      <c r="N137" s="19"/>
    </row>
    <row r="138" spans="1:14" hidden="1">
      <c r="A138" s="30">
        <v>134</v>
      </c>
      <c r="B138" s="30" t="s">
        <v>35</v>
      </c>
      <c r="C138" s="30" t="s">
        <v>157</v>
      </c>
      <c r="D138" s="59" t="s">
        <v>167</v>
      </c>
      <c r="E138" s="32">
        <v>12900000</v>
      </c>
      <c r="F138" s="30" t="s">
        <v>168</v>
      </c>
      <c r="G138" s="33">
        <v>52274383</v>
      </c>
      <c r="H138" s="35">
        <v>45343</v>
      </c>
      <c r="I138" s="35">
        <v>45343</v>
      </c>
      <c r="J138" s="31" t="s">
        <v>88</v>
      </c>
      <c r="K138" s="384"/>
      <c r="L138" s="384"/>
      <c r="M138" s="384"/>
      <c r="N138" s="19"/>
    </row>
    <row r="139" spans="1:14" hidden="1">
      <c r="A139" s="30">
        <v>135</v>
      </c>
      <c r="B139" s="30" t="s">
        <v>254</v>
      </c>
      <c r="C139" s="30" t="s">
        <v>336</v>
      </c>
      <c r="D139" s="30" t="s">
        <v>377</v>
      </c>
      <c r="E139" s="32">
        <v>6600000</v>
      </c>
      <c r="F139" s="30" t="s">
        <v>378</v>
      </c>
      <c r="G139" s="33">
        <v>1110507022</v>
      </c>
      <c r="H139" s="35">
        <v>45343</v>
      </c>
      <c r="I139" s="35">
        <v>45343</v>
      </c>
      <c r="J139" s="244" t="s">
        <v>88</v>
      </c>
      <c r="K139" s="384"/>
      <c r="L139" s="384"/>
      <c r="M139" s="384"/>
      <c r="N139" s="19"/>
    </row>
    <row r="140" spans="1:14" hidden="1">
      <c r="A140" s="30">
        <v>136</v>
      </c>
      <c r="B140" s="30" t="s">
        <v>254</v>
      </c>
      <c r="C140" s="30" t="s">
        <v>336</v>
      </c>
      <c r="D140" s="30" t="s">
        <v>377</v>
      </c>
      <c r="E140" s="32">
        <v>6600000</v>
      </c>
      <c r="F140" s="30" t="s">
        <v>379</v>
      </c>
      <c r="G140" s="33">
        <v>1110443794</v>
      </c>
      <c r="H140" s="35">
        <v>45343</v>
      </c>
      <c r="I140" s="35">
        <v>45343</v>
      </c>
      <c r="J140" s="244" t="s">
        <v>88</v>
      </c>
      <c r="K140" s="384"/>
      <c r="L140" s="384"/>
      <c r="M140" s="384"/>
      <c r="N140" s="19"/>
    </row>
    <row r="141" spans="1:14" hidden="1">
      <c r="A141" s="30">
        <v>137</v>
      </c>
      <c r="B141" s="30" t="s">
        <v>254</v>
      </c>
      <c r="C141" s="30" t="s">
        <v>336</v>
      </c>
      <c r="D141" s="30" t="s">
        <v>377</v>
      </c>
      <c r="E141" s="32">
        <v>6600000</v>
      </c>
      <c r="F141" s="30" t="s">
        <v>381</v>
      </c>
      <c r="G141" s="33">
        <v>1110498747</v>
      </c>
      <c r="H141" s="35">
        <v>45343</v>
      </c>
      <c r="I141" s="35">
        <v>45352</v>
      </c>
      <c r="J141" s="244" t="s">
        <v>88</v>
      </c>
      <c r="K141" s="384"/>
      <c r="L141" s="384"/>
      <c r="M141" s="384"/>
      <c r="N141" s="19"/>
    </row>
    <row r="142" spans="1:14" hidden="1">
      <c r="A142" s="30">
        <v>138</v>
      </c>
      <c r="B142" s="30" t="s">
        <v>254</v>
      </c>
      <c r="C142" s="30" t="s">
        <v>336</v>
      </c>
      <c r="D142" s="57" t="s">
        <v>383</v>
      </c>
      <c r="E142" s="32">
        <v>8100000</v>
      </c>
      <c r="F142" s="30" t="s">
        <v>384</v>
      </c>
      <c r="G142" s="33">
        <v>1110489791</v>
      </c>
      <c r="H142" s="35">
        <v>45343</v>
      </c>
      <c r="I142" s="35">
        <v>45343</v>
      </c>
      <c r="J142" s="244" t="s">
        <v>88</v>
      </c>
      <c r="K142" s="384"/>
      <c r="L142" s="384"/>
      <c r="M142" s="384"/>
      <c r="N142" s="19"/>
    </row>
    <row r="143" spans="1:14" hidden="1">
      <c r="A143" s="43">
        <v>139</v>
      </c>
      <c r="B143" s="43" t="s">
        <v>254</v>
      </c>
      <c r="C143" s="43" t="s">
        <v>314</v>
      </c>
      <c r="D143" s="43" t="s">
        <v>386</v>
      </c>
      <c r="E143" s="45">
        <v>6600000</v>
      </c>
      <c r="F143" s="43" t="s">
        <v>387</v>
      </c>
      <c r="G143" s="46">
        <v>1005720298</v>
      </c>
      <c r="H143" s="48">
        <v>45344</v>
      </c>
      <c r="I143" s="48">
        <v>45344</v>
      </c>
      <c r="J143" s="246" t="s">
        <v>88</v>
      </c>
      <c r="K143" s="384"/>
      <c r="L143" s="384"/>
      <c r="M143" s="384"/>
      <c r="N143" s="19"/>
    </row>
    <row r="144" spans="1:14" hidden="1">
      <c r="A144" s="30">
        <v>140</v>
      </c>
      <c r="B144" s="30" t="s">
        <v>254</v>
      </c>
      <c r="C144" s="30" t="s">
        <v>314</v>
      </c>
      <c r="D144" s="30" t="s">
        <v>386</v>
      </c>
      <c r="E144" s="32">
        <v>6600000</v>
      </c>
      <c r="F144" s="30" t="s">
        <v>388</v>
      </c>
      <c r="G144" s="33">
        <v>37724534</v>
      </c>
      <c r="H144" s="35">
        <v>45344</v>
      </c>
      <c r="I144" s="35">
        <v>45344</v>
      </c>
      <c r="J144" s="244" t="s">
        <v>88</v>
      </c>
      <c r="K144" s="384"/>
      <c r="L144" s="384"/>
      <c r="M144" s="384"/>
      <c r="N144" s="19"/>
    </row>
    <row r="145" spans="1:14" hidden="1">
      <c r="A145" s="30">
        <v>141</v>
      </c>
      <c r="B145" s="30" t="s">
        <v>254</v>
      </c>
      <c r="C145" s="30" t="s">
        <v>157</v>
      </c>
      <c r="D145" s="30" t="s">
        <v>389</v>
      </c>
      <c r="E145" s="32">
        <v>5850000</v>
      </c>
      <c r="F145" s="30" t="s">
        <v>390</v>
      </c>
      <c r="G145" s="33">
        <v>1001577478</v>
      </c>
      <c r="H145" s="35">
        <v>45344</v>
      </c>
      <c r="I145" s="35" t="s">
        <v>391</v>
      </c>
      <c r="J145" s="244" t="s">
        <v>88</v>
      </c>
      <c r="K145" s="384"/>
      <c r="L145" s="384"/>
      <c r="M145" s="384"/>
      <c r="N145" s="19"/>
    </row>
    <row r="146" spans="1:14" hidden="1">
      <c r="A146" s="30">
        <v>142</v>
      </c>
      <c r="B146" s="30" t="s">
        <v>254</v>
      </c>
      <c r="C146" s="30" t="s">
        <v>157</v>
      </c>
      <c r="D146" s="59" t="s">
        <v>392</v>
      </c>
      <c r="E146" s="32">
        <v>6900000</v>
      </c>
      <c r="F146" s="30" t="s">
        <v>393</v>
      </c>
      <c r="G146" s="33">
        <v>65777854</v>
      </c>
      <c r="H146" s="35">
        <v>45344</v>
      </c>
      <c r="I146" s="35">
        <v>45344</v>
      </c>
      <c r="J146" s="244" t="s">
        <v>88</v>
      </c>
      <c r="K146" s="384"/>
      <c r="L146" s="384"/>
      <c r="M146" s="384"/>
      <c r="N146" s="19"/>
    </row>
    <row r="147" spans="1:14" hidden="1">
      <c r="A147" s="30">
        <v>143</v>
      </c>
      <c r="B147" s="30" t="s">
        <v>254</v>
      </c>
      <c r="C147" s="30" t="s">
        <v>157</v>
      </c>
      <c r="D147" s="59" t="s">
        <v>392</v>
      </c>
      <c r="E147" s="32">
        <v>6900000</v>
      </c>
      <c r="F147" s="30" t="s">
        <v>394</v>
      </c>
      <c r="G147" s="33">
        <v>1234643097</v>
      </c>
      <c r="H147" s="35">
        <v>45344</v>
      </c>
      <c r="I147" s="35">
        <v>45344</v>
      </c>
      <c r="J147" s="244" t="s">
        <v>88</v>
      </c>
      <c r="K147" s="384"/>
      <c r="L147" s="384"/>
      <c r="M147" s="384"/>
      <c r="N147" s="19"/>
    </row>
    <row r="148" spans="1:14" hidden="1">
      <c r="A148" s="30">
        <v>144</v>
      </c>
      <c r="B148" s="30" t="s">
        <v>254</v>
      </c>
      <c r="C148" s="30" t="s">
        <v>157</v>
      </c>
      <c r="D148" s="59" t="s">
        <v>392</v>
      </c>
      <c r="E148" s="32">
        <v>6900000</v>
      </c>
      <c r="F148" s="30" t="s">
        <v>395</v>
      </c>
      <c r="G148" s="33">
        <v>1008308527</v>
      </c>
      <c r="H148" s="35">
        <v>45344</v>
      </c>
      <c r="I148" s="35">
        <v>45344</v>
      </c>
      <c r="J148" s="244" t="s">
        <v>88</v>
      </c>
      <c r="K148" s="384"/>
      <c r="L148" s="384"/>
      <c r="M148" s="384"/>
      <c r="N148" s="19"/>
    </row>
    <row r="149" spans="1:14" hidden="1">
      <c r="A149" s="30">
        <v>145</v>
      </c>
      <c r="B149" s="30" t="s">
        <v>254</v>
      </c>
      <c r="C149" s="30" t="s">
        <v>157</v>
      </c>
      <c r="D149" s="59" t="s">
        <v>392</v>
      </c>
      <c r="E149" s="32">
        <v>6900000</v>
      </c>
      <c r="F149" s="30" t="s">
        <v>396</v>
      </c>
      <c r="G149" s="33">
        <v>1110060962</v>
      </c>
      <c r="H149" s="35">
        <v>45344</v>
      </c>
      <c r="I149" s="35">
        <v>45344</v>
      </c>
      <c r="J149" s="244" t="s">
        <v>88</v>
      </c>
      <c r="K149" s="384"/>
      <c r="L149" s="384"/>
      <c r="M149" s="384"/>
      <c r="N149" s="19"/>
    </row>
    <row r="150" spans="1:14" hidden="1">
      <c r="A150" s="30">
        <v>146</v>
      </c>
      <c r="B150" s="30" t="s">
        <v>254</v>
      </c>
      <c r="C150" s="30" t="s">
        <v>157</v>
      </c>
      <c r="D150" s="59" t="s">
        <v>392</v>
      </c>
      <c r="E150" s="32">
        <v>6900000</v>
      </c>
      <c r="F150" s="30" t="s">
        <v>397</v>
      </c>
      <c r="G150" s="33">
        <v>33994070</v>
      </c>
      <c r="H150" s="35">
        <v>45344</v>
      </c>
      <c r="I150" s="35">
        <v>45345</v>
      </c>
      <c r="J150" s="244" t="s">
        <v>88</v>
      </c>
      <c r="K150" s="384"/>
      <c r="L150" s="384"/>
      <c r="M150" s="384"/>
      <c r="N150" s="19"/>
    </row>
    <row r="151" spans="1:14" hidden="1">
      <c r="A151" s="43">
        <v>147</v>
      </c>
      <c r="B151" s="43" t="s">
        <v>254</v>
      </c>
      <c r="C151" s="43" t="s">
        <v>157</v>
      </c>
      <c r="D151" s="67" t="s">
        <v>392</v>
      </c>
      <c r="E151" s="45">
        <v>6900000</v>
      </c>
      <c r="F151" s="43" t="s">
        <v>399</v>
      </c>
      <c r="G151" s="46">
        <v>28914677</v>
      </c>
      <c r="H151" s="48">
        <v>45344</v>
      </c>
      <c r="I151" s="48">
        <v>45344</v>
      </c>
      <c r="J151" s="246" t="s">
        <v>88</v>
      </c>
      <c r="K151" s="384"/>
      <c r="L151" s="384"/>
      <c r="M151" s="384"/>
      <c r="N151" s="19"/>
    </row>
    <row r="152" spans="1:14" hidden="1">
      <c r="A152" s="30">
        <v>148</v>
      </c>
      <c r="B152" s="30" t="s">
        <v>254</v>
      </c>
      <c r="C152" s="30" t="s">
        <v>157</v>
      </c>
      <c r="D152" s="59" t="s">
        <v>401</v>
      </c>
      <c r="E152" s="32">
        <v>12900000</v>
      </c>
      <c r="F152" s="30" t="s">
        <v>402</v>
      </c>
      <c r="G152" s="33">
        <v>1109385778</v>
      </c>
      <c r="H152" s="35">
        <v>45344</v>
      </c>
      <c r="I152" s="35">
        <v>45344</v>
      </c>
      <c r="J152" s="244" t="s">
        <v>88</v>
      </c>
      <c r="K152" s="384"/>
      <c r="L152" s="384"/>
      <c r="M152" s="384"/>
      <c r="N152" s="19"/>
    </row>
    <row r="153" spans="1:14" hidden="1">
      <c r="A153" s="30">
        <v>149</v>
      </c>
      <c r="B153" s="30" t="s">
        <v>254</v>
      </c>
      <c r="C153" s="30" t="s">
        <v>157</v>
      </c>
      <c r="D153" s="59" t="s">
        <v>401</v>
      </c>
      <c r="E153" s="32">
        <v>12900000</v>
      </c>
      <c r="F153" s="30" t="s">
        <v>404</v>
      </c>
      <c r="G153" s="33">
        <v>52871768</v>
      </c>
      <c r="H153" s="35">
        <v>45344</v>
      </c>
      <c r="I153" s="35">
        <v>45344</v>
      </c>
      <c r="J153" s="31" t="s">
        <v>88</v>
      </c>
      <c r="K153" s="384"/>
      <c r="L153" s="384"/>
      <c r="M153" s="384"/>
      <c r="N153" s="19"/>
    </row>
    <row r="154" spans="1:14" hidden="1">
      <c r="A154" s="30">
        <v>150</v>
      </c>
      <c r="B154" s="30" t="s">
        <v>254</v>
      </c>
      <c r="C154" s="30" t="s">
        <v>157</v>
      </c>
      <c r="D154" s="59" t="s">
        <v>401</v>
      </c>
      <c r="E154" s="32">
        <v>12900000</v>
      </c>
      <c r="F154" s="30" t="s">
        <v>407</v>
      </c>
      <c r="G154" s="33">
        <v>1110524922</v>
      </c>
      <c r="H154" s="35">
        <v>45344</v>
      </c>
      <c r="I154" s="35">
        <v>45344</v>
      </c>
      <c r="J154" s="31" t="s">
        <v>88</v>
      </c>
      <c r="K154" s="384"/>
      <c r="L154" s="384"/>
      <c r="M154" s="384"/>
      <c r="N154" s="19"/>
    </row>
    <row r="155" spans="1:14" hidden="1">
      <c r="A155" s="30">
        <v>151</v>
      </c>
      <c r="B155" s="30" t="s">
        <v>254</v>
      </c>
      <c r="C155" s="30" t="s">
        <v>409</v>
      </c>
      <c r="D155" s="59" t="s">
        <v>410</v>
      </c>
      <c r="E155" s="32">
        <v>21000000</v>
      </c>
      <c r="F155" s="30" t="s">
        <v>411</v>
      </c>
      <c r="G155" s="33">
        <v>2231353</v>
      </c>
      <c r="H155" s="35">
        <v>45344</v>
      </c>
      <c r="I155" s="35">
        <v>45348</v>
      </c>
      <c r="J155" s="31" t="s">
        <v>88</v>
      </c>
      <c r="K155" s="384"/>
      <c r="L155" s="384"/>
      <c r="M155" s="384"/>
      <c r="N155" s="19"/>
    </row>
    <row r="156" spans="1:14" hidden="1">
      <c r="A156" s="30">
        <v>152</v>
      </c>
      <c r="B156" s="30" t="s">
        <v>254</v>
      </c>
      <c r="C156" s="30" t="s">
        <v>409</v>
      </c>
      <c r="D156" s="59" t="s">
        <v>410</v>
      </c>
      <c r="E156" s="32">
        <v>21000000</v>
      </c>
      <c r="F156" s="30" t="s">
        <v>413</v>
      </c>
      <c r="G156" s="33">
        <v>80821939</v>
      </c>
      <c r="H156" s="35">
        <v>45344</v>
      </c>
      <c r="I156" s="35">
        <v>45348</v>
      </c>
      <c r="J156" s="31" t="s">
        <v>88</v>
      </c>
      <c r="K156" s="384"/>
      <c r="L156" s="384"/>
      <c r="M156" s="384"/>
      <c r="N156" s="19"/>
    </row>
    <row r="157" spans="1:14" hidden="1">
      <c r="A157" s="30">
        <v>153</v>
      </c>
      <c r="B157" s="30" t="s">
        <v>254</v>
      </c>
      <c r="C157" s="30" t="s">
        <v>409</v>
      </c>
      <c r="D157" s="59" t="s">
        <v>410</v>
      </c>
      <c r="E157" s="32">
        <v>21000000</v>
      </c>
      <c r="F157" s="30" t="s">
        <v>415</v>
      </c>
      <c r="G157" s="33">
        <v>1110551813</v>
      </c>
      <c r="H157" s="35">
        <v>45344</v>
      </c>
      <c r="I157" s="35">
        <v>45348</v>
      </c>
      <c r="J157" s="31" t="s">
        <v>88</v>
      </c>
      <c r="K157" s="384"/>
      <c r="L157" s="384"/>
      <c r="M157" s="384"/>
      <c r="N157" s="19"/>
    </row>
    <row r="158" spans="1:14" hidden="1">
      <c r="A158" s="30">
        <v>154</v>
      </c>
      <c r="B158" s="30" t="s">
        <v>254</v>
      </c>
      <c r="C158" s="30" t="s">
        <v>409</v>
      </c>
      <c r="D158" s="59" t="s">
        <v>417</v>
      </c>
      <c r="E158" s="32">
        <v>10500000</v>
      </c>
      <c r="F158" s="30" t="s">
        <v>418</v>
      </c>
      <c r="G158" s="33">
        <v>1053849833</v>
      </c>
      <c r="H158" s="35">
        <v>45344</v>
      </c>
      <c r="I158" s="35">
        <v>44615</v>
      </c>
      <c r="J158" s="31" t="s">
        <v>88</v>
      </c>
      <c r="K158" s="384"/>
      <c r="L158" s="384"/>
      <c r="M158" s="384"/>
      <c r="N158" s="19"/>
    </row>
    <row r="159" spans="1:14" hidden="1">
      <c r="A159" s="30">
        <v>155</v>
      </c>
      <c r="B159" s="30" t="s">
        <v>254</v>
      </c>
      <c r="C159" s="30" t="s">
        <v>409</v>
      </c>
      <c r="D159" s="59" t="s">
        <v>420</v>
      </c>
      <c r="E159" s="32">
        <v>11400000</v>
      </c>
      <c r="F159" s="30" t="s">
        <v>421</v>
      </c>
      <c r="G159" s="33">
        <v>1005773776</v>
      </c>
      <c r="H159" s="35">
        <v>45344</v>
      </c>
      <c r="I159" s="35">
        <v>45348</v>
      </c>
      <c r="J159" s="31" t="s">
        <v>88</v>
      </c>
      <c r="K159" s="384"/>
      <c r="L159" s="384"/>
      <c r="M159" s="384"/>
      <c r="N159" s="19"/>
    </row>
    <row r="160" spans="1:14" hidden="1">
      <c r="A160" s="30">
        <v>156</v>
      </c>
      <c r="B160" s="30" t="s">
        <v>254</v>
      </c>
      <c r="C160" s="30" t="s">
        <v>157</v>
      </c>
      <c r="D160" s="59" t="s">
        <v>392</v>
      </c>
      <c r="E160" s="32">
        <v>6900000</v>
      </c>
      <c r="F160" s="30" t="s">
        <v>423</v>
      </c>
      <c r="G160" s="33">
        <v>1001300540</v>
      </c>
      <c r="H160" s="35">
        <v>45345</v>
      </c>
      <c r="I160" s="35">
        <v>45348</v>
      </c>
      <c r="J160" s="31" t="s">
        <v>88</v>
      </c>
      <c r="K160" s="384"/>
      <c r="L160" s="384"/>
      <c r="M160" s="384"/>
      <c r="N160" s="19"/>
    </row>
    <row r="161" spans="1:14" hidden="1">
      <c r="A161" s="30">
        <v>157</v>
      </c>
      <c r="B161" s="30" t="s">
        <v>254</v>
      </c>
      <c r="C161" s="30" t="s">
        <v>409</v>
      </c>
      <c r="D161" s="59" t="s">
        <v>420</v>
      </c>
      <c r="E161" s="32">
        <v>11400000</v>
      </c>
      <c r="F161" s="30" t="s">
        <v>425</v>
      </c>
      <c r="G161" s="33">
        <v>1110556682</v>
      </c>
      <c r="H161" s="35">
        <v>45345</v>
      </c>
      <c r="I161" s="35">
        <v>45351</v>
      </c>
      <c r="J161" s="31" t="s">
        <v>88</v>
      </c>
      <c r="K161" s="384"/>
      <c r="L161" s="384"/>
      <c r="M161" s="384"/>
      <c r="N161" s="19"/>
    </row>
    <row r="162" spans="1:14" hidden="1">
      <c r="A162" s="30">
        <v>158</v>
      </c>
      <c r="B162" s="30" t="s">
        <v>254</v>
      </c>
      <c r="C162" s="30" t="s">
        <v>157</v>
      </c>
      <c r="D162" s="59" t="s">
        <v>346</v>
      </c>
      <c r="E162" s="32">
        <v>6900000</v>
      </c>
      <c r="F162" s="30" t="s">
        <v>427</v>
      </c>
      <c r="G162" s="33">
        <v>1110487620</v>
      </c>
      <c r="H162" s="35">
        <v>45345</v>
      </c>
      <c r="I162" s="35">
        <v>45348</v>
      </c>
      <c r="J162" s="31" t="s">
        <v>88</v>
      </c>
      <c r="K162" s="384"/>
      <c r="L162" s="384"/>
      <c r="M162" s="384"/>
      <c r="N162" s="19"/>
    </row>
    <row r="163" spans="1:14" hidden="1">
      <c r="A163" s="30">
        <v>159</v>
      </c>
      <c r="B163" s="30" t="s">
        <v>254</v>
      </c>
      <c r="C163" s="30" t="s">
        <v>409</v>
      </c>
      <c r="D163" s="59" t="s">
        <v>428</v>
      </c>
      <c r="E163" s="32">
        <v>16500000</v>
      </c>
      <c r="F163" s="30" t="s">
        <v>57</v>
      </c>
      <c r="G163" s="33">
        <v>72224422</v>
      </c>
      <c r="H163" s="35">
        <v>45345</v>
      </c>
      <c r="I163" s="35">
        <v>45352</v>
      </c>
      <c r="J163" s="31" t="s">
        <v>88</v>
      </c>
      <c r="K163" s="384"/>
      <c r="L163" s="384"/>
      <c r="M163" s="384"/>
      <c r="N163" s="19"/>
    </row>
    <row r="164" spans="1:14" hidden="1">
      <c r="A164" s="30">
        <v>160</v>
      </c>
      <c r="B164" s="30" t="s">
        <v>254</v>
      </c>
      <c r="C164" s="30" t="s">
        <v>157</v>
      </c>
      <c r="D164" s="59" t="s">
        <v>392</v>
      </c>
      <c r="E164" s="32">
        <v>6900000</v>
      </c>
      <c r="F164" s="30" t="s">
        <v>430</v>
      </c>
      <c r="G164" s="33">
        <v>1110453084</v>
      </c>
      <c r="H164" s="35">
        <v>45345</v>
      </c>
      <c r="I164" s="35">
        <v>45348</v>
      </c>
      <c r="J164" s="31" t="s">
        <v>88</v>
      </c>
      <c r="K164" s="384"/>
      <c r="L164" s="384"/>
      <c r="M164" s="384"/>
      <c r="N164" s="19"/>
    </row>
    <row r="165" spans="1:14" hidden="1">
      <c r="A165" s="30">
        <v>161</v>
      </c>
      <c r="B165" s="30" t="s">
        <v>254</v>
      </c>
      <c r="C165" s="30" t="s">
        <v>431</v>
      </c>
      <c r="D165" s="59" t="s">
        <v>432</v>
      </c>
      <c r="E165" s="32">
        <v>6300000</v>
      </c>
      <c r="F165" s="30" t="s">
        <v>433</v>
      </c>
      <c r="G165" s="33">
        <v>1007884109</v>
      </c>
      <c r="H165" s="35">
        <v>45349</v>
      </c>
      <c r="I165" s="35">
        <v>45350</v>
      </c>
      <c r="J165" s="31" t="s">
        <v>88</v>
      </c>
      <c r="K165" s="384"/>
      <c r="L165" s="384"/>
      <c r="M165" s="384"/>
      <c r="N165" s="19"/>
    </row>
    <row r="166" spans="1:14" hidden="1">
      <c r="A166" s="30">
        <v>162</v>
      </c>
      <c r="B166" s="30" t="s">
        <v>254</v>
      </c>
      <c r="C166" s="30" t="s">
        <v>262</v>
      </c>
      <c r="D166" s="30" t="s">
        <v>368</v>
      </c>
      <c r="E166" s="32">
        <v>12000000</v>
      </c>
      <c r="F166" s="30" t="s">
        <v>435</v>
      </c>
      <c r="G166" s="33">
        <v>1110536114</v>
      </c>
      <c r="H166" s="35">
        <v>45349</v>
      </c>
      <c r="I166" s="35">
        <v>45349</v>
      </c>
      <c r="J166" s="31" t="s">
        <v>88</v>
      </c>
      <c r="K166" s="384"/>
      <c r="L166" s="384"/>
      <c r="M166" s="384"/>
      <c r="N166" s="19"/>
    </row>
    <row r="167" spans="1:14" hidden="1">
      <c r="A167" s="30">
        <v>163</v>
      </c>
      <c r="B167" s="30" t="s">
        <v>254</v>
      </c>
      <c r="C167" s="30" t="s">
        <v>262</v>
      </c>
      <c r="D167" s="30" t="s">
        <v>368</v>
      </c>
      <c r="E167" s="32">
        <v>12000000</v>
      </c>
      <c r="F167" s="30" t="s">
        <v>437</v>
      </c>
      <c r="G167" s="33">
        <v>28559183</v>
      </c>
      <c r="H167" s="35">
        <v>45349</v>
      </c>
      <c r="I167" s="35">
        <v>45349</v>
      </c>
      <c r="J167" s="31" t="s">
        <v>88</v>
      </c>
      <c r="K167" s="384"/>
      <c r="L167" s="384"/>
      <c r="M167" s="384"/>
      <c r="N167" s="19"/>
    </row>
    <row r="168" spans="1:14" hidden="1">
      <c r="A168" s="30">
        <v>164</v>
      </c>
      <c r="B168" s="30" t="s">
        <v>254</v>
      </c>
      <c r="C168" s="30" t="s">
        <v>157</v>
      </c>
      <c r="D168" s="59" t="s">
        <v>439</v>
      </c>
      <c r="E168" s="32">
        <v>6900000</v>
      </c>
      <c r="F168" s="30" t="s">
        <v>440</v>
      </c>
      <c r="G168" s="33">
        <v>28548840</v>
      </c>
      <c r="H168" s="35">
        <v>45349</v>
      </c>
      <c r="I168" s="35">
        <v>45349</v>
      </c>
      <c r="J168" s="31" t="s">
        <v>88</v>
      </c>
      <c r="K168" s="384"/>
      <c r="L168" s="384"/>
      <c r="M168" s="384"/>
      <c r="N168" s="19"/>
    </row>
    <row r="169" spans="1:14" hidden="1">
      <c r="A169" s="30">
        <v>165</v>
      </c>
      <c r="B169" s="30" t="s">
        <v>254</v>
      </c>
      <c r="C169" s="30" t="s">
        <v>157</v>
      </c>
      <c r="D169" s="59" t="s">
        <v>392</v>
      </c>
      <c r="E169" s="32">
        <v>6900000</v>
      </c>
      <c r="F169" s="30" t="s">
        <v>442</v>
      </c>
      <c r="G169" s="33">
        <v>1234645968</v>
      </c>
      <c r="H169" s="35">
        <v>45349</v>
      </c>
      <c r="I169" s="35">
        <v>45350</v>
      </c>
      <c r="J169" s="31" t="s">
        <v>88</v>
      </c>
      <c r="K169" s="384"/>
      <c r="L169" s="384"/>
      <c r="M169" s="384"/>
      <c r="N169" s="19"/>
    </row>
    <row r="170" spans="1:14" hidden="1">
      <c r="A170" s="30">
        <v>166</v>
      </c>
      <c r="B170" s="30" t="s">
        <v>254</v>
      </c>
      <c r="C170" s="30" t="s">
        <v>157</v>
      </c>
      <c r="D170" s="59" t="s">
        <v>392</v>
      </c>
      <c r="E170" s="32">
        <v>6900000</v>
      </c>
      <c r="F170" s="30" t="s">
        <v>444</v>
      </c>
      <c r="G170" s="33">
        <v>520492545</v>
      </c>
      <c r="H170" s="35">
        <v>45349</v>
      </c>
      <c r="I170" s="35">
        <v>45349</v>
      </c>
      <c r="J170" s="31" t="s">
        <v>88</v>
      </c>
      <c r="K170" s="384"/>
      <c r="L170" s="384"/>
      <c r="M170" s="384"/>
      <c r="N170" s="19"/>
    </row>
    <row r="171" spans="1:14" hidden="1">
      <c r="A171" s="30">
        <v>167</v>
      </c>
      <c r="B171" s="30" t="s">
        <v>254</v>
      </c>
      <c r="C171" s="30" t="s">
        <v>336</v>
      </c>
      <c r="D171" s="57" t="s">
        <v>383</v>
      </c>
      <c r="E171" s="32">
        <v>8100000</v>
      </c>
      <c r="F171" s="30" t="s">
        <v>446</v>
      </c>
      <c r="G171" s="33">
        <v>1004417147</v>
      </c>
      <c r="H171" s="35">
        <v>45349</v>
      </c>
      <c r="I171" s="35">
        <v>45352</v>
      </c>
      <c r="J171" s="31" t="s">
        <v>88</v>
      </c>
      <c r="K171" s="384"/>
      <c r="L171" s="384"/>
      <c r="M171" s="384"/>
      <c r="N171" s="19"/>
    </row>
    <row r="172" spans="1:14" hidden="1">
      <c r="A172" s="43">
        <v>168</v>
      </c>
      <c r="B172" s="43" t="s">
        <v>254</v>
      </c>
      <c r="C172" s="43" t="s">
        <v>262</v>
      </c>
      <c r="D172" s="57" t="s">
        <v>448</v>
      </c>
      <c r="E172" s="45">
        <v>6000000</v>
      </c>
      <c r="F172" s="43" t="s">
        <v>449</v>
      </c>
      <c r="G172" s="46">
        <v>1110448973</v>
      </c>
      <c r="H172" s="48">
        <v>45349</v>
      </c>
      <c r="I172" s="48">
        <v>45349</v>
      </c>
      <c r="J172" s="44" t="s">
        <v>88</v>
      </c>
      <c r="K172" s="384"/>
      <c r="L172" s="384"/>
      <c r="M172" s="384"/>
      <c r="N172" s="19"/>
    </row>
    <row r="173" spans="1:14" hidden="1">
      <c r="A173" s="30">
        <v>169</v>
      </c>
      <c r="B173" s="30" t="s">
        <v>254</v>
      </c>
      <c r="C173" s="30" t="s">
        <v>431</v>
      </c>
      <c r="D173" s="59" t="s">
        <v>432</v>
      </c>
      <c r="E173" s="32">
        <v>6300000</v>
      </c>
      <c r="F173" s="30" t="s">
        <v>451</v>
      </c>
      <c r="G173" s="33">
        <v>1110487432</v>
      </c>
      <c r="H173" s="35">
        <v>45349</v>
      </c>
      <c r="I173" s="35">
        <v>45350</v>
      </c>
      <c r="J173" s="31" t="s">
        <v>88</v>
      </c>
      <c r="K173" s="384"/>
      <c r="L173" s="384"/>
      <c r="M173" s="384"/>
      <c r="N173" s="19"/>
    </row>
    <row r="174" spans="1:14" hidden="1">
      <c r="A174" s="30">
        <v>170</v>
      </c>
      <c r="B174" s="30" t="s">
        <v>254</v>
      </c>
      <c r="C174" s="30" t="s">
        <v>431</v>
      </c>
      <c r="D174" s="59" t="s">
        <v>452</v>
      </c>
      <c r="E174" s="32">
        <v>6300000</v>
      </c>
      <c r="F174" s="30" t="s">
        <v>453</v>
      </c>
      <c r="G174" s="33">
        <v>110530798</v>
      </c>
      <c r="H174" s="35">
        <v>45349</v>
      </c>
      <c r="I174" s="35">
        <v>45350</v>
      </c>
      <c r="J174" s="31" t="s">
        <v>88</v>
      </c>
      <c r="K174" s="384"/>
      <c r="L174" s="384"/>
      <c r="M174" s="384"/>
      <c r="N174" s="19"/>
    </row>
    <row r="175" spans="1:14" hidden="1">
      <c r="A175" s="30">
        <v>171</v>
      </c>
      <c r="B175" s="30" t="s">
        <v>35</v>
      </c>
      <c r="C175" s="30" t="s">
        <v>157</v>
      </c>
      <c r="D175" s="59" t="s">
        <v>454</v>
      </c>
      <c r="E175" s="32">
        <v>16440000</v>
      </c>
      <c r="F175" s="30" t="s">
        <v>455</v>
      </c>
      <c r="G175" s="33">
        <v>1110493913</v>
      </c>
      <c r="H175" s="35">
        <v>45349</v>
      </c>
      <c r="I175" s="35">
        <v>45350</v>
      </c>
      <c r="J175" s="31" t="s">
        <v>457</v>
      </c>
      <c r="K175" s="384"/>
      <c r="L175" s="384"/>
      <c r="M175" s="384"/>
      <c r="N175" s="19"/>
    </row>
    <row r="176" spans="1:14" hidden="1">
      <c r="A176" s="30">
        <v>172</v>
      </c>
      <c r="B176" s="30" t="s">
        <v>254</v>
      </c>
      <c r="C176" s="30" t="s">
        <v>157</v>
      </c>
      <c r="D176" s="59" t="s">
        <v>458</v>
      </c>
      <c r="E176" s="32">
        <v>6300000</v>
      </c>
      <c r="F176" s="30" t="s">
        <v>459</v>
      </c>
      <c r="G176" s="33">
        <v>38143501</v>
      </c>
      <c r="H176" s="35">
        <v>45349</v>
      </c>
      <c r="I176" s="35">
        <v>45352</v>
      </c>
      <c r="J176" s="31" t="s">
        <v>88</v>
      </c>
      <c r="K176" s="384"/>
      <c r="L176" s="384"/>
      <c r="M176" s="384"/>
      <c r="N176" s="19"/>
    </row>
    <row r="177" spans="1:14" hidden="1">
      <c r="A177" s="30">
        <v>173</v>
      </c>
      <c r="B177" s="30" t="s">
        <v>254</v>
      </c>
      <c r="C177" s="30" t="s">
        <v>409</v>
      </c>
      <c r="D177" s="59" t="s">
        <v>410</v>
      </c>
      <c r="E177" s="32">
        <v>21000000</v>
      </c>
      <c r="F177" s="30" t="s">
        <v>461</v>
      </c>
      <c r="G177" s="33">
        <v>1110528669</v>
      </c>
      <c r="H177" s="35">
        <v>45349</v>
      </c>
      <c r="I177" s="35">
        <v>45351</v>
      </c>
      <c r="J177" s="31" t="s">
        <v>88</v>
      </c>
      <c r="K177" s="384"/>
      <c r="L177" s="384"/>
      <c r="M177" s="384"/>
      <c r="N177" s="19"/>
    </row>
    <row r="178" spans="1:14" hidden="1">
      <c r="A178" s="30">
        <v>174</v>
      </c>
      <c r="B178" s="30" t="s">
        <v>35</v>
      </c>
      <c r="C178" s="30" t="s">
        <v>157</v>
      </c>
      <c r="D178" s="59" t="s">
        <v>463</v>
      </c>
      <c r="E178" s="32">
        <v>43200000</v>
      </c>
      <c r="F178" s="30" t="s">
        <v>464</v>
      </c>
      <c r="G178" s="33">
        <v>1110478445</v>
      </c>
      <c r="H178" s="35">
        <v>45349</v>
      </c>
      <c r="I178" s="35">
        <v>45349</v>
      </c>
      <c r="J178" s="31" t="s">
        <v>466</v>
      </c>
      <c r="K178" s="384"/>
      <c r="L178" s="384"/>
      <c r="M178" s="384"/>
      <c r="N178" s="19"/>
    </row>
    <row r="179" spans="1:14" hidden="1">
      <c r="A179" s="30">
        <v>175</v>
      </c>
      <c r="B179" s="30" t="s">
        <v>254</v>
      </c>
      <c r="C179" s="30" t="s">
        <v>157</v>
      </c>
      <c r="D179" s="59" t="s">
        <v>401</v>
      </c>
      <c r="E179" s="32">
        <v>12900000</v>
      </c>
      <c r="F179" s="30" t="s">
        <v>467</v>
      </c>
      <c r="G179" s="33">
        <v>1110531277</v>
      </c>
      <c r="H179" s="35">
        <v>45349</v>
      </c>
      <c r="I179" s="35">
        <v>45349</v>
      </c>
      <c r="J179" s="31" t="s">
        <v>88</v>
      </c>
      <c r="K179" s="384"/>
      <c r="L179" s="384"/>
      <c r="M179" s="384"/>
      <c r="N179" s="19"/>
    </row>
    <row r="180" spans="1:14" hidden="1">
      <c r="A180" s="30">
        <v>176</v>
      </c>
      <c r="B180" s="30" t="s">
        <v>254</v>
      </c>
      <c r="C180" s="30" t="s">
        <v>157</v>
      </c>
      <c r="D180" s="59" t="s">
        <v>469</v>
      </c>
      <c r="E180" s="32">
        <v>6900000</v>
      </c>
      <c r="F180" s="30" t="s">
        <v>470</v>
      </c>
      <c r="G180" s="33">
        <v>1105780237</v>
      </c>
      <c r="H180" s="35">
        <v>45349</v>
      </c>
      <c r="I180" s="35">
        <v>45350</v>
      </c>
      <c r="J180" s="31" t="s">
        <v>88</v>
      </c>
      <c r="K180" s="384"/>
      <c r="L180" s="384"/>
      <c r="M180" s="384"/>
      <c r="N180" s="19"/>
    </row>
    <row r="181" spans="1:14" hidden="1">
      <c r="A181" s="30">
        <v>177</v>
      </c>
      <c r="B181" s="30" t="s">
        <v>254</v>
      </c>
      <c r="C181" s="30" t="s">
        <v>282</v>
      </c>
      <c r="D181" s="55" t="s">
        <v>100</v>
      </c>
      <c r="E181" s="32">
        <v>5850000</v>
      </c>
      <c r="F181" s="30" t="s">
        <v>472</v>
      </c>
      <c r="G181" s="33">
        <v>1006130203</v>
      </c>
      <c r="H181" s="35">
        <v>45349</v>
      </c>
      <c r="I181" s="35">
        <v>45351</v>
      </c>
      <c r="J181" s="31" t="s">
        <v>371</v>
      </c>
      <c r="K181" s="384"/>
      <c r="L181" s="384"/>
      <c r="M181" s="384"/>
      <c r="N181" s="19"/>
    </row>
    <row r="182" spans="1:14" hidden="1">
      <c r="A182" s="30">
        <v>178</v>
      </c>
      <c r="B182" s="30" t="s">
        <v>254</v>
      </c>
      <c r="C182" s="30" t="s">
        <v>262</v>
      </c>
      <c r="D182" s="30" t="s">
        <v>368</v>
      </c>
      <c r="E182" s="32">
        <v>12000000</v>
      </c>
      <c r="F182" s="30" t="s">
        <v>473</v>
      </c>
      <c r="G182" s="33">
        <v>19483464</v>
      </c>
      <c r="H182" s="35">
        <v>45349</v>
      </c>
      <c r="I182" s="35">
        <v>45351</v>
      </c>
      <c r="J182" s="31" t="s">
        <v>88</v>
      </c>
      <c r="K182" s="384"/>
      <c r="L182" s="384"/>
      <c r="M182" s="384"/>
      <c r="N182" s="19"/>
    </row>
    <row r="183" spans="1:14" hidden="1">
      <c r="A183" s="30">
        <v>179</v>
      </c>
      <c r="B183" s="30" t="s">
        <v>254</v>
      </c>
      <c r="C183" s="30" t="s">
        <v>53</v>
      </c>
      <c r="D183" s="55" t="s">
        <v>83</v>
      </c>
      <c r="E183" s="32">
        <v>10500000</v>
      </c>
      <c r="F183" s="30" t="s">
        <v>475</v>
      </c>
      <c r="G183" s="33">
        <v>1234640609</v>
      </c>
      <c r="H183" s="35">
        <v>45349</v>
      </c>
      <c r="I183" s="35">
        <v>45351</v>
      </c>
      <c r="J183" s="31" t="s">
        <v>88</v>
      </c>
      <c r="K183" s="384"/>
      <c r="L183" s="384"/>
      <c r="M183" s="384"/>
      <c r="N183" s="19"/>
    </row>
    <row r="184" spans="1:14" hidden="1">
      <c r="A184" s="30">
        <v>180</v>
      </c>
      <c r="B184" s="30" t="s">
        <v>254</v>
      </c>
      <c r="C184" s="30" t="s">
        <v>409</v>
      </c>
      <c r="D184" s="59" t="s">
        <v>420</v>
      </c>
      <c r="E184" s="32">
        <v>11400000</v>
      </c>
      <c r="F184" s="30" t="s">
        <v>477</v>
      </c>
      <c r="G184" s="33">
        <v>1110548516</v>
      </c>
      <c r="H184" s="35">
        <v>45349</v>
      </c>
      <c r="I184" s="35">
        <v>45351</v>
      </c>
      <c r="J184" s="31" t="s">
        <v>88</v>
      </c>
      <c r="K184" s="384"/>
      <c r="L184" s="384"/>
      <c r="M184" s="384"/>
      <c r="N184" s="19"/>
    </row>
    <row r="185" spans="1:14" hidden="1">
      <c r="A185" s="30">
        <v>181</v>
      </c>
      <c r="B185" s="30" t="s">
        <v>254</v>
      </c>
      <c r="C185" s="30" t="s">
        <v>409</v>
      </c>
      <c r="D185" s="59" t="s">
        <v>410</v>
      </c>
      <c r="E185" s="32">
        <v>21000000</v>
      </c>
      <c r="F185" s="30" t="s">
        <v>479</v>
      </c>
      <c r="G185" s="33">
        <v>11301761</v>
      </c>
      <c r="H185" s="35">
        <v>45349</v>
      </c>
      <c r="I185" s="35">
        <v>45351</v>
      </c>
      <c r="J185" s="31" t="s">
        <v>88</v>
      </c>
      <c r="K185" s="384"/>
      <c r="L185" s="384"/>
      <c r="M185" s="384"/>
      <c r="N185" s="19"/>
    </row>
    <row r="186" spans="1:14" hidden="1">
      <c r="A186" s="30">
        <v>182</v>
      </c>
      <c r="B186" s="30" t="s">
        <v>254</v>
      </c>
      <c r="C186" s="30" t="s">
        <v>431</v>
      </c>
      <c r="D186" s="59" t="s">
        <v>432</v>
      </c>
      <c r="E186" s="32">
        <v>6300000</v>
      </c>
      <c r="F186" s="30" t="s">
        <v>481</v>
      </c>
      <c r="G186" s="33">
        <v>1109386295</v>
      </c>
      <c r="H186" s="35">
        <v>45349</v>
      </c>
      <c r="I186" s="35">
        <v>45350</v>
      </c>
      <c r="J186" s="31" t="s">
        <v>88</v>
      </c>
      <c r="K186" s="384"/>
      <c r="L186" s="384"/>
      <c r="M186" s="384"/>
      <c r="N186" s="19"/>
    </row>
    <row r="187" spans="1:14" hidden="1">
      <c r="A187" s="30">
        <v>183</v>
      </c>
      <c r="B187" s="30" t="s">
        <v>35</v>
      </c>
      <c r="C187" s="30" t="s">
        <v>48</v>
      </c>
      <c r="D187" s="55" t="s">
        <v>67</v>
      </c>
      <c r="E187" s="32">
        <v>480245000</v>
      </c>
      <c r="F187" s="30" t="s">
        <v>68</v>
      </c>
      <c r="G187" s="33">
        <v>900504144</v>
      </c>
      <c r="H187" s="35">
        <v>45351</v>
      </c>
      <c r="I187" s="35">
        <v>45351</v>
      </c>
      <c r="J187" s="31" t="s">
        <v>457</v>
      </c>
      <c r="K187" s="384"/>
      <c r="L187" s="384"/>
      <c r="M187" s="384"/>
      <c r="N187" s="19"/>
    </row>
    <row r="188" spans="1:14" hidden="1">
      <c r="A188" s="43">
        <v>184</v>
      </c>
      <c r="B188" s="43" t="s">
        <v>35</v>
      </c>
      <c r="C188" s="43" t="s">
        <v>48</v>
      </c>
      <c r="D188" s="60" t="s">
        <v>49</v>
      </c>
      <c r="E188" s="45">
        <v>173921718</v>
      </c>
      <c r="F188" s="43" t="s">
        <v>50</v>
      </c>
      <c r="G188" s="46">
        <v>901252497</v>
      </c>
      <c r="H188" s="48">
        <v>45351</v>
      </c>
      <c r="I188" s="48">
        <v>45351</v>
      </c>
      <c r="J188" s="44" t="s">
        <v>457</v>
      </c>
      <c r="K188" s="384"/>
      <c r="L188" s="384"/>
      <c r="M188" s="384"/>
      <c r="N188" s="19"/>
    </row>
    <row r="189" spans="1:14" hidden="1">
      <c r="A189" s="30">
        <v>185</v>
      </c>
      <c r="B189" s="30" t="s">
        <v>35</v>
      </c>
      <c r="C189" s="30" t="s">
        <v>485</v>
      </c>
      <c r="D189" s="68" t="s">
        <v>486</v>
      </c>
      <c r="E189" s="32">
        <v>211635582</v>
      </c>
      <c r="F189" s="30" t="s">
        <v>108</v>
      </c>
      <c r="G189" s="33">
        <v>800185215</v>
      </c>
      <c r="H189" s="35">
        <v>45351</v>
      </c>
      <c r="I189" s="35">
        <v>45352</v>
      </c>
      <c r="J189" s="31" t="s">
        <v>46</v>
      </c>
      <c r="K189" s="384"/>
      <c r="L189" s="384"/>
      <c r="M189" s="384"/>
      <c r="N189" s="19"/>
    </row>
    <row r="190" spans="1:14" hidden="1">
      <c r="A190" s="30">
        <v>186</v>
      </c>
      <c r="B190" s="30" t="s">
        <v>35</v>
      </c>
      <c r="C190" s="30" t="s">
        <v>488</v>
      </c>
      <c r="D190" s="58" t="s">
        <v>489</v>
      </c>
      <c r="E190" s="32">
        <v>5300000</v>
      </c>
      <c r="F190" s="30" t="s">
        <v>490</v>
      </c>
      <c r="G190" s="33">
        <v>900062917</v>
      </c>
      <c r="H190" s="35">
        <v>45352</v>
      </c>
      <c r="I190" s="35"/>
      <c r="J190" s="41">
        <v>45657</v>
      </c>
      <c r="K190" s="384"/>
      <c r="L190" s="384"/>
      <c r="M190" s="384"/>
      <c r="N190" s="19"/>
    </row>
    <row r="191" spans="1:14" hidden="1">
      <c r="A191" s="30">
        <v>187</v>
      </c>
      <c r="B191" s="30" t="s">
        <v>35</v>
      </c>
      <c r="C191" s="30" t="s">
        <v>284</v>
      </c>
      <c r="D191" s="59" t="s">
        <v>491</v>
      </c>
      <c r="E191" s="32">
        <v>18190000</v>
      </c>
      <c r="F191" s="59" t="s">
        <v>492</v>
      </c>
      <c r="G191" s="33">
        <v>900864249</v>
      </c>
      <c r="H191" s="35">
        <v>45352</v>
      </c>
      <c r="I191" s="35">
        <v>45358</v>
      </c>
      <c r="J191" s="41">
        <v>45657</v>
      </c>
      <c r="K191" s="384"/>
      <c r="L191" s="384"/>
      <c r="M191" s="384"/>
      <c r="N191" s="19"/>
    </row>
    <row r="192" spans="1:14" hidden="1">
      <c r="A192" s="30">
        <v>188</v>
      </c>
      <c r="B192" s="30" t="s">
        <v>254</v>
      </c>
      <c r="C192" s="30" t="s">
        <v>157</v>
      </c>
      <c r="D192" s="68" t="s">
        <v>494</v>
      </c>
      <c r="E192" s="32">
        <v>6900000</v>
      </c>
      <c r="F192" s="59" t="s">
        <v>495</v>
      </c>
      <c r="G192" s="33">
        <v>1110536322</v>
      </c>
      <c r="H192" s="35">
        <v>45352</v>
      </c>
      <c r="I192" s="35">
        <v>45352</v>
      </c>
      <c r="J192" s="31" t="s">
        <v>88</v>
      </c>
      <c r="K192" s="384"/>
      <c r="L192" s="384"/>
      <c r="M192" s="384"/>
      <c r="N192" s="19"/>
    </row>
    <row r="193" spans="1:14" hidden="1">
      <c r="A193" s="30">
        <v>189</v>
      </c>
      <c r="B193" s="30" t="s">
        <v>254</v>
      </c>
      <c r="C193" s="30" t="s">
        <v>157</v>
      </c>
      <c r="D193" s="68" t="s">
        <v>494</v>
      </c>
      <c r="E193" s="32">
        <v>6900000</v>
      </c>
      <c r="F193" s="32" t="s">
        <v>497</v>
      </c>
      <c r="G193" s="33">
        <v>1234640999</v>
      </c>
      <c r="H193" s="35">
        <v>45352</v>
      </c>
      <c r="I193" s="35">
        <v>45355</v>
      </c>
      <c r="J193" s="31" t="s">
        <v>88</v>
      </c>
      <c r="K193" s="384"/>
      <c r="L193" s="384"/>
      <c r="M193" s="384"/>
      <c r="N193" s="19"/>
    </row>
    <row r="194" spans="1:14" hidden="1">
      <c r="A194" s="30">
        <v>190</v>
      </c>
      <c r="B194" s="30" t="s">
        <v>254</v>
      </c>
      <c r="C194" s="30" t="s">
        <v>157</v>
      </c>
      <c r="D194" s="68" t="s">
        <v>494</v>
      </c>
      <c r="E194" s="32">
        <v>6900000</v>
      </c>
      <c r="F194" s="59" t="s">
        <v>499</v>
      </c>
      <c r="G194" s="33">
        <v>1006127761</v>
      </c>
      <c r="H194" s="35">
        <v>45352</v>
      </c>
      <c r="I194" s="35"/>
      <c r="J194" s="31" t="s">
        <v>88</v>
      </c>
      <c r="K194" s="384"/>
      <c r="L194" s="384"/>
      <c r="M194" s="384"/>
      <c r="N194" s="19"/>
    </row>
    <row r="195" spans="1:14" hidden="1">
      <c r="A195" s="30">
        <v>191</v>
      </c>
      <c r="B195" s="30" t="s">
        <v>254</v>
      </c>
      <c r="C195" s="30" t="s">
        <v>157</v>
      </c>
      <c r="D195" s="68" t="s">
        <v>494</v>
      </c>
      <c r="E195" s="32">
        <v>6900000</v>
      </c>
      <c r="F195" s="59" t="s">
        <v>502</v>
      </c>
      <c r="G195" s="33">
        <v>1109004088</v>
      </c>
      <c r="H195" s="35">
        <v>45352</v>
      </c>
      <c r="I195" s="35">
        <v>45352</v>
      </c>
      <c r="J195" s="31" t="s">
        <v>88</v>
      </c>
      <c r="K195" s="384"/>
      <c r="L195" s="384"/>
      <c r="M195" s="384"/>
      <c r="N195" s="19"/>
    </row>
    <row r="196" spans="1:14" hidden="1">
      <c r="A196" s="30">
        <v>192</v>
      </c>
      <c r="B196" s="30" t="s">
        <v>254</v>
      </c>
      <c r="C196" s="30" t="s">
        <v>157</v>
      </c>
      <c r="D196" s="68" t="s">
        <v>494</v>
      </c>
      <c r="E196" s="32">
        <v>6900000</v>
      </c>
      <c r="F196" s="59" t="s">
        <v>504</v>
      </c>
      <c r="G196" s="33">
        <v>1110552026</v>
      </c>
      <c r="H196" s="35">
        <v>45352</v>
      </c>
      <c r="I196" s="35">
        <v>45355</v>
      </c>
      <c r="J196" s="31" t="s">
        <v>88</v>
      </c>
      <c r="K196" s="384"/>
      <c r="L196" s="384"/>
      <c r="M196" s="384"/>
      <c r="N196" s="19"/>
    </row>
    <row r="197" spans="1:14" hidden="1">
      <c r="A197" s="30">
        <v>193</v>
      </c>
      <c r="B197" s="30" t="s">
        <v>254</v>
      </c>
      <c r="C197" s="30" t="s">
        <v>59</v>
      </c>
      <c r="D197" s="59" t="s">
        <v>506</v>
      </c>
      <c r="E197" s="32">
        <v>6900000</v>
      </c>
      <c r="F197" s="30" t="s">
        <v>507</v>
      </c>
      <c r="G197" s="33">
        <v>1007441654</v>
      </c>
      <c r="H197" s="35">
        <v>45355</v>
      </c>
      <c r="I197" s="35">
        <v>45327</v>
      </c>
      <c r="J197" s="31" t="s">
        <v>88</v>
      </c>
      <c r="K197" s="384"/>
      <c r="L197" s="384"/>
      <c r="M197" s="384"/>
      <c r="N197" s="19"/>
    </row>
    <row r="198" spans="1:14" hidden="1">
      <c r="A198" s="30">
        <v>194</v>
      </c>
      <c r="B198" s="30" t="s">
        <v>35</v>
      </c>
      <c r="C198" s="30" t="s">
        <v>508</v>
      </c>
      <c r="D198" s="30" t="s">
        <v>509</v>
      </c>
      <c r="E198" s="32">
        <v>11433000</v>
      </c>
      <c r="F198" s="30" t="s">
        <v>510</v>
      </c>
      <c r="G198" s="33">
        <v>93236653</v>
      </c>
      <c r="H198" s="35">
        <v>45355</v>
      </c>
      <c r="I198" s="35">
        <v>45355</v>
      </c>
      <c r="J198" s="31" t="s">
        <v>88</v>
      </c>
      <c r="K198" s="384"/>
      <c r="L198" s="384"/>
      <c r="M198" s="384"/>
      <c r="N198" s="19"/>
    </row>
    <row r="199" spans="1:14" hidden="1">
      <c r="A199" s="30">
        <v>195</v>
      </c>
      <c r="B199" s="30" t="s">
        <v>254</v>
      </c>
      <c r="C199" s="30" t="s">
        <v>431</v>
      </c>
      <c r="D199" s="59" t="s">
        <v>511</v>
      </c>
      <c r="E199" s="32">
        <v>6300000</v>
      </c>
      <c r="F199" s="30" t="s">
        <v>512</v>
      </c>
      <c r="G199" s="33">
        <v>93379508</v>
      </c>
      <c r="H199" s="35">
        <v>45356</v>
      </c>
      <c r="I199" s="35">
        <v>45356</v>
      </c>
      <c r="J199" s="31" t="s">
        <v>88</v>
      </c>
      <c r="K199" s="384"/>
      <c r="L199" s="384"/>
      <c r="M199" s="384"/>
      <c r="N199" s="19"/>
    </row>
    <row r="200" spans="1:14" hidden="1">
      <c r="A200" s="30">
        <v>196</v>
      </c>
      <c r="B200" s="30" t="s">
        <v>254</v>
      </c>
      <c r="C200" s="30" t="s">
        <v>409</v>
      </c>
      <c r="D200" s="59" t="s">
        <v>420</v>
      </c>
      <c r="E200" s="32">
        <v>11400000</v>
      </c>
      <c r="F200" s="30" t="s">
        <v>514</v>
      </c>
      <c r="G200" s="33">
        <v>1110519032</v>
      </c>
      <c r="H200" s="35">
        <v>45356</v>
      </c>
      <c r="I200" s="35">
        <v>45358</v>
      </c>
      <c r="J200" s="31" t="s">
        <v>88</v>
      </c>
      <c r="K200" s="384"/>
      <c r="L200" s="384"/>
      <c r="M200" s="384"/>
      <c r="N200" s="19"/>
    </row>
    <row r="201" spans="1:14" hidden="1">
      <c r="A201" s="30">
        <v>197</v>
      </c>
      <c r="B201" s="30" t="s">
        <v>254</v>
      </c>
      <c r="C201" s="30" t="s">
        <v>284</v>
      </c>
      <c r="D201" s="30" t="s">
        <v>516</v>
      </c>
      <c r="E201" s="32">
        <v>12900000</v>
      </c>
      <c r="F201" s="30" t="s">
        <v>517</v>
      </c>
      <c r="G201" s="33">
        <v>1110526900</v>
      </c>
      <c r="H201" s="35">
        <v>45356</v>
      </c>
      <c r="I201" s="35">
        <v>45358</v>
      </c>
      <c r="J201" s="31" t="s">
        <v>88</v>
      </c>
      <c r="K201" s="384"/>
      <c r="L201" s="384"/>
      <c r="M201" s="384"/>
      <c r="N201" s="19"/>
    </row>
    <row r="202" spans="1:14" hidden="1">
      <c r="A202" s="30">
        <v>198</v>
      </c>
      <c r="B202" s="30" t="s">
        <v>254</v>
      </c>
      <c r="C202" s="30" t="s">
        <v>59</v>
      </c>
      <c r="D202" s="30" t="s">
        <v>519</v>
      </c>
      <c r="E202" s="32">
        <v>8100000</v>
      </c>
      <c r="F202" s="30" t="s">
        <v>520</v>
      </c>
      <c r="G202" s="33">
        <v>28879473</v>
      </c>
      <c r="H202" s="35">
        <v>45356</v>
      </c>
      <c r="I202" s="35">
        <v>45357</v>
      </c>
      <c r="J202" s="31" t="s">
        <v>88</v>
      </c>
      <c r="K202" s="384"/>
      <c r="L202" s="384"/>
      <c r="M202" s="384"/>
      <c r="N202" s="19"/>
    </row>
    <row r="203" spans="1:14" hidden="1">
      <c r="A203" s="30">
        <v>199</v>
      </c>
      <c r="B203" s="30" t="s">
        <v>254</v>
      </c>
      <c r="C203" s="30" t="s">
        <v>157</v>
      </c>
      <c r="D203" s="68" t="s">
        <v>494</v>
      </c>
      <c r="E203" s="32">
        <v>6900000</v>
      </c>
      <c r="F203" s="59" t="s">
        <v>522</v>
      </c>
      <c r="G203" s="33">
        <v>28551456</v>
      </c>
      <c r="H203" s="35">
        <v>45356</v>
      </c>
      <c r="I203" s="35">
        <v>45357</v>
      </c>
      <c r="J203" s="31" t="s">
        <v>88</v>
      </c>
      <c r="K203" s="384"/>
      <c r="L203" s="384"/>
      <c r="M203" s="384"/>
      <c r="N203" s="19"/>
    </row>
    <row r="204" spans="1:14" hidden="1">
      <c r="A204" s="30">
        <v>200</v>
      </c>
      <c r="B204" s="30" t="s">
        <v>254</v>
      </c>
      <c r="C204" s="30" t="s">
        <v>262</v>
      </c>
      <c r="D204" s="30" t="s">
        <v>524</v>
      </c>
      <c r="E204" s="32">
        <v>12000000</v>
      </c>
      <c r="F204" s="30" t="s">
        <v>525</v>
      </c>
      <c r="G204" s="33">
        <v>1053848734</v>
      </c>
      <c r="H204" s="35">
        <v>45356</v>
      </c>
      <c r="I204" s="35">
        <v>45359</v>
      </c>
      <c r="J204" s="31" t="s">
        <v>88</v>
      </c>
      <c r="K204" s="384"/>
      <c r="L204" s="384"/>
      <c r="M204" s="384"/>
      <c r="N204" s="19"/>
    </row>
    <row r="205" spans="1:14" hidden="1">
      <c r="A205" s="30">
        <v>201</v>
      </c>
      <c r="B205" s="30" t="s">
        <v>254</v>
      </c>
      <c r="C205" s="30" t="s">
        <v>157</v>
      </c>
      <c r="D205" s="30" t="s">
        <v>389</v>
      </c>
      <c r="E205" s="32">
        <v>5850000</v>
      </c>
      <c r="F205" s="30" t="s">
        <v>527</v>
      </c>
      <c r="G205" s="33">
        <v>1110536807</v>
      </c>
      <c r="H205" s="35">
        <v>45357</v>
      </c>
      <c r="I205" s="35">
        <v>45357</v>
      </c>
      <c r="J205" s="31" t="s">
        <v>88</v>
      </c>
      <c r="K205" s="384"/>
      <c r="L205" s="384"/>
      <c r="M205" s="384"/>
      <c r="N205" s="19"/>
    </row>
    <row r="206" spans="1:14" hidden="1">
      <c r="A206" s="30">
        <v>202</v>
      </c>
      <c r="B206" s="30" t="s">
        <v>254</v>
      </c>
      <c r="C206" s="30" t="s">
        <v>336</v>
      </c>
      <c r="D206" s="30" t="s">
        <v>344</v>
      </c>
      <c r="E206" s="32">
        <v>6000000</v>
      </c>
      <c r="F206" s="30" t="s">
        <v>529</v>
      </c>
      <c r="G206" s="33">
        <v>1007688062</v>
      </c>
      <c r="H206" s="35">
        <v>45357</v>
      </c>
      <c r="I206" s="35">
        <v>45359</v>
      </c>
      <c r="J206" s="31" t="s">
        <v>88</v>
      </c>
      <c r="K206" s="384"/>
      <c r="L206" s="384"/>
      <c r="M206" s="384"/>
      <c r="N206" s="19"/>
    </row>
    <row r="207" spans="1:14" hidden="1">
      <c r="A207" s="30">
        <v>203</v>
      </c>
      <c r="B207" s="30" t="s">
        <v>35</v>
      </c>
      <c r="C207" s="30" t="s">
        <v>70</v>
      </c>
      <c r="D207" s="30" t="s">
        <v>182</v>
      </c>
      <c r="E207" s="32">
        <v>152545758</v>
      </c>
      <c r="F207" s="30" t="s">
        <v>68</v>
      </c>
      <c r="G207" s="33">
        <v>900504144</v>
      </c>
      <c r="H207" s="35">
        <v>45357</v>
      </c>
      <c r="I207" s="35">
        <v>45358</v>
      </c>
      <c r="J207" s="31" t="s">
        <v>52</v>
      </c>
      <c r="K207" s="384"/>
      <c r="L207" s="384"/>
      <c r="M207" s="384"/>
      <c r="N207" s="19"/>
    </row>
    <row r="208" spans="1:14" hidden="1">
      <c r="A208" s="30">
        <v>204</v>
      </c>
      <c r="B208" s="30" t="s">
        <v>254</v>
      </c>
      <c r="C208" s="30" t="s">
        <v>157</v>
      </c>
      <c r="D208" s="68" t="s">
        <v>494</v>
      </c>
      <c r="E208" s="32">
        <v>6900000</v>
      </c>
      <c r="F208" s="30" t="s">
        <v>532</v>
      </c>
      <c r="G208" s="33">
        <v>38364657</v>
      </c>
      <c r="H208" s="35">
        <v>45358</v>
      </c>
      <c r="I208" s="35">
        <v>45358</v>
      </c>
      <c r="J208" s="31" t="s">
        <v>88</v>
      </c>
      <c r="K208" s="384"/>
      <c r="L208" s="384"/>
      <c r="M208" s="384"/>
      <c r="N208" s="19"/>
    </row>
    <row r="209" spans="1:14" hidden="1">
      <c r="A209" s="30">
        <v>205</v>
      </c>
      <c r="B209" s="30" t="s">
        <v>254</v>
      </c>
      <c r="C209" s="30" t="s">
        <v>262</v>
      </c>
      <c r="D209" s="30" t="s">
        <v>533</v>
      </c>
      <c r="E209" s="32">
        <v>6900000</v>
      </c>
      <c r="F209" s="30" t="s">
        <v>534</v>
      </c>
      <c r="G209" s="33">
        <v>1110538424</v>
      </c>
      <c r="H209" s="35">
        <v>45358</v>
      </c>
      <c r="I209" s="35">
        <v>45358</v>
      </c>
      <c r="J209" s="31" t="s">
        <v>88</v>
      </c>
      <c r="K209" s="384"/>
      <c r="L209" s="384"/>
      <c r="M209" s="384"/>
      <c r="N209" s="19"/>
    </row>
    <row r="210" spans="1:14" hidden="1">
      <c r="A210" s="30">
        <v>206</v>
      </c>
      <c r="B210" s="30" t="s">
        <v>254</v>
      </c>
      <c r="C210" s="30" t="s">
        <v>262</v>
      </c>
      <c r="D210" s="30" t="s">
        <v>533</v>
      </c>
      <c r="E210" s="32">
        <v>6900000</v>
      </c>
      <c r="F210" s="30" t="s">
        <v>536</v>
      </c>
      <c r="G210" s="33">
        <v>1110489832</v>
      </c>
      <c r="H210" s="35">
        <v>45358</v>
      </c>
      <c r="I210" s="35">
        <v>44992</v>
      </c>
      <c r="J210" s="31" t="s">
        <v>88</v>
      </c>
      <c r="K210" s="384"/>
      <c r="L210" s="384"/>
      <c r="M210" s="384"/>
      <c r="N210" s="19"/>
    </row>
    <row r="211" spans="1:14" hidden="1">
      <c r="A211" s="30">
        <v>207</v>
      </c>
      <c r="B211" s="30" t="s">
        <v>254</v>
      </c>
      <c r="C211" s="30" t="s">
        <v>157</v>
      </c>
      <c r="D211" s="68" t="s">
        <v>538</v>
      </c>
      <c r="E211" s="32">
        <v>6900000</v>
      </c>
      <c r="F211" s="30" t="s">
        <v>539</v>
      </c>
      <c r="G211" s="33">
        <v>1109413811</v>
      </c>
      <c r="H211" s="35">
        <v>45364</v>
      </c>
      <c r="I211" s="35">
        <v>45366</v>
      </c>
      <c r="J211" s="31" t="s">
        <v>88</v>
      </c>
      <c r="K211" s="384"/>
      <c r="L211" s="384"/>
      <c r="M211" s="384"/>
      <c r="N211" s="19"/>
    </row>
    <row r="212" spans="1:14" hidden="1">
      <c r="A212" s="30">
        <v>208</v>
      </c>
      <c r="B212" s="30" t="s">
        <v>254</v>
      </c>
      <c r="C212" s="30" t="s">
        <v>262</v>
      </c>
      <c r="D212" s="30" t="s">
        <v>524</v>
      </c>
      <c r="E212" s="32">
        <v>12000000</v>
      </c>
      <c r="F212" s="30" t="s">
        <v>540</v>
      </c>
      <c r="G212" s="33">
        <v>1102871371</v>
      </c>
      <c r="H212" s="35">
        <v>45363</v>
      </c>
      <c r="I212" s="35">
        <v>45364</v>
      </c>
      <c r="J212" s="31" t="s">
        <v>88</v>
      </c>
      <c r="K212" s="384"/>
      <c r="L212" s="384"/>
      <c r="M212" s="384"/>
      <c r="N212" s="19"/>
    </row>
    <row r="213" spans="1:14" hidden="1">
      <c r="A213" s="30">
        <v>209</v>
      </c>
      <c r="B213" s="30" t="s">
        <v>254</v>
      </c>
      <c r="C213" s="30" t="s">
        <v>409</v>
      </c>
      <c r="D213" s="59" t="s">
        <v>420</v>
      </c>
      <c r="E213" s="32">
        <v>11400000</v>
      </c>
      <c r="F213" s="30" t="s">
        <v>542</v>
      </c>
      <c r="G213" s="33">
        <v>1110529841</v>
      </c>
      <c r="H213" s="35">
        <v>45363</v>
      </c>
      <c r="I213" s="35">
        <v>45365</v>
      </c>
      <c r="J213" s="31" t="s">
        <v>88</v>
      </c>
      <c r="K213" s="384"/>
      <c r="L213" s="384"/>
      <c r="M213" s="384"/>
      <c r="N213" s="19"/>
    </row>
    <row r="214" spans="1:14" hidden="1">
      <c r="A214" s="30">
        <v>210</v>
      </c>
      <c r="B214" s="30" t="s">
        <v>254</v>
      </c>
      <c r="C214" s="30" t="s">
        <v>157</v>
      </c>
      <c r="D214" s="30" t="s">
        <v>389</v>
      </c>
      <c r="E214" s="32">
        <v>5850000</v>
      </c>
      <c r="F214" s="30" t="s">
        <v>544</v>
      </c>
      <c r="G214" s="33">
        <v>1005714085</v>
      </c>
      <c r="H214" s="35">
        <v>45363</v>
      </c>
      <c r="I214" s="35">
        <v>45364</v>
      </c>
      <c r="J214" s="31" t="s">
        <v>88</v>
      </c>
      <c r="K214" s="384"/>
      <c r="L214" s="384"/>
      <c r="M214" s="384"/>
      <c r="N214" s="19"/>
    </row>
    <row r="215" spans="1:14" hidden="1">
      <c r="A215" s="30">
        <v>211</v>
      </c>
      <c r="B215" s="30" t="s">
        <v>254</v>
      </c>
      <c r="C215" s="30" t="s">
        <v>157</v>
      </c>
      <c r="D215" s="68" t="s">
        <v>538</v>
      </c>
      <c r="E215" s="32">
        <v>6900000</v>
      </c>
      <c r="F215" s="30" t="s">
        <v>546</v>
      </c>
      <c r="G215" s="33">
        <v>1005827296</v>
      </c>
      <c r="H215" s="35">
        <v>45363</v>
      </c>
      <c r="I215" s="35">
        <v>45364</v>
      </c>
      <c r="J215" s="31" t="s">
        <v>88</v>
      </c>
      <c r="K215" s="384"/>
      <c r="L215" s="384"/>
      <c r="M215" s="384"/>
      <c r="N215" s="19"/>
    </row>
    <row r="216" spans="1:14" hidden="1">
      <c r="A216" s="30">
        <v>212</v>
      </c>
      <c r="B216" s="30" t="s">
        <v>254</v>
      </c>
      <c r="C216" s="30" t="s">
        <v>409</v>
      </c>
      <c r="D216" s="30" t="s">
        <v>548</v>
      </c>
      <c r="E216" s="32">
        <v>15000000</v>
      </c>
      <c r="F216" s="30" t="s">
        <v>549</v>
      </c>
      <c r="G216" s="33">
        <v>1106772314</v>
      </c>
      <c r="H216" s="35">
        <v>45364</v>
      </c>
      <c r="I216" s="35">
        <v>45369</v>
      </c>
      <c r="J216" s="31" t="s">
        <v>88</v>
      </c>
      <c r="K216" s="384"/>
      <c r="L216" s="384"/>
      <c r="M216" s="384"/>
      <c r="N216" s="19"/>
    </row>
    <row r="217" spans="1:14" hidden="1">
      <c r="A217" s="30">
        <v>213</v>
      </c>
      <c r="B217" s="30" t="s">
        <v>254</v>
      </c>
      <c r="C217" s="30" t="s">
        <v>53</v>
      </c>
      <c r="D217" s="55" t="s">
        <v>83</v>
      </c>
      <c r="E217" s="32">
        <v>10500000</v>
      </c>
      <c r="F217" s="30" t="s">
        <v>551</v>
      </c>
      <c r="G217" s="33">
        <v>1110524817</v>
      </c>
      <c r="H217" s="35">
        <v>45364</v>
      </c>
      <c r="I217" s="35" t="s">
        <v>553</v>
      </c>
      <c r="J217" s="31" t="s">
        <v>88</v>
      </c>
      <c r="K217" s="384"/>
      <c r="L217" s="384"/>
      <c r="M217" s="384"/>
      <c r="N217" s="19"/>
    </row>
    <row r="218" spans="1:14" hidden="1">
      <c r="A218" s="30">
        <v>214</v>
      </c>
      <c r="B218" s="30" t="s">
        <v>254</v>
      </c>
      <c r="C218" s="30" t="s">
        <v>157</v>
      </c>
      <c r="D218" s="68" t="s">
        <v>494</v>
      </c>
      <c r="E218" s="32">
        <v>6900000</v>
      </c>
      <c r="F218" s="30" t="s">
        <v>554</v>
      </c>
      <c r="G218" s="33">
        <v>1110491563</v>
      </c>
      <c r="H218" s="35">
        <v>45364</v>
      </c>
      <c r="I218" s="35">
        <v>45365</v>
      </c>
      <c r="J218" s="31" t="s">
        <v>88</v>
      </c>
      <c r="K218" s="384"/>
      <c r="L218" s="384"/>
      <c r="M218" s="384"/>
      <c r="N218" s="19"/>
    </row>
    <row r="219" spans="1:14" hidden="1">
      <c r="A219" s="30">
        <v>215</v>
      </c>
      <c r="B219" s="30" t="s">
        <v>254</v>
      </c>
      <c r="C219" s="30" t="s">
        <v>282</v>
      </c>
      <c r="D219" s="68" t="s">
        <v>555</v>
      </c>
      <c r="E219" s="32">
        <v>6900000</v>
      </c>
      <c r="F219" s="30" t="s">
        <v>556</v>
      </c>
      <c r="G219" s="33">
        <v>11105954753</v>
      </c>
      <c r="H219" s="35">
        <v>45364</v>
      </c>
      <c r="I219" s="35">
        <v>45363</v>
      </c>
      <c r="J219" s="31" t="s">
        <v>88</v>
      </c>
      <c r="K219" s="384"/>
      <c r="L219" s="384"/>
      <c r="M219" s="384"/>
      <c r="N219" s="19"/>
    </row>
    <row r="220" spans="1:14" hidden="1">
      <c r="A220" s="43">
        <v>216</v>
      </c>
      <c r="B220" s="43" t="s">
        <v>254</v>
      </c>
      <c r="C220" s="43" t="s">
        <v>157</v>
      </c>
      <c r="D220" s="43" t="s">
        <v>389</v>
      </c>
      <c r="E220" s="45">
        <v>5850000</v>
      </c>
      <c r="F220" s="43" t="s">
        <v>557</v>
      </c>
      <c r="G220" s="46">
        <v>93410631</v>
      </c>
      <c r="H220" s="48">
        <v>45364</v>
      </c>
      <c r="I220" s="48">
        <v>45365</v>
      </c>
      <c r="J220" s="44" t="s">
        <v>88</v>
      </c>
      <c r="K220" s="384"/>
      <c r="L220" s="384"/>
      <c r="M220" s="384"/>
      <c r="N220" s="19"/>
    </row>
    <row r="221" spans="1:14" hidden="1">
      <c r="A221" s="30">
        <v>217</v>
      </c>
      <c r="B221" s="30" t="s">
        <v>254</v>
      </c>
      <c r="C221" s="30" t="s">
        <v>262</v>
      </c>
      <c r="D221" s="30" t="s">
        <v>524</v>
      </c>
      <c r="E221" s="32">
        <v>11400000</v>
      </c>
      <c r="F221" s="30" t="s">
        <v>559</v>
      </c>
      <c r="G221" s="33">
        <v>65717924</v>
      </c>
      <c r="H221" s="35">
        <v>45366</v>
      </c>
      <c r="I221" s="35">
        <v>45366</v>
      </c>
      <c r="J221" s="31" t="s">
        <v>88</v>
      </c>
      <c r="K221" s="384"/>
      <c r="L221" s="384"/>
      <c r="M221" s="384"/>
      <c r="N221" s="19"/>
    </row>
    <row r="222" spans="1:14" hidden="1">
      <c r="A222" s="30">
        <v>218</v>
      </c>
      <c r="B222" s="30" t="s">
        <v>254</v>
      </c>
      <c r="C222" s="30" t="s">
        <v>92</v>
      </c>
      <c r="D222" s="30" t="s">
        <v>561</v>
      </c>
      <c r="E222" s="32">
        <v>12900000</v>
      </c>
      <c r="F222" s="30" t="s">
        <v>562</v>
      </c>
      <c r="G222" s="33">
        <v>1234641760</v>
      </c>
      <c r="H222" s="35">
        <v>45366</v>
      </c>
      <c r="I222" s="35">
        <v>45370</v>
      </c>
      <c r="J222" s="31" t="s">
        <v>88</v>
      </c>
      <c r="K222" s="384"/>
      <c r="L222" s="384"/>
      <c r="M222" s="384"/>
      <c r="N222" s="19"/>
    </row>
    <row r="223" spans="1:14" hidden="1">
      <c r="A223" s="30">
        <v>219</v>
      </c>
      <c r="B223" s="30" t="s">
        <v>254</v>
      </c>
      <c r="C223" s="30" t="s">
        <v>409</v>
      </c>
      <c r="D223" s="55" t="s">
        <v>564</v>
      </c>
      <c r="E223" s="32">
        <v>12900000</v>
      </c>
      <c r="F223" s="30" t="s">
        <v>565</v>
      </c>
      <c r="G223" s="33">
        <v>1110511940</v>
      </c>
      <c r="H223" s="35">
        <v>45366</v>
      </c>
      <c r="I223" s="35">
        <v>45369</v>
      </c>
      <c r="J223" s="31" t="s">
        <v>88</v>
      </c>
      <c r="K223" s="384"/>
      <c r="L223" s="384"/>
      <c r="M223" s="384"/>
      <c r="N223" s="19"/>
    </row>
    <row r="224" spans="1:14" hidden="1">
      <c r="A224" s="30">
        <v>220</v>
      </c>
      <c r="B224" s="30" t="s">
        <v>254</v>
      </c>
      <c r="C224" s="30" t="s">
        <v>42</v>
      </c>
      <c r="D224" s="30" t="s">
        <v>567</v>
      </c>
      <c r="E224" s="32">
        <v>8400000</v>
      </c>
      <c r="F224" s="30" t="s">
        <v>568</v>
      </c>
      <c r="G224" s="33">
        <v>1110533403</v>
      </c>
      <c r="H224" s="35">
        <v>45369</v>
      </c>
      <c r="I224" s="35">
        <v>45370</v>
      </c>
      <c r="J224" s="31" t="s">
        <v>88</v>
      </c>
      <c r="K224" s="384"/>
      <c r="L224" s="384"/>
      <c r="M224" s="384"/>
      <c r="N224" s="19"/>
    </row>
    <row r="225" spans="1:14" hidden="1">
      <c r="A225" s="30">
        <v>221</v>
      </c>
      <c r="B225" s="30" t="s">
        <v>35</v>
      </c>
      <c r="C225" s="30" t="s">
        <v>59</v>
      </c>
      <c r="D225" s="56" t="s">
        <v>221</v>
      </c>
      <c r="E225" s="32">
        <v>64999998</v>
      </c>
      <c r="F225" s="30" t="s">
        <v>222</v>
      </c>
      <c r="G225" s="33">
        <v>17339066</v>
      </c>
      <c r="H225" s="35">
        <v>45370</v>
      </c>
      <c r="I225" s="35">
        <v>45373</v>
      </c>
      <c r="J225" s="31" t="s">
        <v>195</v>
      </c>
      <c r="K225" s="384"/>
      <c r="L225" s="384"/>
      <c r="M225" s="384"/>
      <c r="N225" s="19"/>
    </row>
    <row r="226" spans="1:14" hidden="1">
      <c r="A226" s="30">
        <v>223</v>
      </c>
      <c r="B226" s="30" t="s">
        <v>35</v>
      </c>
      <c r="C226" s="30" t="s">
        <v>97</v>
      </c>
      <c r="D226" s="30" t="s">
        <v>180</v>
      </c>
      <c r="E226" s="32">
        <v>200000000</v>
      </c>
      <c r="F226" s="30" t="s">
        <v>68</v>
      </c>
      <c r="G226" s="33">
        <v>900504144</v>
      </c>
      <c r="H226" s="35">
        <v>45370</v>
      </c>
      <c r="I226" s="35">
        <v>45371</v>
      </c>
      <c r="J226" s="31" t="s">
        <v>52</v>
      </c>
      <c r="K226" s="384"/>
      <c r="L226" s="384"/>
      <c r="M226" s="384"/>
      <c r="N226" s="19"/>
    </row>
    <row r="227" spans="1:14" hidden="1">
      <c r="A227" s="30">
        <v>225</v>
      </c>
      <c r="B227" s="30" t="s">
        <v>254</v>
      </c>
      <c r="C227" s="30" t="s">
        <v>262</v>
      </c>
      <c r="D227" s="30" t="s">
        <v>580</v>
      </c>
      <c r="E227" s="32">
        <v>6000000</v>
      </c>
      <c r="F227" s="30" t="s">
        <v>581</v>
      </c>
      <c r="G227" s="33">
        <v>65556129</v>
      </c>
      <c r="H227" s="35">
        <v>45373</v>
      </c>
      <c r="I227" s="35">
        <v>45373</v>
      </c>
      <c r="J227" s="31" t="s">
        <v>88</v>
      </c>
      <c r="K227" s="384"/>
      <c r="L227" s="384"/>
      <c r="M227" s="384"/>
      <c r="N227" s="19"/>
    </row>
    <row r="228" spans="1:14" ht="394.5">
      <c r="A228" s="30">
        <v>226</v>
      </c>
      <c r="B228" s="30" t="s">
        <v>35</v>
      </c>
      <c r="C228" s="30" t="s">
        <v>251</v>
      </c>
      <c r="D228" s="249" t="s">
        <v>583</v>
      </c>
      <c r="E228" s="32">
        <v>30000000</v>
      </c>
      <c r="F228" s="249" t="s">
        <v>208</v>
      </c>
      <c r="G228" s="33">
        <v>809006780</v>
      </c>
      <c r="H228" s="35">
        <v>45373</v>
      </c>
      <c r="I228" s="35">
        <v>45383</v>
      </c>
      <c r="J228" s="31" t="s">
        <v>195</v>
      </c>
      <c r="K228" s="384" t="s">
        <v>1662</v>
      </c>
      <c r="L228" s="384" t="s">
        <v>1663</v>
      </c>
      <c r="M228" s="384" t="s">
        <v>1664</v>
      </c>
      <c r="N228" s="19"/>
    </row>
    <row r="229" spans="1:14" hidden="1">
      <c r="A229" s="30">
        <v>227</v>
      </c>
      <c r="B229" s="30" t="s">
        <v>35</v>
      </c>
      <c r="C229" s="30" t="s">
        <v>59</v>
      </c>
      <c r="D229" s="55" t="s">
        <v>585</v>
      </c>
      <c r="E229" s="32">
        <v>176857900</v>
      </c>
      <c r="F229" s="30" t="s">
        <v>586</v>
      </c>
      <c r="G229" s="33">
        <v>14398744</v>
      </c>
      <c r="H229" s="35">
        <v>45373</v>
      </c>
      <c r="I229" s="35">
        <v>45373</v>
      </c>
      <c r="J229" s="31" t="s">
        <v>88</v>
      </c>
      <c r="K229" s="384"/>
      <c r="L229" s="384"/>
      <c r="M229" s="384"/>
      <c r="N229" s="19"/>
    </row>
    <row r="230" spans="1:14" hidden="1">
      <c r="A230" s="30">
        <v>228</v>
      </c>
      <c r="B230" s="30" t="s">
        <v>35</v>
      </c>
      <c r="C230" s="30" t="s">
        <v>485</v>
      </c>
      <c r="D230" s="30" t="s">
        <v>590</v>
      </c>
      <c r="E230" s="32">
        <v>398685000</v>
      </c>
      <c r="F230" s="30" t="s">
        <v>591</v>
      </c>
      <c r="G230" s="33">
        <v>900427788</v>
      </c>
      <c r="H230" s="35">
        <v>45373</v>
      </c>
      <c r="I230" s="35">
        <v>45373</v>
      </c>
      <c r="J230" s="31" t="s">
        <v>88</v>
      </c>
      <c r="K230" s="384"/>
      <c r="L230" s="384"/>
      <c r="M230" s="384"/>
      <c r="N230" s="19"/>
    </row>
    <row r="231" spans="1:14" hidden="1">
      <c r="A231" s="30">
        <v>229</v>
      </c>
      <c r="B231" s="30" t="s">
        <v>35</v>
      </c>
      <c r="C231" s="30" t="s">
        <v>262</v>
      </c>
      <c r="D231" s="30" t="s">
        <v>594</v>
      </c>
      <c r="E231" s="32">
        <v>121458285</v>
      </c>
      <c r="F231" s="30" t="s">
        <v>68</v>
      </c>
      <c r="G231" s="33">
        <v>900504144</v>
      </c>
      <c r="H231" s="35">
        <v>45373</v>
      </c>
      <c r="I231" s="35">
        <v>45373</v>
      </c>
      <c r="J231" s="31" t="s">
        <v>46</v>
      </c>
      <c r="K231" s="384"/>
      <c r="L231" s="384"/>
      <c r="M231" s="384"/>
      <c r="N231" s="419" t="s">
        <v>596</v>
      </c>
    </row>
    <row r="232" spans="1:14" hidden="1">
      <c r="A232" s="251">
        <v>230</v>
      </c>
      <c r="B232" s="251" t="s">
        <v>35</v>
      </c>
      <c r="C232" s="251" t="s">
        <v>59</v>
      </c>
      <c r="D232" s="281" t="s">
        <v>597</v>
      </c>
      <c r="E232" s="253">
        <v>9270000</v>
      </c>
      <c r="F232" s="251" t="s">
        <v>61</v>
      </c>
      <c r="G232" s="33">
        <v>14223766</v>
      </c>
      <c r="H232" s="35">
        <v>45385</v>
      </c>
      <c r="I232" s="35">
        <v>45386</v>
      </c>
      <c r="J232" s="31" t="s">
        <v>88</v>
      </c>
      <c r="K232" s="384"/>
      <c r="L232" s="384"/>
      <c r="M232" s="384"/>
      <c r="N232" s="415" t="s">
        <v>599</v>
      </c>
    </row>
    <row r="233" spans="1:14" hidden="1">
      <c r="A233" s="30">
        <v>231</v>
      </c>
      <c r="B233" s="30" t="s">
        <v>254</v>
      </c>
      <c r="C233" s="30" t="s">
        <v>42</v>
      </c>
      <c r="D233" s="30" t="s">
        <v>600</v>
      </c>
      <c r="E233" s="32">
        <v>15450000</v>
      </c>
      <c r="F233" s="30" t="s">
        <v>601</v>
      </c>
      <c r="G233" s="33">
        <v>93396753</v>
      </c>
      <c r="H233" s="35">
        <v>45385</v>
      </c>
      <c r="I233" s="35">
        <v>45386</v>
      </c>
      <c r="J233" s="31" t="s">
        <v>88</v>
      </c>
      <c r="K233" s="384"/>
      <c r="L233" s="384"/>
      <c r="M233" s="384"/>
      <c r="N233" s="19"/>
    </row>
    <row r="234" spans="1:14" hidden="1">
      <c r="A234" s="43">
        <v>232</v>
      </c>
      <c r="B234" s="43" t="s">
        <v>35</v>
      </c>
      <c r="C234" s="43" t="s">
        <v>602</v>
      </c>
      <c r="D234" s="57" t="s">
        <v>603</v>
      </c>
      <c r="E234" s="45">
        <v>3900000</v>
      </c>
      <c r="F234" s="43" t="s">
        <v>604</v>
      </c>
      <c r="G234" s="46">
        <v>12122694</v>
      </c>
      <c r="H234" s="48">
        <v>45385</v>
      </c>
      <c r="I234" s="48">
        <v>45390</v>
      </c>
      <c r="J234" s="44" t="s">
        <v>605</v>
      </c>
      <c r="K234" s="384"/>
      <c r="L234" s="384"/>
      <c r="M234" s="384"/>
      <c r="N234" s="19"/>
    </row>
    <row r="235" spans="1:14" hidden="1">
      <c r="A235" s="30">
        <v>233</v>
      </c>
      <c r="B235" s="30" t="s">
        <v>254</v>
      </c>
      <c r="C235" s="30" t="s">
        <v>409</v>
      </c>
      <c r="D235" s="59" t="s">
        <v>428</v>
      </c>
      <c r="E235" s="32">
        <v>16500000</v>
      </c>
      <c r="F235" s="30" t="s">
        <v>606</v>
      </c>
      <c r="G235" s="33">
        <v>16785917</v>
      </c>
      <c r="H235" s="35">
        <v>45385</v>
      </c>
      <c r="I235" s="35">
        <v>45401</v>
      </c>
      <c r="J235" s="31" t="s">
        <v>88</v>
      </c>
      <c r="K235" s="384"/>
      <c r="L235" s="384"/>
      <c r="M235" s="384"/>
      <c r="N235" s="19"/>
    </row>
    <row r="236" spans="1:14" hidden="1">
      <c r="A236" s="30">
        <v>234</v>
      </c>
      <c r="B236" s="30" t="s">
        <v>35</v>
      </c>
      <c r="C236" s="30" t="s">
        <v>59</v>
      </c>
      <c r="D236" s="59" t="s">
        <v>608</v>
      </c>
      <c r="E236" s="32">
        <v>35500000</v>
      </c>
      <c r="F236" s="30" t="s">
        <v>577</v>
      </c>
      <c r="G236" s="33">
        <v>901367080</v>
      </c>
      <c r="H236" s="35">
        <v>45385</v>
      </c>
      <c r="I236" s="35">
        <v>45387</v>
      </c>
      <c r="J236" s="31" t="s">
        <v>46</v>
      </c>
      <c r="K236" s="384"/>
      <c r="L236" s="384"/>
      <c r="M236" s="384"/>
      <c r="N236" s="19"/>
    </row>
    <row r="237" spans="1:14" hidden="1">
      <c r="A237" s="30">
        <v>235</v>
      </c>
      <c r="B237" s="30" t="s">
        <v>35</v>
      </c>
      <c r="C237" s="30" t="s">
        <v>36</v>
      </c>
      <c r="D237" s="30" t="s">
        <v>610</v>
      </c>
      <c r="E237" s="32">
        <v>56763000</v>
      </c>
      <c r="F237" s="30" t="s">
        <v>611</v>
      </c>
      <c r="G237" s="33">
        <v>901515391</v>
      </c>
      <c r="H237" s="35">
        <v>45387</v>
      </c>
      <c r="I237" s="35">
        <v>45387</v>
      </c>
      <c r="J237" s="41">
        <v>45657</v>
      </c>
      <c r="K237" s="384"/>
      <c r="L237" s="384"/>
      <c r="M237" s="384"/>
      <c r="N237" s="19"/>
    </row>
    <row r="238" spans="1:14" hidden="1">
      <c r="A238" s="30">
        <v>236</v>
      </c>
      <c r="B238" s="30" t="s">
        <v>254</v>
      </c>
      <c r="C238" s="30" t="s">
        <v>97</v>
      </c>
      <c r="D238" s="30" t="s">
        <v>612</v>
      </c>
      <c r="E238" s="32">
        <v>10500000</v>
      </c>
      <c r="F238" s="30" t="s">
        <v>228</v>
      </c>
      <c r="G238" s="33">
        <v>28816294</v>
      </c>
      <c r="H238" s="35">
        <v>45391</v>
      </c>
      <c r="I238" s="35">
        <v>45391</v>
      </c>
      <c r="J238" s="31" t="s">
        <v>88</v>
      </c>
      <c r="K238" s="384"/>
      <c r="L238" s="384"/>
      <c r="M238" s="384"/>
      <c r="N238" s="19"/>
    </row>
    <row r="239" spans="1:14" hidden="1">
      <c r="A239" s="30">
        <v>237</v>
      </c>
      <c r="B239" s="30" t="s">
        <v>35</v>
      </c>
      <c r="C239" s="30" t="s">
        <v>36</v>
      </c>
      <c r="D239" s="59" t="s">
        <v>89</v>
      </c>
      <c r="E239" s="32">
        <v>5871000</v>
      </c>
      <c r="F239" s="59" t="s">
        <v>614</v>
      </c>
      <c r="G239" s="33">
        <v>1005714392</v>
      </c>
      <c r="H239" s="35">
        <v>45391</v>
      </c>
      <c r="I239" s="35">
        <v>45392</v>
      </c>
      <c r="J239" s="31" t="s">
        <v>88</v>
      </c>
      <c r="K239" s="384"/>
      <c r="L239" s="384"/>
      <c r="M239" s="384"/>
      <c r="N239" s="19"/>
    </row>
    <row r="240" spans="1:14" hidden="1">
      <c r="A240" s="30">
        <v>238</v>
      </c>
      <c r="B240" s="30" t="s">
        <v>35</v>
      </c>
      <c r="C240" s="30" t="s">
        <v>36</v>
      </c>
      <c r="D240" s="59" t="s">
        <v>89</v>
      </c>
      <c r="E240" s="32">
        <v>5871000</v>
      </c>
      <c r="F240" s="59" t="s">
        <v>615</v>
      </c>
      <c r="G240" s="33">
        <v>1193563069</v>
      </c>
      <c r="H240" s="35">
        <v>45391</v>
      </c>
      <c r="I240" s="35">
        <v>45391</v>
      </c>
      <c r="J240" s="31" t="s">
        <v>88</v>
      </c>
      <c r="K240" s="384"/>
      <c r="L240" s="384"/>
      <c r="M240" s="384"/>
      <c r="N240" s="19"/>
    </row>
    <row r="241" spans="1:14">
      <c r="A241" s="43">
        <v>239</v>
      </c>
      <c r="B241" s="43" t="s">
        <v>35</v>
      </c>
      <c r="C241" s="43" t="s">
        <v>251</v>
      </c>
      <c r="D241" s="43" t="s">
        <v>616</v>
      </c>
      <c r="E241" s="45">
        <v>2692000</v>
      </c>
      <c r="F241" s="43" t="s">
        <v>617</v>
      </c>
      <c r="G241" s="46">
        <v>901062371</v>
      </c>
      <c r="H241" s="48">
        <v>45392</v>
      </c>
      <c r="I241" s="48">
        <v>45548</v>
      </c>
      <c r="J241" s="247">
        <v>45657</v>
      </c>
      <c r="K241" s="384"/>
      <c r="L241" s="384"/>
      <c r="M241" s="384"/>
      <c r="N241" s="19"/>
    </row>
    <row r="242" spans="1:14">
      <c r="A242" s="30">
        <v>240</v>
      </c>
      <c r="B242" s="30" t="s">
        <v>35</v>
      </c>
      <c r="C242" s="30" t="s">
        <v>251</v>
      </c>
      <c r="D242" s="59" t="s">
        <v>618</v>
      </c>
      <c r="E242" s="32">
        <v>10000000</v>
      </c>
      <c r="F242" s="30" t="s">
        <v>619</v>
      </c>
      <c r="G242" s="33">
        <v>52332938</v>
      </c>
      <c r="H242" s="35">
        <v>45393</v>
      </c>
      <c r="I242" s="35">
        <v>45398</v>
      </c>
      <c r="J242" s="31" t="s">
        <v>52</v>
      </c>
      <c r="K242" s="384"/>
      <c r="L242" s="384"/>
      <c r="M242" s="384"/>
      <c r="N242" s="19"/>
    </row>
    <row r="243" spans="1:14" hidden="1">
      <c r="A243" s="30">
        <v>241</v>
      </c>
      <c r="B243" s="30" t="s">
        <v>35</v>
      </c>
      <c r="C243" s="30" t="s">
        <v>70</v>
      </c>
      <c r="D243" s="30" t="s">
        <v>620</v>
      </c>
      <c r="E243" s="32">
        <v>15393396</v>
      </c>
      <c r="F243" s="30" t="s">
        <v>621</v>
      </c>
      <c r="G243" s="33">
        <v>901174133</v>
      </c>
      <c r="H243" s="35">
        <v>45399</v>
      </c>
      <c r="I243" s="35">
        <v>45399</v>
      </c>
      <c r="J243" s="41">
        <v>45657</v>
      </c>
      <c r="K243" s="384"/>
      <c r="L243" s="384"/>
      <c r="M243" s="384"/>
      <c r="N243" s="19"/>
    </row>
    <row r="244" spans="1:14" hidden="1">
      <c r="A244" s="30">
        <v>242</v>
      </c>
      <c r="B244" s="30" t="s">
        <v>35</v>
      </c>
      <c r="C244" s="30" t="s">
        <v>70</v>
      </c>
      <c r="D244" s="30" t="s">
        <v>623</v>
      </c>
      <c r="E244" s="32">
        <v>80000000</v>
      </c>
      <c r="F244" s="30" t="s">
        <v>624</v>
      </c>
      <c r="G244" s="33">
        <v>900298567</v>
      </c>
      <c r="H244" s="35">
        <v>45400</v>
      </c>
      <c r="I244" s="35" t="s">
        <v>625</v>
      </c>
      <c r="J244" s="31" t="s">
        <v>52</v>
      </c>
      <c r="K244" s="384"/>
      <c r="L244" s="384"/>
      <c r="M244" s="384"/>
      <c r="N244" s="19"/>
    </row>
    <row r="245" spans="1:14" hidden="1">
      <c r="A245" s="30">
        <v>243</v>
      </c>
      <c r="B245" s="30" t="s">
        <v>35</v>
      </c>
      <c r="C245" s="30" t="s">
        <v>36</v>
      </c>
      <c r="D245" s="57" t="s">
        <v>626</v>
      </c>
      <c r="E245" s="32">
        <v>12000000</v>
      </c>
      <c r="F245" s="30" t="s">
        <v>627</v>
      </c>
      <c r="G245" s="33">
        <v>901623625</v>
      </c>
      <c r="H245" s="35">
        <v>45400</v>
      </c>
      <c r="I245" s="35">
        <v>45401</v>
      </c>
      <c r="J245" s="31" t="s">
        <v>46</v>
      </c>
      <c r="K245" s="384"/>
      <c r="L245" s="384"/>
      <c r="M245" s="384"/>
      <c r="N245" s="19"/>
    </row>
    <row r="246" spans="1:14">
      <c r="A246" s="30">
        <v>244</v>
      </c>
      <c r="B246" s="30" t="s">
        <v>35</v>
      </c>
      <c r="C246" s="30" t="s">
        <v>251</v>
      </c>
      <c r="D246" s="30" t="s">
        <v>629</v>
      </c>
      <c r="E246" s="32">
        <v>29801333</v>
      </c>
      <c r="F246" s="30" t="s">
        <v>224</v>
      </c>
      <c r="G246" s="33">
        <v>5824170</v>
      </c>
      <c r="H246" s="35">
        <v>45405</v>
      </c>
      <c r="I246" s="35">
        <v>45406</v>
      </c>
      <c r="J246" s="41">
        <v>45656</v>
      </c>
      <c r="K246" s="384"/>
      <c r="L246" s="384"/>
      <c r="M246" s="384"/>
      <c r="N246" s="19"/>
    </row>
    <row r="247" spans="1:14">
      <c r="A247" s="30">
        <v>245</v>
      </c>
      <c r="B247" s="30" t="s">
        <v>35</v>
      </c>
      <c r="C247" s="30" t="s">
        <v>251</v>
      </c>
      <c r="D247" s="30" t="s">
        <v>240</v>
      </c>
      <c r="E247" s="32">
        <v>28840000</v>
      </c>
      <c r="F247" s="30" t="s">
        <v>241</v>
      </c>
      <c r="G247" s="33">
        <v>1110563718</v>
      </c>
      <c r="H247" s="35">
        <v>45411</v>
      </c>
      <c r="I247" s="35">
        <v>45414</v>
      </c>
      <c r="J247" s="41">
        <v>45656</v>
      </c>
      <c r="K247" s="384"/>
      <c r="L247" s="384"/>
      <c r="M247" s="384"/>
      <c r="N247" s="19"/>
    </row>
    <row r="248" spans="1:14">
      <c r="A248" s="43">
        <v>246</v>
      </c>
      <c r="B248" s="43" t="s">
        <v>35</v>
      </c>
      <c r="C248" s="43" t="s">
        <v>251</v>
      </c>
      <c r="D248" s="43" t="s">
        <v>240</v>
      </c>
      <c r="E248" s="45">
        <v>28840000</v>
      </c>
      <c r="F248" s="43" t="s">
        <v>630</v>
      </c>
      <c r="G248" s="46">
        <v>1017208625</v>
      </c>
      <c r="H248" s="48">
        <v>45411</v>
      </c>
      <c r="I248" s="48">
        <v>45414</v>
      </c>
      <c r="J248" s="247">
        <v>45656</v>
      </c>
      <c r="K248" s="384"/>
      <c r="L248" s="384"/>
      <c r="M248" s="384"/>
      <c r="N248" s="19"/>
    </row>
    <row r="249" spans="1:14">
      <c r="A249" s="30">
        <v>247</v>
      </c>
      <c r="B249" s="30" t="s">
        <v>35</v>
      </c>
      <c r="C249" s="30" t="s">
        <v>251</v>
      </c>
      <c r="D249" s="30" t="s">
        <v>240</v>
      </c>
      <c r="E249" s="32">
        <v>28840000</v>
      </c>
      <c r="F249" s="30" t="s">
        <v>242</v>
      </c>
      <c r="G249" s="33">
        <v>1110579160</v>
      </c>
      <c r="H249" s="35">
        <v>45316</v>
      </c>
      <c r="I249" s="35">
        <v>45414</v>
      </c>
      <c r="J249" s="41">
        <v>45657</v>
      </c>
      <c r="K249" s="384"/>
      <c r="L249" s="384"/>
      <c r="M249" s="384"/>
      <c r="N249" s="19"/>
    </row>
    <row r="250" spans="1:14" hidden="1">
      <c r="A250" s="30">
        <v>248</v>
      </c>
      <c r="B250" s="30" t="s">
        <v>254</v>
      </c>
      <c r="C250" s="30" t="s">
        <v>409</v>
      </c>
      <c r="D250" s="55" t="s">
        <v>632</v>
      </c>
      <c r="E250" s="32">
        <v>8100000</v>
      </c>
      <c r="F250" s="30" t="s">
        <v>633</v>
      </c>
      <c r="G250" s="33">
        <v>1110501425</v>
      </c>
      <c r="H250" s="35">
        <v>45412</v>
      </c>
      <c r="I250" s="35">
        <v>45412</v>
      </c>
      <c r="J250" s="31" t="s">
        <v>41</v>
      </c>
      <c r="K250" s="384"/>
      <c r="L250" s="384"/>
      <c r="M250" s="384"/>
      <c r="N250" s="19"/>
    </row>
    <row r="251" spans="1:14" hidden="1">
      <c r="A251" s="30">
        <v>249</v>
      </c>
      <c r="B251" s="30" t="s">
        <v>35</v>
      </c>
      <c r="C251" s="30" t="s">
        <v>42</v>
      </c>
      <c r="D251" s="55" t="s">
        <v>43</v>
      </c>
      <c r="E251" s="32">
        <v>5150000</v>
      </c>
      <c r="F251" s="30" t="s">
        <v>634</v>
      </c>
      <c r="G251" s="33">
        <v>93414691</v>
      </c>
      <c r="H251" s="35">
        <v>45414</v>
      </c>
      <c r="I251" s="35">
        <v>45415</v>
      </c>
      <c r="J251" s="31" t="s">
        <v>41</v>
      </c>
      <c r="K251" s="384"/>
      <c r="L251" s="384"/>
      <c r="M251" s="384"/>
      <c r="N251" s="19"/>
    </row>
    <row r="252" spans="1:14" hidden="1">
      <c r="A252" s="30">
        <v>250</v>
      </c>
      <c r="B252" s="30" t="s">
        <v>254</v>
      </c>
      <c r="C252" s="30" t="s">
        <v>70</v>
      </c>
      <c r="D252" s="280" t="s">
        <v>635</v>
      </c>
      <c r="E252" s="32">
        <v>4200000</v>
      </c>
      <c r="F252" s="30" t="s">
        <v>636</v>
      </c>
      <c r="G252" s="33">
        <v>1113791998</v>
      </c>
      <c r="H252" s="35">
        <v>45414</v>
      </c>
      <c r="I252" s="35">
        <v>45415</v>
      </c>
      <c r="J252" s="31" t="s">
        <v>41</v>
      </c>
      <c r="K252" s="384"/>
      <c r="L252" s="384"/>
      <c r="M252" s="384"/>
      <c r="N252" s="19"/>
    </row>
    <row r="253" spans="1:14" hidden="1">
      <c r="A253" s="43">
        <v>251</v>
      </c>
      <c r="B253" s="43" t="s">
        <v>254</v>
      </c>
      <c r="C253" s="30" t="s">
        <v>53</v>
      </c>
      <c r="D253" s="55" t="s">
        <v>63</v>
      </c>
      <c r="E253" s="32">
        <v>8910000</v>
      </c>
      <c r="F253" s="30" t="s">
        <v>259</v>
      </c>
      <c r="G253" s="33">
        <v>1232391592</v>
      </c>
      <c r="H253" s="35">
        <v>45414</v>
      </c>
      <c r="I253" s="35">
        <v>45414</v>
      </c>
      <c r="J253" s="31" t="s">
        <v>41</v>
      </c>
      <c r="K253" s="384"/>
      <c r="L253" s="384"/>
      <c r="M253" s="384"/>
      <c r="N253" s="19"/>
    </row>
    <row r="254" spans="1:14" hidden="1">
      <c r="A254" s="30">
        <v>252</v>
      </c>
      <c r="B254" s="30" t="s">
        <v>254</v>
      </c>
      <c r="C254" s="294" t="s">
        <v>53</v>
      </c>
      <c r="D254" s="55" t="s">
        <v>145</v>
      </c>
      <c r="E254" s="32">
        <v>12960000</v>
      </c>
      <c r="F254" s="30" t="s">
        <v>146</v>
      </c>
      <c r="G254" s="33">
        <v>14138035</v>
      </c>
      <c r="H254" s="35">
        <v>45414</v>
      </c>
      <c r="I254" s="35">
        <v>45414</v>
      </c>
      <c r="J254" s="31" t="s">
        <v>41</v>
      </c>
      <c r="K254" s="384"/>
      <c r="L254" s="384"/>
      <c r="M254" s="384"/>
      <c r="N254" s="19"/>
    </row>
    <row r="255" spans="1:14" hidden="1">
      <c r="A255" s="30">
        <v>253</v>
      </c>
      <c r="B255" s="30" t="s">
        <v>254</v>
      </c>
      <c r="C255" s="294" t="s">
        <v>53</v>
      </c>
      <c r="D255" s="55" t="s">
        <v>148</v>
      </c>
      <c r="E255" s="32">
        <v>9720000</v>
      </c>
      <c r="F255" s="30" t="s">
        <v>149</v>
      </c>
      <c r="G255" s="33">
        <v>14878116</v>
      </c>
      <c r="H255" s="35">
        <v>45414</v>
      </c>
      <c r="I255" s="35">
        <v>45414</v>
      </c>
      <c r="J255" s="31" t="s">
        <v>41</v>
      </c>
      <c r="K255" s="384"/>
      <c r="L255" s="384"/>
      <c r="M255" s="384"/>
      <c r="N255" s="19"/>
    </row>
    <row r="256" spans="1:14" hidden="1">
      <c r="A256" s="295">
        <v>254</v>
      </c>
      <c r="B256" s="295" t="s">
        <v>254</v>
      </c>
      <c r="C256" s="30" t="s">
        <v>53</v>
      </c>
      <c r="D256" s="30" t="s">
        <v>126</v>
      </c>
      <c r="E256" s="32">
        <v>9720000</v>
      </c>
      <c r="F256" s="30" t="s">
        <v>127</v>
      </c>
      <c r="G256" s="33">
        <v>14325425</v>
      </c>
      <c r="H256" s="35">
        <v>45414</v>
      </c>
      <c r="I256" s="35">
        <v>45414</v>
      </c>
      <c r="J256" s="31" t="s">
        <v>41</v>
      </c>
      <c r="K256" s="384"/>
      <c r="L256" s="384"/>
      <c r="M256" s="384"/>
      <c r="N256" s="19"/>
    </row>
    <row r="257" spans="1:14">
      <c r="A257" s="251">
        <v>255</v>
      </c>
      <c r="B257" s="251" t="s">
        <v>35</v>
      </c>
      <c r="C257" s="251" t="s">
        <v>251</v>
      </c>
      <c r="D257" s="251" t="s">
        <v>642</v>
      </c>
      <c r="E257" s="253">
        <v>7012969</v>
      </c>
      <c r="F257" s="251" t="s">
        <v>643</v>
      </c>
      <c r="G257" s="254">
        <v>5849749</v>
      </c>
      <c r="H257" s="35">
        <v>45414</v>
      </c>
      <c r="I257" s="35">
        <v>45422</v>
      </c>
      <c r="J257" s="31" t="s">
        <v>645</v>
      </c>
      <c r="K257" s="384"/>
      <c r="L257" s="384"/>
      <c r="M257" s="384"/>
      <c r="N257" s="418" t="s">
        <v>646</v>
      </c>
    </row>
    <row r="258" spans="1:14" hidden="1">
      <c r="A258" s="30">
        <v>256</v>
      </c>
      <c r="B258" s="30" t="s">
        <v>254</v>
      </c>
      <c r="C258" s="30" t="s">
        <v>647</v>
      </c>
      <c r="D258" s="57" t="s">
        <v>648</v>
      </c>
      <c r="E258" s="32">
        <v>14214000</v>
      </c>
      <c r="F258" s="30" t="s">
        <v>166</v>
      </c>
      <c r="G258" s="33">
        <v>36559111</v>
      </c>
      <c r="H258" s="35">
        <v>45420</v>
      </c>
      <c r="I258" s="35">
        <v>45420</v>
      </c>
      <c r="J258" s="31" t="s">
        <v>88</v>
      </c>
      <c r="K258" s="384"/>
      <c r="L258" s="384"/>
      <c r="M258" s="384"/>
      <c r="N258" s="415" t="s">
        <v>649</v>
      </c>
    </row>
    <row r="259" spans="1:14" hidden="1">
      <c r="A259" s="30">
        <v>257</v>
      </c>
      <c r="B259" s="30" t="s">
        <v>35</v>
      </c>
      <c r="C259" s="30" t="s">
        <v>488</v>
      </c>
      <c r="D259" s="58" t="s">
        <v>650</v>
      </c>
      <c r="E259" s="32">
        <v>5000000</v>
      </c>
      <c r="F259" s="30" t="s">
        <v>490</v>
      </c>
      <c r="G259" s="33">
        <v>900062917</v>
      </c>
      <c r="H259" s="35">
        <v>45421</v>
      </c>
      <c r="I259" s="35"/>
      <c r="J259" s="41">
        <v>45657</v>
      </c>
      <c r="K259" s="384"/>
      <c r="L259" s="384"/>
      <c r="M259" s="384"/>
      <c r="N259" s="19"/>
    </row>
    <row r="260" spans="1:14" hidden="1">
      <c r="A260" s="43">
        <v>258</v>
      </c>
      <c r="B260" s="43" t="s">
        <v>35</v>
      </c>
      <c r="C260" s="43" t="s">
        <v>53</v>
      </c>
      <c r="D260" s="43" t="s">
        <v>115</v>
      </c>
      <c r="E260" s="45">
        <v>3888000</v>
      </c>
      <c r="F260" s="43" t="s">
        <v>116</v>
      </c>
      <c r="G260" s="46">
        <v>38290379</v>
      </c>
      <c r="H260" s="48">
        <v>45426</v>
      </c>
      <c r="I260" s="48"/>
      <c r="J260" s="44" t="s">
        <v>652</v>
      </c>
      <c r="K260" s="384"/>
      <c r="L260" s="384"/>
      <c r="M260" s="384"/>
      <c r="N260" s="19"/>
    </row>
    <row r="261" spans="1:14" hidden="1">
      <c r="A261" s="30">
        <v>259</v>
      </c>
      <c r="B261" s="30" t="s">
        <v>35</v>
      </c>
      <c r="C261" s="30" t="s">
        <v>42</v>
      </c>
      <c r="D261" s="30" t="s">
        <v>299</v>
      </c>
      <c r="E261" s="32">
        <v>5000000</v>
      </c>
      <c r="F261" s="30" t="s">
        <v>300</v>
      </c>
      <c r="G261" s="33">
        <v>1110507270</v>
      </c>
      <c r="H261" s="35">
        <v>45426</v>
      </c>
      <c r="I261" s="35">
        <v>45427</v>
      </c>
      <c r="J261" s="31" t="s">
        <v>41</v>
      </c>
      <c r="K261" s="384"/>
      <c r="L261" s="384"/>
      <c r="M261" s="384"/>
      <c r="N261" s="19"/>
    </row>
    <row r="262" spans="1:14" hidden="1">
      <c r="A262" s="30">
        <v>260</v>
      </c>
      <c r="B262" s="30" t="s">
        <v>654</v>
      </c>
      <c r="C262" s="30" t="s">
        <v>59</v>
      </c>
      <c r="D262" s="57" t="s">
        <v>655</v>
      </c>
      <c r="E262" s="32">
        <v>209642729</v>
      </c>
      <c r="F262" s="30" t="s">
        <v>656</v>
      </c>
      <c r="G262" s="33">
        <v>900265071</v>
      </c>
      <c r="H262" s="35">
        <v>45428</v>
      </c>
      <c r="I262" s="35">
        <v>45435</v>
      </c>
      <c r="J262" s="31" t="s">
        <v>195</v>
      </c>
      <c r="K262" s="384"/>
      <c r="L262" s="384"/>
      <c r="M262" s="384"/>
      <c r="N262" s="19"/>
    </row>
    <row r="263" spans="1:14" hidden="1">
      <c r="A263" s="30">
        <v>261</v>
      </c>
      <c r="B263" s="30" t="s">
        <v>254</v>
      </c>
      <c r="C263" s="30" t="s">
        <v>53</v>
      </c>
      <c r="D263" s="59" t="s">
        <v>302</v>
      </c>
      <c r="E263" s="32">
        <v>3500000</v>
      </c>
      <c r="F263" s="30" t="s">
        <v>303</v>
      </c>
      <c r="G263" s="33">
        <v>1104706658</v>
      </c>
      <c r="H263" s="35">
        <v>45428</v>
      </c>
      <c r="I263" s="35">
        <v>45428</v>
      </c>
      <c r="J263" s="31" t="s">
        <v>106</v>
      </c>
      <c r="K263" s="384"/>
      <c r="L263" s="384"/>
      <c r="M263" s="384"/>
      <c r="N263" s="19"/>
    </row>
    <row r="264" spans="1:14">
      <c r="A264" s="30">
        <v>262</v>
      </c>
      <c r="B264" s="30" t="s">
        <v>654</v>
      </c>
      <c r="C264" s="30" t="s">
        <v>251</v>
      </c>
      <c r="D264" s="58" t="s">
        <v>659</v>
      </c>
      <c r="E264" s="32">
        <v>65275200</v>
      </c>
      <c r="F264" s="30" t="s">
        <v>660</v>
      </c>
      <c r="G264" s="33">
        <v>901518333</v>
      </c>
      <c r="H264" s="35">
        <v>45428</v>
      </c>
      <c r="I264" s="35">
        <v>45434</v>
      </c>
      <c r="J264" s="41">
        <v>45657</v>
      </c>
      <c r="K264" s="384"/>
      <c r="L264" s="384"/>
      <c r="M264" s="384"/>
      <c r="N264" s="19"/>
    </row>
    <row r="265" spans="1:14" hidden="1">
      <c r="A265" s="43">
        <v>263</v>
      </c>
      <c r="B265" s="43" t="s">
        <v>35</v>
      </c>
      <c r="C265" s="43" t="s">
        <v>70</v>
      </c>
      <c r="D265" s="43" t="s">
        <v>182</v>
      </c>
      <c r="E265" s="45">
        <v>110000000</v>
      </c>
      <c r="F265" s="43" t="s">
        <v>68</v>
      </c>
      <c r="G265" s="46">
        <v>900504144</v>
      </c>
      <c r="H265" s="48">
        <v>45429</v>
      </c>
      <c r="I265" s="48">
        <v>45429</v>
      </c>
      <c r="J265" s="44" t="s">
        <v>41</v>
      </c>
      <c r="K265" s="384"/>
      <c r="L265" s="384"/>
      <c r="M265" s="384"/>
      <c r="N265" s="19"/>
    </row>
    <row r="266" spans="1:14">
      <c r="A266" s="30">
        <v>264</v>
      </c>
      <c r="B266" s="30" t="s">
        <v>35</v>
      </c>
      <c r="C266" s="30" t="s">
        <v>251</v>
      </c>
      <c r="D266" s="30" t="s">
        <v>225</v>
      </c>
      <c r="E266" s="32">
        <v>57356250</v>
      </c>
      <c r="F266" s="30" t="s">
        <v>226</v>
      </c>
      <c r="G266" s="33">
        <v>901370428</v>
      </c>
      <c r="H266" s="35">
        <v>45429</v>
      </c>
      <c r="I266" s="35">
        <v>45435</v>
      </c>
      <c r="J266" s="31" t="s">
        <v>79</v>
      </c>
      <c r="K266" s="384"/>
      <c r="L266" s="384"/>
      <c r="M266" s="384"/>
      <c r="N266" s="19"/>
    </row>
    <row r="267" spans="1:14" hidden="1">
      <c r="A267" s="30">
        <v>265</v>
      </c>
      <c r="B267" s="30" t="s">
        <v>654</v>
      </c>
      <c r="C267" s="30" t="s">
        <v>157</v>
      </c>
      <c r="D267" s="57" t="s">
        <v>663</v>
      </c>
      <c r="E267" s="32">
        <v>23800000</v>
      </c>
      <c r="F267" s="30" t="s">
        <v>664</v>
      </c>
      <c r="G267" s="33">
        <v>1110553043</v>
      </c>
      <c r="H267" s="35">
        <v>45432</v>
      </c>
      <c r="I267" s="35">
        <v>45434</v>
      </c>
      <c r="J267" s="41">
        <v>45656</v>
      </c>
      <c r="K267" s="384"/>
      <c r="L267" s="384"/>
      <c r="M267" s="384"/>
      <c r="N267" s="19"/>
    </row>
    <row r="268" spans="1:14" hidden="1">
      <c r="A268" s="30">
        <v>266</v>
      </c>
      <c r="B268" s="30" t="s">
        <v>654</v>
      </c>
      <c r="C268" s="30" t="s">
        <v>157</v>
      </c>
      <c r="D268" s="58" t="s">
        <v>665</v>
      </c>
      <c r="E268" s="32">
        <v>23800000</v>
      </c>
      <c r="F268" s="30" t="s">
        <v>666</v>
      </c>
      <c r="G268" s="33">
        <v>7919127</v>
      </c>
      <c r="H268" s="35">
        <v>45432</v>
      </c>
      <c r="I268" s="35">
        <v>45432</v>
      </c>
      <c r="J268" s="41">
        <v>45656</v>
      </c>
      <c r="K268" s="384"/>
      <c r="L268" s="384"/>
      <c r="M268" s="384"/>
      <c r="N268" s="19"/>
    </row>
    <row r="269" spans="1:14" hidden="1">
      <c r="A269" s="30">
        <v>267</v>
      </c>
      <c r="B269" s="30" t="s">
        <v>35</v>
      </c>
      <c r="C269" s="30" t="s">
        <v>48</v>
      </c>
      <c r="D269" s="30" t="s">
        <v>667</v>
      </c>
      <c r="E269" s="32">
        <v>4000000</v>
      </c>
      <c r="F269" s="30" t="s">
        <v>668</v>
      </c>
      <c r="G269" s="33">
        <v>11430443</v>
      </c>
      <c r="H269" s="35">
        <v>45433</v>
      </c>
      <c r="I269" s="35"/>
      <c r="J269" s="31" t="s">
        <v>121</v>
      </c>
      <c r="K269" s="384"/>
      <c r="L269" s="384"/>
      <c r="M269" s="384"/>
      <c r="N269" s="19"/>
    </row>
    <row r="270" spans="1:14" hidden="1">
      <c r="A270" s="30">
        <v>268</v>
      </c>
      <c r="B270" s="30" t="s">
        <v>654</v>
      </c>
      <c r="C270" s="30" t="s">
        <v>669</v>
      </c>
      <c r="D270" s="58" t="s">
        <v>670</v>
      </c>
      <c r="E270" s="32">
        <v>31500000</v>
      </c>
      <c r="F270" s="30" t="s">
        <v>671</v>
      </c>
      <c r="G270" s="33">
        <v>1110512112</v>
      </c>
      <c r="H270" s="35">
        <v>45434</v>
      </c>
      <c r="I270" s="35">
        <v>45436</v>
      </c>
      <c r="J270" s="41">
        <v>45641</v>
      </c>
      <c r="K270" s="384"/>
      <c r="L270" s="384"/>
      <c r="M270" s="384"/>
      <c r="N270" s="19"/>
    </row>
    <row r="271" spans="1:14" hidden="1">
      <c r="A271" s="30">
        <v>269</v>
      </c>
      <c r="B271" s="30" t="s">
        <v>654</v>
      </c>
      <c r="C271" s="30" t="s">
        <v>669</v>
      </c>
      <c r="D271" s="58" t="s">
        <v>670</v>
      </c>
      <c r="E271" s="32">
        <v>31500000</v>
      </c>
      <c r="F271" s="30" t="s">
        <v>673</v>
      </c>
      <c r="G271" s="33">
        <v>65768855</v>
      </c>
      <c r="H271" s="35">
        <v>45434</v>
      </c>
      <c r="I271" s="35" t="s">
        <v>675</v>
      </c>
      <c r="J271" s="41">
        <v>45641</v>
      </c>
      <c r="K271" s="384"/>
      <c r="L271" s="384"/>
      <c r="M271" s="384"/>
      <c r="N271" s="19"/>
    </row>
    <row r="272" spans="1:14" hidden="1">
      <c r="A272" s="43">
        <v>270</v>
      </c>
      <c r="B272" s="43" t="s">
        <v>654</v>
      </c>
      <c r="C272" s="43" t="s">
        <v>669</v>
      </c>
      <c r="D272" s="58" t="s">
        <v>670</v>
      </c>
      <c r="E272" s="45">
        <v>31500000</v>
      </c>
      <c r="F272" s="43" t="s">
        <v>676</v>
      </c>
      <c r="G272" s="46">
        <v>1110473885</v>
      </c>
      <c r="H272" s="48">
        <v>45434</v>
      </c>
      <c r="I272" s="48">
        <v>45436</v>
      </c>
      <c r="J272" s="247">
        <v>45641</v>
      </c>
      <c r="K272" s="384"/>
      <c r="L272" s="384"/>
      <c r="M272" s="384"/>
      <c r="N272" s="19"/>
    </row>
    <row r="273" spans="1:14" hidden="1">
      <c r="A273" s="30">
        <v>271</v>
      </c>
      <c r="B273" s="30" t="s">
        <v>654</v>
      </c>
      <c r="C273" s="30" t="s">
        <v>669</v>
      </c>
      <c r="D273" s="68" t="s">
        <v>678</v>
      </c>
      <c r="E273" s="32">
        <v>15400000</v>
      </c>
      <c r="F273" s="30" t="s">
        <v>679</v>
      </c>
      <c r="G273" s="33">
        <v>65807654</v>
      </c>
      <c r="H273" s="35">
        <v>45434</v>
      </c>
      <c r="I273" s="35">
        <v>45435</v>
      </c>
      <c r="J273" s="41">
        <v>45641</v>
      </c>
      <c r="K273" s="384"/>
      <c r="L273" s="384"/>
      <c r="M273" s="384"/>
      <c r="N273" s="19"/>
    </row>
    <row r="274" spans="1:14" hidden="1">
      <c r="A274" s="30">
        <v>272</v>
      </c>
      <c r="B274" s="30" t="s">
        <v>654</v>
      </c>
      <c r="C274" s="30" t="s">
        <v>669</v>
      </c>
      <c r="D274" s="68" t="s">
        <v>670</v>
      </c>
      <c r="E274" s="32">
        <v>31500000</v>
      </c>
      <c r="F274" s="30" t="s">
        <v>681</v>
      </c>
      <c r="G274" s="33">
        <v>14397840</v>
      </c>
      <c r="H274" s="35">
        <v>45434</v>
      </c>
      <c r="I274" s="35">
        <v>45436</v>
      </c>
      <c r="J274" s="41">
        <v>45641</v>
      </c>
      <c r="K274" s="384"/>
      <c r="L274" s="384"/>
      <c r="M274" s="384"/>
      <c r="N274" s="19"/>
    </row>
    <row r="275" spans="1:14" hidden="1">
      <c r="A275" s="30">
        <v>273</v>
      </c>
      <c r="B275" s="30" t="s">
        <v>654</v>
      </c>
      <c r="C275" s="30" t="s">
        <v>669</v>
      </c>
      <c r="D275" s="68" t="s">
        <v>678</v>
      </c>
      <c r="E275" s="32">
        <v>15400000</v>
      </c>
      <c r="F275" s="30" t="s">
        <v>683</v>
      </c>
      <c r="G275" s="33">
        <v>28567169</v>
      </c>
      <c r="H275" s="35">
        <v>45434</v>
      </c>
      <c r="I275" s="35">
        <v>45436</v>
      </c>
      <c r="J275" s="41">
        <v>45641</v>
      </c>
      <c r="K275" s="384"/>
      <c r="L275" s="384"/>
      <c r="M275" s="384"/>
      <c r="N275" s="19"/>
    </row>
    <row r="276" spans="1:14" hidden="1">
      <c r="A276" s="30">
        <v>274</v>
      </c>
      <c r="B276" s="30" t="s">
        <v>254</v>
      </c>
      <c r="C276" s="30" t="s">
        <v>488</v>
      </c>
      <c r="D276" s="55" t="s">
        <v>100</v>
      </c>
      <c r="E276" s="32">
        <v>2200000</v>
      </c>
      <c r="F276" s="30" t="s">
        <v>102</v>
      </c>
      <c r="G276" s="33">
        <v>65767290</v>
      </c>
      <c r="H276" s="35">
        <v>45435</v>
      </c>
      <c r="I276" s="35">
        <v>45435</v>
      </c>
      <c r="J276" s="31" t="s">
        <v>41</v>
      </c>
      <c r="K276" s="384"/>
      <c r="L276" s="384"/>
      <c r="M276" s="384"/>
      <c r="N276" s="19"/>
    </row>
    <row r="277" spans="1:14" hidden="1">
      <c r="A277" s="30">
        <v>275</v>
      </c>
      <c r="B277" s="30" t="s">
        <v>254</v>
      </c>
      <c r="C277" s="30" t="s">
        <v>488</v>
      </c>
      <c r="D277" s="60" t="s">
        <v>100</v>
      </c>
      <c r="E277" s="32">
        <v>2200000</v>
      </c>
      <c r="F277" s="30" t="s">
        <v>101</v>
      </c>
      <c r="G277" s="33">
        <v>1110518316</v>
      </c>
      <c r="H277" s="35">
        <v>45435</v>
      </c>
      <c r="I277" s="35">
        <v>45435</v>
      </c>
      <c r="J277" s="31" t="s">
        <v>41</v>
      </c>
      <c r="K277" s="384"/>
      <c r="L277" s="384"/>
      <c r="M277" s="384"/>
      <c r="N277" s="19"/>
    </row>
    <row r="278" spans="1:14" hidden="1">
      <c r="A278" s="30">
        <v>276</v>
      </c>
      <c r="B278" s="30" t="s">
        <v>35</v>
      </c>
      <c r="C278" s="298" t="s">
        <v>36</v>
      </c>
      <c r="D278" s="59" t="s">
        <v>334</v>
      </c>
      <c r="E278" s="32">
        <v>14677500</v>
      </c>
      <c r="F278" s="30" t="s">
        <v>335</v>
      </c>
      <c r="G278" s="33">
        <v>1110486573</v>
      </c>
      <c r="H278" s="35">
        <v>45435</v>
      </c>
      <c r="I278" s="35">
        <v>45435</v>
      </c>
      <c r="J278" s="41">
        <v>45657</v>
      </c>
      <c r="K278" s="384"/>
      <c r="L278" s="384"/>
      <c r="M278" s="384"/>
      <c r="N278" s="19"/>
    </row>
    <row r="279" spans="1:14" hidden="1">
      <c r="A279" s="30">
        <v>277</v>
      </c>
      <c r="B279" s="30" t="s">
        <v>654</v>
      </c>
      <c r="C279" s="30" t="s">
        <v>669</v>
      </c>
      <c r="D279" s="68" t="s">
        <v>678</v>
      </c>
      <c r="E279" s="32">
        <v>15400000</v>
      </c>
      <c r="F279" s="30" t="s">
        <v>685</v>
      </c>
      <c r="G279" s="33">
        <v>28554658</v>
      </c>
      <c r="H279" s="35">
        <v>45436</v>
      </c>
      <c r="I279" s="35">
        <v>45439</v>
      </c>
      <c r="J279" s="41">
        <v>45641</v>
      </c>
      <c r="K279" s="384"/>
      <c r="L279" s="384"/>
      <c r="M279" s="384"/>
      <c r="N279" s="19"/>
    </row>
    <row r="280" spans="1:14" hidden="1">
      <c r="A280" s="30">
        <v>278</v>
      </c>
      <c r="B280" s="30" t="s">
        <v>654</v>
      </c>
      <c r="C280" s="30" t="s">
        <v>669</v>
      </c>
      <c r="D280" s="68" t="s">
        <v>678</v>
      </c>
      <c r="E280" s="32">
        <v>15400000</v>
      </c>
      <c r="F280" s="30" t="s">
        <v>687</v>
      </c>
      <c r="G280" s="33">
        <v>65762132</v>
      </c>
      <c r="H280" s="35">
        <v>45436</v>
      </c>
      <c r="I280" s="35">
        <v>45439</v>
      </c>
      <c r="J280" s="41">
        <v>45641</v>
      </c>
      <c r="K280" s="384"/>
      <c r="L280" s="384"/>
      <c r="M280" s="384"/>
      <c r="N280" s="19"/>
    </row>
    <row r="281" spans="1:14" hidden="1">
      <c r="A281" s="30">
        <v>279</v>
      </c>
      <c r="B281" s="30" t="s">
        <v>654</v>
      </c>
      <c r="C281" s="30" t="s">
        <v>669</v>
      </c>
      <c r="D281" s="68" t="s">
        <v>678</v>
      </c>
      <c r="E281" s="32">
        <v>15400000</v>
      </c>
      <c r="F281" s="30" t="s">
        <v>689</v>
      </c>
      <c r="G281" s="33">
        <v>1125229145</v>
      </c>
      <c r="H281" s="35">
        <v>45436</v>
      </c>
      <c r="I281" s="35">
        <v>45439</v>
      </c>
      <c r="J281" s="41">
        <v>45641</v>
      </c>
      <c r="K281" s="384"/>
      <c r="L281" s="384"/>
      <c r="M281" s="384"/>
      <c r="N281" s="19"/>
    </row>
    <row r="282" spans="1:14" hidden="1">
      <c r="A282" s="30">
        <v>280</v>
      </c>
      <c r="B282" s="30" t="s">
        <v>654</v>
      </c>
      <c r="C282" s="30" t="s">
        <v>669</v>
      </c>
      <c r="D282" s="68" t="s">
        <v>678</v>
      </c>
      <c r="E282" s="32">
        <v>15400000</v>
      </c>
      <c r="F282" s="30" t="s">
        <v>690</v>
      </c>
      <c r="G282" s="33">
        <v>1104935873</v>
      </c>
      <c r="H282" s="35">
        <v>45436</v>
      </c>
      <c r="I282" s="35">
        <v>45439</v>
      </c>
      <c r="J282" s="41">
        <v>45641</v>
      </c>
      <c r="K282" s="384"/>
      <c r="L282" s="384"/>
      <c r="M282" s="384"/>
      <c r="N282" s="19"/>
    </row>
    <row r="283" spans="1:14" hidden="1">
      <c r="A283" s="30">
        <v>281</v>
      </c>
      <c r="B283" s="30" t="s">
        <v>654</v>
      </c>
      <c r="C283" s="30" t="s">
        <v>669</v>
      </c>
      <c r="D283" s="68" t="s">
        <v>670</v>
      </c>
      <c r="E283" s="32">
        <v>31500000</v>
      </c>
      <c r="F283" s="30" t="s">
        <v>692</v>
      </c>
      <c r="G283" s="33">
        <v>1110533796</v>
      </c>
      <c r="H283" s="35">
        <v>45436</v>
      </c>
      <c r="I283" s="35">
        <v>45433</v>
      </c>
      <c r="J283" s="41">
        <v>45641</v>
      </c>
      <c r="K283" s="384"/>
      <c r="L283" s="384"/>
      <c r="M283" s="384"/>
      <c r="N283" s="19"/>
    </row>
    <row r="284" spans="1:14" hidden="1">
      <c r="A284" s="30">
        <v>282</v>
      </c>
      <c r="B284" s="30" t="s">
        <v>654</v>
      </c>
      <c r="C284" s="30" t="s">
        <v>669</v>
      </c>
      <c r="D284" s="68" t="s">
        <v>670</v>
      </c>
      <c r="E284" s="32">
        <v>31500000</v>
      </c>
      <c r="F284" s="30" t="s">
        <v>694</v>
      </c>
      <c r="G284" s="33">
        <v>17657902</v>
      </c>
      <c r="H284" s="35">
        <v>45436</v>
      </c>
      <c r="I284" s="35">
        <v>45439</v>
      </c>
      <c r="J284" s="41">
        <v>45641</v>
      </c>
      <c r="K284" s="384"/>
      <c r="L284" s="384"/>
      <c r="M284" s="384"/>
      <c r="N284" s="19"/>
    </row>
    <row r="285" spans="1:14" hidden="1">
      <c r="A285" s="30">
        <v>283</v>
      </c>
      <c r="B285" s="30" t="s">
        <v>654</v>
      </c>
      <c r="C285" s="30" t="s">
        <v>669</v>
      </c>
      <c r="D285" s="68" t="s">
        <v>670</v>
      </c>
      <c r="E285" s="32">
        <v>31500000</v>
      </c>
      <c r="F285" s="30" t="s">
        <v>696</v>
      </c>
      <c r="G285" s="33">
        <v>14226186</v>
      </c>
      <c r="H285" s="35">
        <v>45436</v>
      </c>
      <c r="I285" s="35">
        <v>45439</v>
      </c>
      <c r="J285" s="41">
        <v>45641</v>
      </c>
      <c r="K285" s="384"/>
      <c r="L285" s="384"/>
      <c r="M285" s="384"/>
      <c r="N285" s="19"/>
    </row>
    <row r="286" spans="1:14" hidden="1">
      <c r="A286" s="43">
        <v>284</v>
      </c>
      <c r="B286" s="43" t="s">
        <v>35</v>
      </c>
      <c r="C286" s="43" t="s">
        <v>59</v>
      </c>
      <c r="D286" s="43" t="s">
        <v>305</v>
      </c>
      <c r="E286" s="45">
        <v>19000000</v>
      </c>
      <c r="F286" s="43" t="s">
        <v>306</v>
      </c>
      <c r="G286" s="46">
        <v>14297367</v>
      </c>
      <c r="H286" s="48">
        <v>45436</v>
      </c>
      <c r="I286" s="48">
        <v>45440</v>
      </c>
      <c r="J286" s="44" t="s">
        <v>79</v>
      </c>
      <c r="K286" s="384"/>
      <c r="L286" s="384"/>
      <c r="M286" s="384"/>
      <c r="N286" s="19"/>
    </row>
    <row r="287" spans="1:14" hidden="1">
      <c r="A287" s="43">
        <v>285</v>
      </c>
      <c r="B287" s="43" t="s">
        <v>654</v>
      </c>
      <c r="C287" s="43" t="s">
        <v>669</v>
      </c>
      <c r="D287" s="195" t="s">
        <v>678</v>
      </c>
      <c r="E287" s="45">
        <v>15400000</v>
      </c>
      <c r="F287" s="43" t="s">
        <v>699</v>
      </c>
      <c r="G287" s="46">
        <v>1010184939</v>
      </c>
      <c r="H287" s="48">
        <v>45436</v>
      </c>
      <c r="I287" s="48">
        <v>45439</v>
      </c>
      <c r="J287" s="247">
        <v>45641</v>
      </c>
      <c r="K287" s="384"/>
      <c r="L287" s="384"/>
      <c r="M287" s="384"/>
      <c r="N287" s="19"/>
    </row>
    <row r="288" spans="1:14" hidden="1">
      <c r="A288" s="30">
        <v>286</v>
      </c>
      <c r="B288" s="30" t="s">
        <v>254</v>
      </c>
      <c r="C288" s="30" t="s">
        <v>92</v>
      </c>
      <c r="D288" s="59" t="s">
        <v>701</v>
      </c>
      <c r="E288" s="32">
        <v>5250000</v>
      </c>
      <c r="F288" s="30" t="s">
        <v>702</v>
      </c>
      <c r="G288" s="33">
        <v>1110466779</v>
      </c>
      <c r="H288" s="35">
        <v>45436</v>
      </c>
      <c r="I288" s="35">
        <v>45441</v>
      </c>
      <c r="J288" s="299" t="s">
        <v>41</v>
      </c>
      <c r="K288" s="384"/>
      <c r="L288" s="384"/>
      <c r="M288" s="384"/>
      <c r="N288" s="19"/>
    </row>
    <row r="289" spans="1:14" hidden="1">
      <c r="A289" s="309">
        <v>287</v>
      </c>
      <c r="B289" s="309" t="s">
        <v>35</v>
      </c>
      <c r="C289" s="309" t="s">
        <v>97</v>
      </c>
      <c r="D289" s="309" t="s">
        <v>180</v>
      </c>
      <c r="E289" s="311">
        <v>80609775</v>
      </c>
      <c r="F289" s="309" t="s">
        <v>68</v>
      </c>
      <c r="G289" s="63">
        <v>900504144</v>
      </c>
      <c r="H289" s="296">
        <v>45370</v>
      </c>
      <c r="I289" s="296">
        <v>45436</v>
      </c>
      <c r="J289" s="31" t="s">
        <v>41</v>
      </c>
      <c r="K289" s="384"/>
      <c r="L289" s="384"/>
      <c r="M289" s="384"/>
      <c r="N289" s="19"/>
    </row>
    <row r="290" spans="1:14" hidden="1">
      <c r="A290" s="30">
        <v>288</v>
      </c>
      <c r="B290" s="30" t="s">
        <v>654</v>
      </c>
      <c r="C290" s="30" t="s">
        <v>669</v>
      </c>
      <c r="D290" s="43" t="s">
        <v>705</v>
      </c>
      <c r="E290" s="45">
        <v>17600000</v>
      </c>
      <c r="F290" s="30" t="s">
        <v>706</v>
      </c>
      <c r="G290" s="33">
        <v>1110517355</v>
      </c>
      <c r="H290" s="296">
        <v>45439</v>
      </c>
      <c r="I290" s="296">
        <v>45441</v>
      </c>
      <c r="J290" s="305">
        <v>45656</v>
      </c>
      <c r="K290" s="384"/>
      <c r="L290" s="384"/>
      <c r="M290" s="384"/>
      <c r="N290" s="19"/>
    </row>
    <row r="291" spans="1:14" hidden="1">
      <c r="A291" s="30">
        <v>289</v>
      </c>
      <c r="B291" s="30" t="s">
        <v>254</v>
      </c>
      <c r="C291" s="298" t="s">
        <v>336</v>
      </c>
      <c r="D291" s="59" t="s">
        <v>383</v>
      </c>
      <c r="E291" s="32">
        <v>2700000</v>
      </c>
      <c r="F291" s="294" t="s">
        <v>384</v>
      </c>
      <c r="G291" s="33">
        <v>1110489791</v>
      </c>
      <c r="H291" s="35">
        <v>45440</v>
      </c>
      <c r="I291" s="35">
        <v>45440</v>
      </c>
      <c r="J291" s="244" t="s">
        <v>652</v>
      </c>
      <c r="K291" s="384"/>
      <c r="L291" s="384"/>
      <c r="M291" s="384"/>
      <c r="N291" s="19"/>
    </row>
    <row r="292" spans="1:14" hidden="1">
      <c r="A292" s="43">
        <v>290</v>
      </c>
      <c r="B292" s="43" t="s">
        <v>35</v>
      </c>
      <c r="C292" s="65" t="s">
        <v>48</v>
      </c>
      <c r="D292" s="59" t="s">
        <v>709</v>
      </c>
      <c r="E292" s="32">
        <v>62000000</v>
      </c>
      <c r="F292" s="314" t="s">
        <v>50</v>
      </c>
      <c r="G292" s="46">
        <v>901252497</v>
      </c>
      <c r="H292" s="48">
        <v>45441</v>
      </c>
      <c r="I292" s="48">
        <v>45441</v>
      </c>
      <c r="J292" s="44" t="s">
        <v>41</v>
      </c>
      <c r="K292" s="384"/>
      <c r="L292" s="384"/>
      <c r="M292" s="384"/>
      <c r="N292" s="19"/>
    </row>
    <row r="293" spans="1:14" hidden="1">
      <c r="A293" s="30">
        <v>291</v>
      </c>
      <c r="B293" s="30" t="s">
        <v>654</v>
      </c>
      <c r="C293" s="298" t="s">
        <v>157</v>
      </c>
      <c r="D293" s="59" t="s">
        <v>711</v>
      </c>
      <c r="E293" s="32">
        <v>218369270</v>
      </c>
      <c r="F293" s="294" t="s">
        <v>712</v>
      </c>
      <c r="G293" s="33">
        <v>809012539</v>
      </c>
      <c r="H293" s="35">
        <v>45442</v>
      </c>
      <c r="I293" s="35">
        <v>45449</v>
      </c>
      <c r="J293" s="41">
        <v>45656</v>
      </c>
      <c r="K293" s="384"/>
      <c r="L293" s="384"/>
      <c r="M293" s="384"/>
      <c r="N293" s="19"/>
    </row>
    <row r="294" spans="1:14" hidden="1">
      <c r="A294" s="30">
        <v>292</v>
      </c>
      <c r="B294" s="30" t="s">
        <v>654</v>
      </c>
      <c r="C294" s="298" t="s">
        <v>669</v>
      </c>
      <c r="D294" s="68" t="s">
        <v>678</v>
      </c>
      <c r="E294" s="32">
        <v>15400000</v>
      </c>
      <c r="F294" s="294" t="s">
        <v>714</v>
      </c>
      <c r="G294" s="33">
        <v>1110533692</v>
      </c>
      <c r="H294" s="48">
        <v>45436</v>
      </c>
      <c r="I294" s="48">
        <v>45443</v>
      </c>
      <c r="J294" s="247">
        <v>45641</v>
      </c>
      <c r="K294" s="384"/>
      <c r="L294" s="384"/>
      <c r="M294" s="384"/>
      <c r="N294" s="19"/>
    </row>
    <row r="295" spans="1:14" hidden="1">
      <c r="A295" s="30">
        <v>293</v>
      </c>
      <c r="B295" s="30" t="s">
        <v>654</v>
      </c>
      <c r="C295" s="298" t="s">
        <v>669</v>
      </c>
      <c r="D295" s="68" t="s">
        <v>670</v>
      </c>
      <c r="E295" s="32">
        <v>31500000</v>
      </c>
      <c r="F295" s="294" t="s">
        <v>716</v>
      </c>
      <c r="G295" s="33">
        <v>1007411188</v>
      </c>
      <c r="H295" s="35">
        <v>45436</v>
      </c>
      <c r="I295" s="35">
        <v>45443</v>
      </c>
      <c r="J295" s="41">
        <v>45641</v>
      </c>
      <c r="K295" s="384"/>
      <c r="L295" s="384"/>
      <c r="M295" s="384"/>
      <c r="N295" s="19"/>
    </row>
    <row r="296" spans="1:14">
      <c r="A296" s="30">
        <v>294</v>
      </c>
      <c r="B296" s="30" t="s">
        <v>35</v>
      </c>
      <c r="C296" s="298" t="s">
        <v>251</v>
      </c>
      <c r="D296" s="59" t="s">
        <v>372</v>
      </c>
      <c r="E296" s="32">
        <v>3090000</v>
      </c>
      <c r="F296" s="294" t="s">
        <v>373</v>
      </c>
      <c r="G296" s="33">
        <v>93060622</v>
      </c>
      <c r="H296" s="35">
        <v>45342</v>
      </c>
      <c r="I296" s="35">
        <v>45447</v>
      </c>
      <c r="J296" s="31" t="s">
        <v>106</v>
      </c>
      <c r="K296" s="384"/>
      <c r="L296" s="384"/>
      <c r="M296" s="384"/>
      <c r="N296" s="19"/>
    </row>
    <row r="297" spans="1:14" hidden="1">
      <c r="A297" s="43">
        <v>295</v>
      </c>
      <c r="B297" s="43" t="s">
        <v>254</v>
      </c>
      <c r="C297" s="65" t="s">
        <v>48</v>
      </c>
      <c r="D297" s="30" t="s">
        <v>375</v>
      </c>
      <c r="E297" s="32">
        <v>5300000</v>
      </c>
      <c r="F297" s="314" t="s">
        <v>234</v>
      </c>
      <c r="G297" s="46">
        <v>93404246</v>
      </c>
      <c r="H297" s="48">
        <v>45442</v>
      </c>
      <c r="I297" s="48">
        <v>45442</v>
      </c>
      <c r="J297" s="44" t="s">
        <v>41</v>
      </c>
      <c r="K297" s="384"/>
      <c r="L297" s="384"/>
      <c r="M297" s="384"/>
      <c r="N297" s="19"/>
    </row>
    <row r="298" spans="1:14" hidden="1">
      <c r="A298" s="30">
        <v>296</v>
      </c>
      <c r="B298" s="30" t="s">
        <v>35</v>
      </c>
      <c r="C298" s="298" t="s">
        <v>157</v>
      </c>
      <c r="D298" s="55" t="s">
        <v>167</v>
      </c>
      <c r="E298" s="32">
        <v>35200000</v>
      </c>
      <c r="F298" s="294" t="s">
        <v>719</v>
      </c>
      <c r="G298" s="33">
        <v>39566368</v>
      </c>
      <c r="H298" s="35">
        <v>45442</v>
      </c>
      <c r="I298" s="35">
        <v>45447</v>
      </c>
      <c r="J298" s="41">
        <v>45443</v>
      </c>
      <c r="K298" s="384"/>
      <c r="L298" s="384"/>
      <c r="M298" s="384"/>
      <c r="N298" s="19"/>
    </row>
    <row r="299" spans="1:14" hidden="1">
      <c r="A299" s="43">
        <v>297</v>
      </c>
      <c r="B299" s="43" t="s">
        <v>254</v>
      </c>
      <c r="C299" s="298" t="s">
        <v>48</v>
      </c>
      <c r="D299" s="55" t="s">
        <v>63</v>
      </c>
      <c r="E299" s="32">
        <v>8910000</v>
      </c>
      <c r="F299" s="294" t="s">
        <v>259</v>
      </c>
      <c r="G299" s="33">
        <v>1232391592</v>
      </c>
      <c r="H299" s="35">
        <v>45443</v>
      </c>
      <c r="I299" s="35">
        <v>45447</v>
      </c>
      <c r="J299" s="31" t="s">
        <v>41</v>
      </c>
      <c r="K299" s="384"/>
      <c r="L299" s="384"/>
      <c r="M299" s="384"/>
      <c r="N299" s="19"/>
    </row>
    <row r="300" spans="1:14" hidden="1">
      <c r="A300" s="43">
        <v>298</v>
      </c>
      <c r="B300" s="43" t="s">
        <v>254</v>
      </c>
      <c r="C300" s="298" t="s">
        <v>48</v>
      </c>
      <c r="D300" s="55" t="s">
        <v>63</v>
      </c>
      <c r="E300" s="32">
        <v>8910000</v>
      </c>
      <c r="F300" s="294" t="s">
        <v>722</v>
      </c>
      <c r="G300" s="33">
        <v>1110501425</v>
      </c>
      <c r="H300" s="35">
        <v>45443</v>
      </c>
      <c r="I300" s="35">
        <v>45448</v>
      </c>
      <c r="J300" s="31" t="s">
        <v>41</v>
      </c>
      <c r="K300" s="384"/>
      <c r="L300" s="384"/>
      <c r="M300" s="384"/>
      <c r="N300" s="19"/>
    </row>
    <row r="301" spans="1:14" hidden="1">
      <c r="A301" s="30">
        <v>299</v>
      </c>
      <c r="B301" s="30" t="s">
        <v>254</v>
      </c>
      <c r="C301" s="294" t="s">
        <v>48</v>
      </c>
      <c r="D301" s="308" t="s">
        <v>145</v>
      </c>
      <c r="E301" s="306">
        <v>12960000</v>
      </c>
      <c r="F301" s="30" t="s">
        <v>146</v>
      </c>
      <c r="G301" s="33">
        <v>14138035</v>
      </c>
      <c r="H301" s="35">
        <v>45443</v>
      </c>
      <c r="I301" s="35">
        <v>45447</v>
      </c>
      <c r="J301" s="31" t="s">
        <v>41</v>
      </c>
      <c r="K301" s="384"/>
      <c r="L301" s="384"/>
      <c r="M301" s="384"/>
      <c r="N301" s="19"/>
    </row>
    <row r="302" spans="1:14" hidden="1">
      <c r="A302" s="30">
        <v>300</v>
      </c>
      <c r="B302" s="30" t="s">
        <v>254</v>
      </c>
      <c r="C302" s="30" t="s">
        <v>48</v>
      </c>
      <c r="D302" s="55" t="s">
        <v>76</v>
      </c>
      <c r="E302" s="32">
        <v>34020000</v>
      </c>
      <c r="F302" s="30" t="s">
        <v>139</v>
      </c>
      <c r="G302" s="33">
        <v>38361246</v>
      </c>
      <c r="H302" s="35">
        <v>45443</v>
      </c>
      <c r="I302" s="35">
        <v>45448</v>
      </c>
      <c r="J302" s="41">
        <v>45657</v>
      </c>
      <c r="K302" s="384"/>
      <c r="L302" s="384"/>
      <c r="M302" s="384"/>
      <c r="N302" s="19"/>
    </row>
    <row r="303" spans="1:14" hidden="1">
      <c r="A303" s="30">
        <v>301</v>
      </c>
      <c r="B303" s="30" t="s">
        <v>254</v>
      </c>
      <c r="C303" s="30" t="s">
        <v>48</v>
      </c>
      <c r="D303" s="55" t="s">
        <v>76</v>
      </c>
      <c r="E303" s="32">
        <v>34020000</v>
      </c>
      <c r="F303" s="30" t="s">
        <v>118</v>
      </c>
      <c r="G303" s="33">
        <v>28980289</v>
      </c>
      <c r="H303" s="35">
        <v>45443</v>
      </c>
      <c r="I303" s="35">
        <v>45448</v>
      </c>
      <c r="J303" s="41">
        <v>45657</v>
      </c>
      <c r="K303" s="384"/>
      <c r="L303" s="384"/>
      <c r="M303" s="384"/>
      <c r="N303" s="19"/>
    </row>
    <row r="304" spans="1:14" hidden="1">
      <c r="A304" s="30">
        <v>302</v>
      </c>
      <c r="B304" s="30" t="s">
        <v>254</v>
      </c>
      <c r="C304" s="30" t="s">
        <v>48</v>
      </c>
      <c r="D304" s="55" t="s">
        <v>103</v>
      </c>
      <c r="E304" s="32">
        <v>68040000</v>
      </c>
      <c r="F304" s="30" t="s">
        <v>104</v>
      </c>
      <c r="G304" s="33">
        <v>1053785704</v>
      </c>
      <c r="H304" s="35">
        <v>45443</v>
      </c>
      <c r="I304" s="35">
        <v>45448</v>
      </c>
      <c r="J304" s="41">
        <v>45657</v>
      </c>
      <c r="K304" s="384"/>
      <c r="L304" s="384"/>
      <c r="M304" s="384"/>
      <c r="N304" s="19"/>
    </row>
    <row r="305" spans="1:14" hidden="1">
      <c r="A305" s="30">
        <v>303</v>
      </c>
      <c r="B305" s="30" t="s">
        <v>254</v>
      </c>
      <c r="C305" s="30" t="s">
        <v>53</v>
      </c>
      <c r="D305" s="30" t="s">
        <v>129</v>
      </c>
      <c r="E305" s="32">
        <v>68040000</v>
      </c>
      <c r="F305" s="30" t="s">
        <v>130</v>
      </c>
      <c r="G305" s="33">
        <v>1122397810</v>
      </c>
      <c r="H305" s="35">
        <v>45443</v>
      </c>
      <c r="I305" s="35">
        <v>45447</v>
      </c>
      <c r="J305" s="41">
        <v>45657</v>
      </c>
      <c r="K305" s="384"/>
      <c r="L305" s="384"/>
      <c r="M305" s="384"/>
      <c r="N305" s="19"/>
    </row>
    <row r="306" spans="1:14" hidden="1">
      <c r="A306" s="43">
        <v>304</v>
      </c>
      <c r="B306" s="43" t="s">
        <v>254</v>
      </c>
      <c r="C306" s="43" t="s">
        <v>53</v>
      </c>
      <c r="D306" s="60" t="s">
        <v>103</v>
      </c>
      <c r="E306" s="45">
        <v>35689500</v>
      </c>
      <c r="F306" s="43" t="s">
        <v>113</v>
      </c>
      <c r="G306" s="46">
        <v>14243863</v>
      </c>
      <c r="H306" s="48">
        <v>45443</v>
      </c>
      <c r="I306" s="48">
        <v>45447</v>
      </c>
      <c r="J306" s="247">
        <v>45657</v>
      </c>
      <c r="K306" s="384"/>
      <c r="L306" s="384"/>
      <c r="M306" s="384"/>
      <c r="N306" s="19"/>
    </row>
    <row r="307" spans="1:14" hidden="1">
      <c r="A307" s="30">
        <v>305</v>
      </c>
      <c r="B307" s="30" t="s">
        <v>254</v>
      </c>
      <c r="C307" s="30" t="s">
        <v>157</v>
      </c>
      <c r="D307" s="30" t="s">
        <v>729</v>
      </c>
      <c r="E307" s="32">
        <v>5000000</v>
      </c>
      <c r="F307" s="30" t="s">
        <v>364</v>
      </c>
      <c r="G307" s="33">
        <v>28799762</v>
      </c>
      <c r="H307" s="35">
        <v>45443</v>
      </c>
      <c r="I307" s="35">
        <v>45447</v>
      </c>
      <c r="J307" s="31" t="s">
        <v>41</v>
      </c>
      <c r="K307" s="384"/>
      <c r="L307" s="384"/>
      <c r="M307" s="384"/>
      <c r="N307" s="19"/>
    </row>
    <row r="308" spans="1:14" hidden="1">
      <c r="A308" s="30">
        <v>306</v>
      </c>
      <c r="B308" s="30" t="s">
        <v>254</v>
      </c>
      <c r="C308" s="30" t="s">
        <v>48</v>
      </c>
      <c r="D308" s="55" t="s">
        <v>76</v>
      </c>
      <c r="E308" s="32">
        <v>34020000</v>
      </c>
      <c r="F308" s="30" t="s">
        <v>77</v>
      </c>
      <c r="G308" s="33">
        <v>1018433119</v>
      </c>
      <c r="H308" s="35">
        <v>45447</v>
      </c>
      <c r="I308" s="35">
        <v>45448</v>
      </c>
      <c r="J308" s="41">
        <v>45657</v>
      </c>
      <c r="K308" s="384"/>
      <c r="L308" s="384"/>
      <c r="M308" s="384"/>
      <c r="N308" s="19"/>
    </row>
    <row r="309" spans="1:14" hidden="1">
      <c r="A309" s="295">
        <v>307</v>
      </c>
      <c r="B309" s="295" t="s">
        <v>35</v>
      </c>
      <c r="C309" s="295" t="s">
        <v>508</v>
      </c>
      <c r="D309" s="295" t="s">
        <v>509</v>
      </c>
      <c r="E309" s="306">
        <v>11433000</v>
      </c>
      <c r="F309" s="295" t="s">
        <v>510</v>
      </c>
      <c r="G309" s="304">
        <v>93236653</v>
      </c>
      <c r="H309" s="296">
        <v>45447</v>
      </c>
      <c r="I309" s="296">
        <v>45447</v>
      </c>
      <c r="J309" s="301" t="s">
        <v>88</v>
      </c>
      <c r="K309" s="384"/>
      <c r="L309" s="384"/>
      <c r="M309" s="384"/>
      <c r="N309" s="19"/>
    </row>
    <row r="310" spans="1:14" hidden="1">
      <c r="A310" s="30">
        <v>308</v>
      </c>
      <c r="B310" s="30" t="s">
        <v>254</v>
      </c>
      <c r="C310" s="30" t="s">
        <v>42</v>
      </c>
      <c r="D310" s="55" t="s">
        <v>43</v>
      </c>
      <c r="E310" s="32">
        <v>36050000</v>
      </c>
      <c r="F310" s="30" t="s">
        <v>731</v>
      </c>
      <c r="G310" s="33">
        <v>1110591276</v>
      </c>
      <c r="H310" s="35">
        <v>45447</v>
      </c>
      <c r="I310" s="35">
        <v>45447</v>
      </c>
      <c r="J310" s="41">
        <v>45657</v>
      </c>
      <c r="K310" s="384"/>
      <c r="L310" s="384"/>
      <c r="M310" s="384"/>
      <c r="N310" s="19"/>
    </row>
    <row r="311" spans="1:14" hidden="1">
      <c r="A311" s="43">
        <v>309</v>
      </c>
      <c r="B311" s="43" t="s">
        <v>654</v>
      </c>
      <c r="C311" s="43" t="s">
        <v>669</v>
      </c>
      <c r="D311" s="195" t="s">
        <v>678</v>
      </c>
      <c r="E311" s="45">
        <v>15400000</v>
      </c>
      <c r="F311" s="43" t="s">
        <v>733</v>
      </c>
      <c r="G311" s="46">
        <v>65786423</v>
      </c>
      <c r="H311" s="48">
        <v>45447</v>
      </c>
      <c r="I311" s="48">
        <v>45448</v>
      </c>
      <c r="J311" s="247">
        <v>45641</v>
      </c>
      <c r="K311" s="384"/>
      <c r="L311" s="384"/>
      <c r="M311" s="384"/>
      <c r="N311" s="19"/>
    </row>
    <row r="312" spans="1:14" hidden="1">
      <c r="A312" s="30">
        <v>310</v>
      </c>
      <c r="B312" s="30" t="s">
        <v>35</v>
      </c>
      <c r="C312" s="30" t="s">
        <v>59</v>
      </c>
      <c r="D312" s="30" t="s">
        <v>734</v>
      </c>
      <c r="E312" s="32">
        <v>150000000</v>
      </c>
      <c r="F312" s="30" t="s">
        <v>224</v>
      </c>
      <c r="G312" s="33">
        <v>5824170</v>
      </c>
      <c r="H312" s="35">
        <v>45448</v>
      </c>
      <c r="I312" s="35">
        <v>45455</v>
      </c>
      <c r="J312" s="41">
        <v>45656</v>
      </c>
      <c r="K312" s="384"/>
      <c r="L312" s="384"/>
      <c r="M312" s="384"/>
      <c r="N312" s="19"/>
    </row>
    <row r="313" spans="1:14" hidden="1">
      <c r="A313" s="295">
        <v>311</v>
      </c>
      <c r="B313" s="295" t="s">
        <v>254</v>
      </c>
      <c r="C313" s="295" t="s">
        <v>48</v>
      </c>
      <c r="D313" s="308" t="s">
        <v>148</v>
      </c>
      <c r="E313" s="306">
        <v>68040000</v>
      </c>
      <c r="F313" s="295" t="s">
        <v>149</v>
      </c>
      <c r="G313" s="304">
        <v>14878116</v>
      </c>
      <c r="H313" s="296">
        <v>45448</v>
      </c>
      <c r="I313" s="296">
        <v>45448</v>
      </c>
      <c r="J313" s="305">
        <v>45657</v>
      </c>
      <c r="K313" s="384"/>
      <c r="L313" s="384"/>
      <c r="M313" s="384"/>
      <c r="N313" s="19"/>
    </row>
    <row r="314" spans="1:14" hidden="1">
      <c r="A314" s="43">
        <v>312</v>
      </c>
      <c r="B314" s="43" t="s">
        <v>254</v>
      </c>
      <c r="C314" s="43" t="s">
        <v>48</v>
      </c>
      <c r="D314" s="43" t="s">
        <v>126</v>
      </c>
      <c r="E314" s="45">
        <v>68040000</v>
      </c>
      <c r="F314" s="43" t="s">
        <v>127</v>
      </c>
      <c r="G314" s="46">
        <v>14325425</v>
      </c>
      <c r="H314" s="48">
        <v>45448</v>
      </c>
      <c r="I314" s="48">
        <v>45448</v>
      </c>
      <c r="J314" s="44" t="s">
        <v>737</v>
      </c>
      <c r="K314" s="384"/>
      <c r="L314" s="384"/>
      <c r="M314" s="384"/>
      <c r="N314" s="19"/>
    </row>
    <row r="315" spans="1:14" hidden="1">
      <c r="A315" s="30">
        <v>313</v>
      </c>
      <c r="B315" s="30" t="s">
        <v>254</v>
      </c>
      <c r="C315" s="30" t="s">
        <v>48</v>
      </c>
      <c r="D315" s="30" t="s">
        <v>738</v>
      </c>
      <c r="E315" s="32">
        <v>9720000</v>
      </c>
      <c r="F315" s="30" t="s">
        <v>739</v>
      </c>
      <c r="G315" s="33">
        <v>901754975</v>
      </c>
      <c r="H315" s="35">
        <v>45449</v>
      </c>
      <c r="I315" s="35">
        <v>45449</v>
      </c>
      <c r="J315" s="31" t="s">
        <v>41</v>
      </c>
      <c r="K315" s="384"/>
      <c r="L315" s="384"/>
      <c r="M315" s="384"/>
      <c r="N315" s="19"/>
    </row>
    <row r="316" spans="1:14" hidden="1">
      <c r="A316" s="30">
        <v>314</v>
      </c>
      <c r="B316" s="30" t="s">
        <v>254</v>
      </c>
      <c r="C316" s="30" t="s">
        <v>48</v>
      </c>
      <c r="D316" s="55" t="s">
        <v>136</v>
      </c>
      <c r="E316" s="32">
        <v>21350000</v>
      </c>
      <c r="F316" s="30" t="s">
        <v>137</v>
      </c>
      <c r="G316" s="33">
        <v>51987188</v>
      </c>
      <c r="H316" s="35">
        <v>45449</v>
      </c>
      <c r="I316" s="35">
        <v>45449</v>
      </c>
      <c r="J316" s="41">
        <v>45657</v>
      </c>
      <c r="K316" s="384"/>
      <c r="L316" s="384"/>
      <c r="M316" s="384"/>
      <c r="N316" s="19"/>
    </row>
    <row r="317" spans="1:14" hidden="1">
      <c r="A317" s="30">
        <v>315</v>
      </c>
      <c r="B317" s="30" t="s">
        <v>254</v>
      </c>
      <c r="C317" s="30" t="s">
        <v>70</v>
      </c>
      <c r="D317" s="55" t="s">
        <v>71</v>
      </c>
      <c r="E317" s="32">
        <v>30100000</v>
      </c>
      <c r="F317" s="30" t="s">
        <v>72</v>
      </c>
      <c r="G317" s="33">
        <v>65738804</v>
      </c>
      <c r="H317" s="35">
        <v>45449</v>
      </c>
      <c r="I317" s="35">
        <v>45449</v>
      </c>
      <c r="J317" s="41">
        <v>45657</v>
      </c>
      <c r="K317" s="384"/>
      <c r="L317" s="384"/>
      <c r="M317" s="384"/>
      <c r="N317" s="19"/>
    </row>
    <row r="318" spans="1:14" hidden="1">
      <c r="A318" s="30">
        <v>316</v>
      </c>
      <c r="B318" s="30" t="s">
        <v>254</v>
      </c>
      <c r="C318" s="30" t="s">
        <v>70</v>
      </c>
      <c r="D318" s="60" t="s">
        <v>71</v>
      </c>
      <c r="E318" s="32">
        <v>30100000</v>
      </c>
      <c r="F318" s="30" t="s">
        <v>743</v>
      </c>
      <c r="G318" s="33">
        <v>1094284231</v>
      </c>
      <c r="H318" s="35">
        <v>45449</v>
      </c>
      <c r="I318" s="35">
        <v>45449</v>
      </c>
      <c r="J318" s="41">
        <v>45657</v>
      </c>
      <c r="K318" s="384"/>
      <c r="L318" s="384"/>
      <c r="M318" s="384"/>
      <c r="N318" s="19"/>
    </row>
    <row r="319" spans="1:14">
      <c r="A319" s="43">
        <v>317</v>
      </c>
      <c r="B319" s="43" t="s">
        <v>35</v>
      </c>
      <c r="C319" s="65" t="s">
        <v>251</v>
      </c>
      <c r="D319" s="67" t="s">
        <v>170</v>
      </c>
      <c r="E319" s="45">
        <v>21630000</v>
      </c>
      <c r="F319" s="43" t="s">
        <v>745</v>
      </c>
      <c r="G319" s="46">
        <v>1110596793</v>
      </c>
      <c r="H319" s="48">
        <v>45449</v>
      </c>
      <c r="I319" s="48">
        <v>45450</v>
      </c>
      <c r="J319" s="44" t="s">
        <v>195</v>
      </c>
      <c r="K319" s="384"/>
      <c r="L319" s="384"/>
      <c r="M319" s="384"/>
      <c r="N319" s="19"/>
    </row>
    <row r="320" spans="1:14" hidden="1">
      <c r="A320" s="30">
        <v>318</v>
      </c>
      <c r="B320" s="30" t="s">
        <v>654</v>
      </c>
      <c r="C320" s="30" t="s">
        <v>669</v>
      </c>
      <c r="D320" s="68" t="s">
        <v>678</v>
      </c>
      <c r="E320" s="32">
        <v>15400000</v>
      </c>
      <c r="F320" s="30" t="s">
        <v>747</v>
      </c>
      <c r="G320" s="33">
        <v>93404666</v>
      </c>
      <c r="H320" s="35">
        <v>45449</v>
      </c>
      <c r="I320" s="35">
        <v>45450</v>
      </c>
      <c r="J320" s="41">
        <v>45641</v>
      </c>
      <c r="K320" s="384"/>
      <c r="L320" s="384"/>
      <c r="M320" s="384"/>
      <c r="N320" s="19"/>
    </row>
    <row r="321" spans="1:14" hidden="1">
      <c r="A321" s="30">
        <v>319</v>
      </c>
      <c r="B321" s="30" t="s">
        <v>654</v>
      </c>
      <c r="C321" s="30" t="s">
        <v>157</v>
      </c>
      <c r="D321" s="30" t="s">
        <v>750</v>
      </c>
      <c r="E321" s="32">
        <v>22500000</v>
      </c>
      <c r="F321" s="30" t="s">
        <v>751</v>
      </c>
      <c r="G321" s="33">
        <v>1110482490</v>
      </c>
      <c r="H321" s="35">
        <v>45450</v>
      </c>
      <c r="I321" s="35">
        <v>45450</v>
      </c>
      <c r="J321" s="41">
        <v>45595</v>
      </c>
      <c r="K321" s="384"/>
      <c r="L321" s="384"/>
      <c r="M321" s="384"/>
      <c r="N321" s="19"/>
    </row>
    <row r="322" spans="1:14" hidden="1">
      <c r="A322" s="30">
        <v>320</v>
      </c>
      <c r="B322" s="30" t="s">
        <v>35</v>
      </c>
      <c r="C322" s="30" t="s">
        <v>753</v>
      </c>
      <c r="D322" s="57" t="s">
        <v>754</v>
      </c>
      <c r="E322" s="32">
        <v>30000000</v>
      </c>
      <c r="F322" s="30" t="s">
        <v>248</v>
      </c>
      <c r="G322" s="33">
        <v>860040094</v>
      </c>
      <c r="H322" s="35">
        <v>45454</v>
      </c>
      <c r="I322" s="35">
        <v>45455</v>
      </c>
      <c r="J322" s="31" t="s">
        <v>88</v>
      </c>
      <c r="K322" s="384"/>
      <c r="L322" s="384"/>
      <c r="M322" s="384"/>
      <c r="N322" s="19"/>
    </row>
    <row r="323" spans="1:14" hidden="1">
      <c r="A323" s="30">
        <v>321</v>
      </c>
      <c r="B323" s="30" t="s">
        <v>254</v>
      </c>
      <c r="C323" s="30" t="s">
        <v>48</v>
      </c>
      <c r="D323" s="56" t="s">
        <v>192</v>
      </c>
      <c r="E323" s="32">
        <v>28000000</v>
      </c>
      <c r="F323" s="30" t="s">
        <v>197</v>
      </c>
      <c r="G323" s="33">
        <v>30398749</v>
      </c>
      <c r="H323" s="35">
        <v>45454</v>
      </c>
      <c r="I323" s="35">
        <v>45454</v>
      </c>
      <c r="J323" s="41">
        <v>45657</v>
      </c>
      <c r="K323" s="384"/>
      <c r="L323" s="384"/>
      <c r="M323" s="384"/>
      <c r="N323" s="19"/>
    </row>
    <row r="324" spans="1:14" hidden="1">
      <c r="A324" s="30">
        <v>322</v>
      </c>
      <c r="B324" s="30" t="s">
        <v>254</v>
      </c>
      <c r="C324" s="30" t="s">
        <v>284</v>
      </c>
      <c r="D324" s="351" t="s">
        <v>758</v>
      </c>
      <c r="E324" s="32">
        <v>29239992</v>
      </c>
      <c r="F324" s="30" t="s">
        <v>517</v>
      </c>
      <c r="G324" s="33">
        <v>1110526900</v>
      </c>
      <c r="H324" s="35">
        <v>45455</v>
      </c>
      <c r="I324" s="35">
        <v>45455</v>
      </c>
      <c r="J324" s="41">
        <v>45657</v>
      </c>
      <c r="K324" s="384"/>
      <c r="L324" s="384"/>
      <c r="M324" s="384"/>
      <c r="N324" s="19"/>
    </row>
    <row r="325" spans="1:14" hidden="1">
      <c r="A325" s="30">
        <v>323</v>
      </c>
      <c r="B325" s="30" t="s">
        <v>254</v>
      </c>
      <c r="C325" s="30" t="s">
        <v>53</v>
      </c>
      <c r="D325" s="55" t="s">
        <v>760</v>
      </c>
      <c r="E325" s="32">
        <v>25200000</v>
      </c>
      <c r="F325" s="30" t="s">
        <v>761</v>
      </c>
      <c r="G325" s="33">
        <v>1234639057</v>
      </c>
      <c r="H325" s="35">
        <v>45424</v>
      </c>
      <c r="I325" s="35">
        <v>45457</v>
      </c>
      <c r="J325" s="41">
        <v>45657</v>
      </c>
      <c r="K325" s="384"/>
      <c r="L325" s="384"/>
      <c r="M325" s="384"/>
      <c r="N325" s="19"/>
    </row>
    <row r="326" spans="1:14" hidden="1">
      <c r="A326" s="30">
        <v>324</v>
      </c>
      <c r="B326" s="30" t="s">
        <v>254</v>
      </c>
      <c r="C326" s="30" t="s">
        <v>277</v>
      </c>
      <c r="D326" s="30" t="s">
        <v>763</v>
      </c>
      <c r="E326" s="32">
        <v>17283000</v>
      </c>
      <c r="F326" s="30" t="s">
        <v>279</v>
      </c>
      <c r="G326" s="33">
        <v>1005754502</v>
      </c>
      <c r="H326" s="35">
        <v>45455</v>
      </c>
      <c r="I326" s="35">
        <v>45455</v>
      </c>
      <c r="J326" s="41">
        <v>45657</v>
      </c>
      <c r="K326" s="384"/>
      <c r="L326" s="384"/>
      <c r="M326" s="384"/>
      <c r="N326" s="19"/>
    </row>
    <row r="327" spans="1:14" hidden="1">
      <c r="A327" s="30">
        <v>325</v>
      </c>
      <c r="B327" s="30" t="s">
        <v>254</v>
      </c>
      <c r="C327" s="30" t="s">
        <v>92</v>
      </c>
      <c r="D327" s="56" t="s">
        <v>214</v>
      </c>
      <c r="E327" s="32">
        <v>34333333</v>
      </c>
      <c r="F327" s="30" t="s">
        <v>215</v>
      </c>
      <c r="G327" s="33">
        <v>14236617</v>
      </c>
      <c r="H327" s="35">
        <v>45456</v>
      </c>
      <c r="I327" s="35">
        <v>45457</v>
      </c>
      <c r="J327" s="41">
        <v>45657</v>
      </c>
      <c r="K327" s="384"/>
      <c r="L327" s="384"/>
      <c r="M327" s="384"/>
      <c r="N327" s="19"/>
    </row>
    <row r="328" spans="1:14" hidden="1">
      <c r="A328" s="30">
        <v>326</v>
      </c>
      <c r="B328" s="30" t="s">
        <v>35</v>
      </c>
      <c r="C328" s="30" t="s">
        <v>262</v>
      </c>
      <c r="D328" s="30" t="s">
        <v>263</v>
      </c>
      <c r="E328" s="32">
        <v>11495217</v>
      </c>
      <c r="F328" s="30" t="s">
        <v>264</v>
      </c>
      <c r="G328" s="33">
        <v>65764100</v>
      </c>
      <c r="H328" s="35">
        <v>45456</v>
      </c>
      <c r="I328" s="35">
        <v>45457</v>
      </c>
      <c r="J328" s="31" t="s">
        <v>88</v>
      </c>
      <c r="K328" s="384"/>
      <c r="L328" s="384"/>
      <c r="M328" s="384"/>
      <c r="N328" s="19"/>
    </row>
    <row r="329" spans="1:14" hidden="1">
      <c r="A329" s="43">
        <v>327</v>
      </c>
      <c r="B329" s="43" t="s">
        <v>254</v>
      </c>
      <c r="C329" s="43" t="s">
        <v>284</v>
      </c>
      <c r="D329" s="60" t="s">
        <v>158</v>
      </c>
      <c r="E329" s="45">
        <v>22680000</v>
      </c>
      <c r="F329" s="43" t="s">
        <v>159</v>
      </c>
      <c r="G329" s="46">
        <v>65755709</v>
      </c>
      <c r="H329" s="48">
        <v>45456</v>
      </c>
      <c r="I329" s="48">
        <v>45457</v>
      </c>
      <c r="J329" s="44" t="s">
        <v>195</v>
      </c>
      <c r="K329" s="384"/>
      <c r="L329" s="384"/>
      <c r="M329" s="384"/>
      <c r="N329" s="19"/>
    </row>
    <row r="330" spans="1:14" hidden="1">
      <c r="A330" s="30">
        <v>328</v>
      </c>
      <c r="B330" s="30" t="s">
        <v>254</v>
      </c>
      <c r="C330" s="30" t="s">
        <v>53</v>
      </c>
      <c r="D330" s="55" t="s">
        <v>131</v>
      </c>
      <c r="E330" s="32">
        <v>51800000</v>
      </c>
      <c r="F330" s="30" t="s">
        <v>132</v>
      </c>
      <c r="G330" s="33">
        <v>77182070</v>
      </c>
      <c r="H330" s="35">
        <v>45456</v>
      </c>
      <c r="I330" s="35">
        <v>45461</v>
      </c>
      <c r="J330" s="41">
        <v>45657</v>
      </c>
      <c r="K330" s="384"/>
      <c r="L330" s="384"/>
      <c r="M330" s="384"/>
      <c r="N330" s="19"/>
    </row>
    <row r="331" spans="1:14" hidden="1">
      <c r="A331" s="30">
        <v>329</v>
      </c>
      <c r="B331" s="30" t="s">
        <v>654</v>
      </c>
      <c r="C331" s="30" t="s">
        <v>157</v>
      </c>
      <c r="D331" s="59" t="s">
        <v>767</v>
      </c>
      <c r="E331" s="32">
        <v>22500000</v>
      </c>
      <c r="F331" s="30" t="s">
        <v>768</v>
      </c>
      <c r="G331" s="33" t="s">
        <v>769</v>
      </c>
      <c r="H331" s="35">
        <v>45456</v>
      </c>
      <c r="I331" s="35">
        <v>45469</v>
      </c>
      <c r="J331" s="41">
        <v>45656</v>
      </c>
      <c r="K331" s="384"/>
      <c r="L331" s="384"/>
      <c r="M331" s="384"/>
      <c r="N331" s="19"/>
    </row>
    <row r="332" spans="1:14" hidden="1">
      <c r="A332" s="30">
        <v>330</v>
      </c>
      <c r="B332" s="30" t="s">
        <v>254</v>
      </c>
      <c r="C332" s="30" t="s">
        <v>53</v>
      </c>
      <c r="D332" s="55" t="s">
        <v>131</v>
      </c>
      <c r="E332" s="32">
        <v>51800000</v>
      </c>
      <c r="F332" s="30" t="s">
        <v>57</v>
      </c>
      <c r="G332" s="33">
        <v>72224422</v>
      </c>
      <c r="H332" s="35">
        <v>45456</v>
      </c>
      <c r="I332" s="35">
        <v>45463</v>
      </c>
      <c r="J332" s="41">
        <v>45657</v>
      </c>
      <c r="K332" s="384"/>
      <c r="L332" s="384"/>
      <c r="M332" s="384"/>
      <c r="N332" s="19"/>
    </row>
    <row r="333" spans="1:14">
      <c r="A333" s="30">
        <v>331</v>
      </c>
      <c r="B333" s="30" t="s">
        <v>35</v>
      </c>
      <c r="C333" s="30" t="s">
        <v>251</v>
      </c>
      <c r="D333" s="57" t="s">
        <v>772</v>
      </c>
      <c r="E333" s="32">
        <v>11967162</v>
      </c>
      <c r="F333" s="30" t="s">
        <v>773</v>
      </c>
      <c r="G333" s="33">
        <v>1110532627</v>
      </c>
      <c r="H333" s="35">
        <v>45460</v>
      </c>
      <c r="I333" s="35">
        <v>45468</v>
      </c>
      <c r="J333" s="31" t="s">
        <v>121</v>
      </c>
      <c r="K333" s="384"/>
      <c r="L333" s="384"/>
      <c r="M333" s="384"/>
      <c r="N333" s="19"/>
    </row>
    <row r="334" spans="1:14" hidden="1">
      <c r="A334" s="30">
        <v>332</v>
      </c>
      <c r="B334" s="30" t="s">
        <v>254</v>
      </c>
      <c r="C334" s="30" t="s">
        <v>92</v>
      </c>
      <c r="D334" s="55" t="s">
        <v>160</v>
      </c>
      <c r="E334" s="32">
        <v>27466000</v>
      </c>
      <c r="F334" s="30" t="s">
        <v>161</v>
      </c>
      <c r="G334" s="33">
        <v>1110530186</v>
      </c>
      <c r="H334" s="35">
        <v>45460</v>
      </c>
      <c r="I334" s="35">
        <v>45460</v>
      </c>
      <c r="J334" s="41">
        <v>45657</v>
      </c>
      <c r="K334" s="384"/>
      <c r="L334" s="384"/>
      <c r="M334" s="384"/>
      <c r="N334" s="19"/>
    </row>
    <row r="335" spans="1:14" hidden="1">
      <c r="A335" s="30">
        <v>333</v>
      </c>
      <c r="B335" s="30" t="s">
        <v>254</v>
      </c>
      <c r="C335" s="30" t="s">
        <v>53</v>
      </c>
      <c r="D335" s="55" t="s">
        <v>83</v>
      </c>
      <c r="E335" s="32">
        <v>25200000</v>
      </c>
      <c r="F335" s="30" t="s">
        <v>324</v>
      </c>
      <c r="G335" s="33">
        <v>65828695</v>
      </c>
      <c r="H335" s="35">
        <v>45460</v>
      </c>
      <c r="I335" s="35">
        <v>45461</v>
      </c>
      <c r="J335" s="41">
        <v>45657</v>
      </c>
      <c r="K335" s="384"/>
      <c r="L335" s="384"/>
      <c r="M335" s="384"/>
      <c r="N335" s="19"/>
    </row>
    <row r="336" spans="1:14" hidden="1">
      <c r="A336" s="30">
        <v>334</v>
      </c>
      <c r="B336" s="30" t="s">
        <v>254</v>
      </c>
      <c r="C336" s="30" t="s">
        <v>53</v>
      </c>
      <c r="D336" s="55" t="s">
        <v>83</v>
      </c>
      <c r="E336" s="32">
        <v>25200000</v>
      </c>
      <c r="F336" s="30" t="s">
        <v>418</v>
      </c>
      <c r="G336" s="33">
        <v>1053849833</v>
      </c>
      <c r="H336" s="35">
        <v>45460</v>
      </c>
      <c r="I336" s="35">
        <v>45468</v>
      </c>
      <c r="J336" s="41">
        <v>45657</v>
      </c>
      <c r="K336" s="384"/>
      <c r="L336" s="384"/>
      <c r="M336" s="384"/>
      <c r="N336" s="19"/>
    </row>
    <row r="337" spans="1:14" hidden="1">
      <c r="A337" s="30">
        <v>335</v>
      </c>
      <c r="B337" s="30" t="s">
        <v>254</v>
      </c>
      <c r="C337" s="30" t="s">
        <v>53</v>
      </c>
      <c r="D337" s="59" t="s">
        <v>302</v>
      </c>
      <c r="E337" s="32">
        <v>25200000</v>
      </c>
      <c r="F337" s="30" t="s">
        <v>303</v>
      </c>
      <c r="G337" s="33">
        <v>1104706658</v>
      </c>
      <c r="H337" s="35">
        <v>45460</v>
      </c>
      <c r="I337" s="35">
        <v>45460</v>
      </c>
      <c r="J337" s="41">
        <v>45657</v>
      </c>
      <c r="K337" s="384"/>
      <c r="L337" s="384"/>
      <c r="M337" s="384"/>
      <c r="N337" s="19"/>
    </row>
    <row r="338" spans="1:14" hidden="1">
      <c r="A338" s="30">
        <v>336</v>
      </c>
      <c r="B338" s="30" t="s">
        <v>35</v>
      </c>
      <c r="C338" s="30" t="s">
        <v>59</v>
      </c>
      <c r="D338" s="30" t="s">
        <v>778</v>
      </c>
      <c r="E338" s="32">
        <v>15000000</v>
      </c>
      <c r="F338" s="30" t="s">
        <v>577</v>
      </c>
      <c r="G338" s="33">
        <v>901367080</v>
      </c>
      <c r="H338" s="35">
        <v>45460</v>
      </c>
      <c r="I338" s="35">
        <v>45461</v>
      </c>
      <c r="J338" s="41" t="s">
        <v>41</v>
      </c>
      <c r="K338" s="384"/>
      <c r="L338" s="384"/>
      <c r="M338" s="384"/>
      <c r="N338" s="19"/>
    </row>
    <row r="339" spans="1:14" hidden="1">
      <c r="A339" s="30">
        <v>337</v>
      </c>
      <c r="B339" s="30" t="s">
        <v>254</v>
      </c>
      <c r="C339" s="30" t="s">
        <v>53</v>
      </c>
      <c r="D339" s="55" t="s">
        <v>83</v>
      </c>
      <c r="E339" s="32">
        <v>25200000</v>
      </c>
      <c r="F339" s="30" t="s">
        <v>309</v>
      </c>
      <c r="G339" s="33">
        <v>1005848875</v>
      </c>
      <c r="H339" s="35">
        <v>45461</v>
      </c>
      <c r="I339" s="35">
        <v>45461</v>
      </c>
      <c r="J339" s="41">
        <v>45657</v>
      </c>
      <c r="K339" s="384"/>
      <c r="L339" s="384"/>
      <c r="M339" s="384"/>
      <c r="N339" s="19"/>
    </row>
    <row r="340" spans="1:14" hidden="1">
      <c r="A340" s="43">
        <v>338</v>
      </c>
      <c r="B340" s="43" t="s">
        <v>254</v>
      </c>
      <c r="C340" s="43" t="s">
        <v>53</v>
      </c>
      <c r="D340" s="57" t="s">
        <v>780</v>
      </c>
      <c r="E340" s="45">
        <v>28000000</v>
      </c>
      <c r="F340" s="43" t="s">
        <v>781</v>
      </c>
      <c r="G340" s="46">
        <v>7690159</v>
      </c>
      <c r="H340" s="48">
        <v>45461</v>
      </c>
      <c r="I340" s="48">
        <v>45461</v>
      </c>
      <c r="J340" s="247">
        <v>45657</v>
      </c>
      <c r="K340" s="384"/>
      <c r="L340" s="384"/>
      <c r="M340" s="384"/>
      <c r="N340" s="19"/>
    </row>
    <row r="341" spans="1:14" hidden="1">
      <c r="A341" s="30">
        <v>339</v>
      </c>
      <c r="B341" s="30" t="s">
        <v>254</v>
      </c>
      <c r="C341" s="30" t="s">
        <v>783</v>
      </c>
      <c r="D341" s="55" t="s">
        <v>100</v>
      </c>
      <c r="E341" s="32">
        <v>16583000</v>
      </c>
      <c r="F341" s="30" t="s">
        <v>122</v>
      </c>
      <c r="G341" s="33">
        <v>1109380186</v>
      </c>
      <c r="H341" s="35">
        <v>45461</v>
      </c>
      <c r="I341" s="35">
        <v>45461</v>
      </c>
      <c r="J341" s="41">
        <v>45657</v>
      </c>
      <c r="K341" s="384"/>
      <c r="L341" s="384"/>
      <c r="M341" s="384"/>
      <c r="N341" s="19"/>
    </row>
    <row r="342" spans="1:14" hidden="1">
      <c r="A342" s="30">
        <v>340</v>
      </c>
      <c r="B342" s="30" t="s">
        <v>254</v>
      </c>
      <c r="C342" s="30" t="s">
        <v>783</v>
      </c>
      <c r="D342" s="30" t="s">
        <v>785</v>
      </c>
      <c r="E342" s="32">
        <v>17283000</v>
      </c>
      <c r="F342" s="30" t="s">
        <v>786</v>
      </c>
      <c r="G342" s="33">
        <v>5823967</v>
      </c>
      <c r="H342" s="35">
        <v>45461</v>
      </c>
      <c r="I342" s="35">
        <v>45463</v>
      </c>
      <c r="J342" s="41">
        <v>45657</v>
      </c>
      <c r="K342" s="384"/>
      <c r="L342" s="384"/>
      <c r="M342" s="384"/>
      <c r="N342" s="19"/>
    </row>
    <row r="343" spans="1:14" hidden="1">
      <c r="A343" s="30">
        <v>341</v>
      </c>
      <c r="B343" s="30" t="s">
        <v>654</v>
      </c>
      <c r="C343" s="30" t="s">
        <v>157</v>
      </c>
      <c r="D343" s="30" t="s">
        <v>788</v>
      </c>
      <c r="E343" s="32">
        <v>13500000</v>
      </c>
      <c r="F343" s="30" t="s">
        <v>789</v>
      </c>
      <c r="G343" s="33">
        <v>1110468842</v>
      </c>
      <c r="H343" s="35">
        <v>45462</v>
      </c>
      <c r="I343" s="35">
        <v>45462</v>
      </c>
      <c r="J343" s="31" t="s">
        <v>88</v>
      </c>
      <c r="K343" s="384"/>
      <c r="L343" s="384"/>
      <c r="M343" s="384"/>
      <c r="N343" s="19"/>
    </row>
    <row r="344" spans="1:14" hidden="1">
      <c r="A344" s="30">
        <v>342</v>
      </c>
      <c r="B344" s="30" t="s">
        <v>254</v>
      </c>
      <c r="C344" s="30" t="s">
        <v>791</v>
      </c>
      <c r="D344" s="68" t="s">
        <v>792</v>
      </c>
      <c r="E344" s="32">
        <v>19600000</v>
      </c>
      <c r="F344" s="30" t="s">
        <v>556</v>
      </c>
      <c r="G344" s="33">
        <v>11105954753</v>
      </c>
      <c r="H344" s="35">
        <v>45462</v>
      </c>
      <c r="I344" s="35">
        <v>45464</v>
      </c>
      <c r="J344" s="41">
        <v>45657</v>
      </c>
      <c r="K344" s="384"/>
      <c r="L344" s="384"/>
      <c r="M344" s="384"/>
      <c r="N344" s="19"/>
    </row>
    <row r="345" spans="1:14" hidden="1">
      <c r="A345" s="30">
        <v>343</v>
      </c>
      <c r="B345" s="30" t="s">
        <v>254</v>
      </c>
      <c r="C345" s="30" t="s">
        <v>59</v>
      </c>
      <c r="D345" s="59" t="s">
        <v>793</v>
      </c>
      <c r="E345" s="32">
        <v>18900000</v>
      </c>
      <c r="F345" s="30" t="s">
        <v>794</v>
      </c>
      <c r="G345" s="33">
        <v>1110480076</v>
      </c>
      <c r="H345" s="35">
        <v>45462</v>
      </c>
      <c r="I345" s="35">
        <v>45462</v>
      </c>
      <c r="J345" s="41">
        <v>45657</v>
      </c>
      <c r="K345" s="384"/>
      <c r="L345" s="384"/>
      <c r="M345" s="384"/>
      <c r="N345" s="19"/>
    </row>
    <row r="346" spans="1:14" hidden="1">
      <c r="A346" s="30">
        <v>344</v>
      </c>
      <c r="B346" s="30" t="s">
        <v>254</v>
      </c>
      <c r="C346" s="30" t="s">
        <v>59</v>
      </c>
      <c r="D346" s="59" t="s">
        <v>793</v>
      </c>
      <c r="E346" s="32">
        <v>18900000</v>
      </c>
      <c r="F346" s="30" t="s">
        <v>507</v>
      </c>
      <c r="G346" s="33">
        <v>1007441654</v>
      </c>
      <c r="H346" s="35">
        <v>45462</v>
      </c>
      <c r="I346" s="35">
        <v>45462</v>
      </c>
      <c r="J346" s="41">
        <v>45657</v>
      </c>
      <c r="K346" s="384"/>
      <c r="L346" s="384"/>
      <c r="M346" s="384"/>
      <c r="N346" s="19"/>
    </row>
    <row r="347" spans="1:14" hidden="1">
      <c r="A347" s="30">
        <v>345</v>
      </c>
      <c r="B347" s="30" t="s">
        <v>254</v>
      </c>
      <c r="C347" s="30" t="s">
        <v>59</v>
      </c>
      <c r="D347" s="59" t="s">
        <v>793</v>
      </c>
      <c r="E347" s="32">
        <v>18900000</v>
      </c>
      <c r="F347" s="30" t="s">
        <v>795</v>
      </c>
      <c r="G347" s="33">
        <v>28879473</v>
      </c>
      <c r="H347" s="35">
        <v>45462</v>
      </c>
      <c r="I347" s="35">
        <v>45462</v>
      </c>
      <c r="J347" s="41">
        <v>45657</v>
      </c>
      <c r="K347" s="384"/>
      <c r="L347" s="384"/>
      <c r="M347" s="384"/>
      <c r="N347" s="19"/>
    </row>
    <row r="348" spans="1:14" hidden="1">
      <c r="A348" s="30">
        <v>346</v>
      </c>
      <c r="B348" s="30" t="s">
        <v>254</v>
      </c>
      <c r="C348" s="30" t="s">
        <v>314</v>
      </c>
      <c r="D348" s="30" t="s">
        <v>315</v>
      </c>
      <c r="E348" s="32">
        <v>25900000</v>
      </c>
      <c r="F348" s="30" t="s">
        <v>316</v>
      </c>
      <c r="G348" s="33">
        <v>16070364</v>
      </c>
      <c r="H348" s="35">
        <v>45463</v>
      </c>
      <c r="I348" s="35">
        <v>45463</v>
      </c>
      <c r="J348" s="41">
        <v>45657</v>
      </c>
      <c r="K348" s="384"/>
      <c r="L348" s="384"/>
      <c r="M348" s="384"/>
      <c r="N348" s="19"/>
    </row>
    <row r="349" spans="1:14" hidden="1">
      <c r="A349" s="43">
        <v>347</v>
      </c>
      <c r="B349" s="43" t="s">
        <v>254</v>
      </c>
      <c r="C349" s="43" t="s">
        <v>48</v>
      </c>
      <c r="D349" s="43" t="s">
        <v>115</v>
      </c>
      <c r="E349" s="45">
        <v>27216000</v>
      </c>
      <c r="F349" s="43" t="s">
        <v>116</v>
      </c>
      <c r="G349" s="46">
        <v>38290379</v>
      </c>
      <c r="H349" s="48">
        <v>45464</v>
      </c>
      <c r="I349" s="48">
        <v>45464</v>
      </c>
      <c r="J349" s="247">
        <v>45657</v>
      </c>
      <c r="K349" s="384"/>
      <c r="L349" s="384"/>
      <c r="M349" s="384"/>
      <c r="N349" s="19"/>
    </row>
    <row r="350" spans="1:14" hidden="1">
      <c r="A350" s="30">
        <v>348</v>
      </c>
      <c r="B350" s="30" t="s">
        <v>35</v>
      </c>
      <c r="C350" s="30" t="s">
        <v>70</v>
      </c>
      <c r="D350" s="30" t="s">
        <v>182</v>
      </c>
      <c r="E350" s="32">
        <v>17000000</v>
      </c>
      <c r="F350" s="30" t="s">
        <v>68</v>
      </c>
      <c r="G350" s="33">
        <v>900504144</v>
      </c>
      <c r="H350" s="35">
        <v>45464</v>
      </c>
      <c r="I350" s="35">
        <v>45464</v>
      </c>
      <c r="J350" s="41">
        <v>45657</v>
      </c>
      <c r="K350" s="384"/>
      <c r="L350" s="384"/>
      <c r="M350" s="384"/>
      <c r="N350" s="19"/>
    </row>
    <row r="351" spans="1:14" hidden="1">
      <c r="A351" s="30">
        <v>349</v>
      </c>
      <c r="B351" s="30" t="s">
        <v>254</v>
      </c>
      <c r="C351" s="30" t="s">
        <v>92</v>
      </c>
      <c r="D351" s="59" t="s">
        <v>798</v>
      </c>
      <c r="E351" s="32">
        <v>33166667</v>
      </c>
      <c r="F351" s="30" t="s">
        <v>799</v>
      </c>
      <c r="G351" s="33">
        <v>93410422</v>
      </c>
      <c r="H351" s="35">
        <v>45464</v>
      </c>
      <c r="I351" s="35">
        <v>45468</v>
      </c>
      <c r="J351" s="41">
        <v>45657</v>
      </c>
      <c r="K351" s="384"/>
      <c r="L351" s="384"/>
      <c r="M351" s="384"/>
      <c r="N351" s="19"/>
    </row>
    <row r="352" spans="1:14" hidden="1">
      <c r="A352" s="30">
        <v>350</v>
      </c>
      <c r="B352" s="30" t="s">
        <v>254</v>
      </c>
      <c r="C352" s="30" t="s">
        <v>262</v>
      </c>
      <c r="D352" s="30" t="s">
        <v>800</v>
      </c>
      <c r="E352" s="32">
        <v>30100000</v>
      </c>
      <c r="F352" s="30" t="s">
        <v>801</v>
      </c>
      <c r="G352" s="33">
        <v>65743225</v>
      </c>
      <c r="H352" s="35">
        <v>45464</v>
      </c>
      <c r="I352" s="35">
        <v>45467</v>
      </c>
      <c r="J352" s="41">
        <v>45657</v>
      </c>
      <c r="K352" s="384"/>
      <c r="L352" s="384"/>
      <c r="M352" s="384"/>
      <c r="N352" s="19"/>
    </row>
    <row r="353" spans="1:14" hidden="1">
      <c r="A353" s="30">
        <v>351</v>
      </c>
      <c r="B353" s="30" t="s">
        <v>254</v>
      </c>
      <c r="C353" s="30" t="s">
        <v>262</v>
      </c>
      <c r="D353" s="30" t="s">
        <v>800</v>
      </c>
      <c r="E353" s="32">
        <v>30100000</v>
      </c>
      <c r="F353" s="30" t="s">
        <v>473</v>
      </c>
      <c r="G353" s="33">
        <v>19483464</v>
      </c>
      <c r="H353" s="35">
        <v>45464</v>
      </c>
      <c r="I353" s="35">
        <v>45468</v>
      </c>
      <c r="J353" s="41">
        <v>45657</v>
      </c>
      <c r="K353" s="384"/>
      <c r="L353" s="384"/>
      <c r="M353" s="384"/>
      <c r="N353" s="19"/>
    </row>
    <row r="354" spans="1:14" hidden="1">
      <c r="A354" s="30">
        <v>352</v>
      </c>
      <c r="B354" s="30" t="s">
        <v>254</v>
      </c>
      <c r="C354" s="30" t="s">
        <v>262</v>
      </c>
      <c r="D354" s="30" t="s">
        <v>800</v>
      </c>
      <c r="E354" s="32">
        <v>30100000</v>
      </c>
      <c r="F354" s="30" t="s">
        <v>369</v>
      </c>
      <c r="G354" s="33">
        <v>1054562128</v>
      </c>
      <c r="H354" s="35">
        <v>45464</v>
      </c>
      <c r="I354" s="35">
        <v>45468</v>
      </c>
      <c r="J354" s="41">
        <v>45657</v>
      </c>
      <c r="K354" s="384"/>
      <c r="L354" s="384"/>
      <c r="M354" s="384"/>
      <c r="N354" s="19"/>
    </row>
    <row r="355" spans="1:14" hidden="1">
      <c r="A355" s="43">
        <v>353</v>
      </c>
      <c r="B355" s="43" t="s">
        <v>254</v>
      </c>
      <c r="C355" s="43" t="s">
        <v>92</v>
      </c>
      <c r="D355" s="43" t="s">
        <v>804</v>
      </c>
      <c r="E355" s="45">
        <v>28896000</v>
      </c>
      <c r="F355" s="43" t="s">
        <v>562</v>
      </c>
      <c r="G355" s="46">
        <v>1234641760</v>
      </c>
      <c r="H355" s="48">
        <v>45464</v>
      </c>
      <c r="I355" s="48">
        <v>45468</v>
      </c>
      <c r="J355" s="247">
        <v>45657</v>
      </c>
      <c r="K355" s="384"/>
      <c r="L355" s="384"/>
      <c r="M355" s="384"/>
      <c r="N355" s="19"/>
    </row>
    <row r="356" spans="1:14" hidden="1">
      <c r="A356" s="30">
        <v>354</v>
      </c>
      <c r="B356" s="30" t="s">
        <v>654</v>
      </c>
      <c r="C356" s="30" t="s">
        <v>806</v>
      </c>
      <c r="D356" s="30" t="s">
        <v>807</v>
      </c>
      <c r="E356" s="32">
        <v>8400000</v>
      </c>
      <c r="F356" s="30" t="s">
        <v>808</v>
      </c>
      <c r="G356" s="33">
        <v>1110544574</v>
      </c>
      <c r="H356" s="35">
        <v>45468</v>
      </c>
      <c r="I356" s="35">
        <v>45469</v>
      </c>
      <c r="J356" s="31" t="s">
        <v>88</v>
      </c>
      <c r="K356" s="384"/>
      <c r="L356" s="384"/>
      <c r="M356" s="384"/>
      <c r="N356" s="19"/>
    </row>
    <row r="357" spans="1:14" hidden="1">
      <c r="A357" s="30">
        <v>355</v>
      </c>
      <c r="B357" s="30" t="s">
        <v>35</v>
      </c>
      <c r="C357" s="30" t="s">
        <v>48</v>
      </c>
      <c r="D357" s="55" t="s">
        <v>67</v>
      </c>
      <c r="E357" s="32">
        <v>207984000</v>
      </c>
      <c r="F357" s="30" t="s">
        <v>68</v>
      </c>
      <c r="G357" s="33">
        <v>900504144</v>
      </c>
      <c r="H357" s="35">
        <v>45468</v>
      </c>
      <c r="I357" s="35">
        <v>45468</v>
      </c>
      <c r="J357" s="31" t="s">
        <v>106</v>
      </c>
      <c r="K357" s="384"/>
      <c r="L357" s="384"/>
      <c r="M357" s="384"/>
      <c r="N357" s="19"/>
    </row>
    <row r="358" spans="1:14" hidden="1">
      <c r="A358" s="30">
        <v>356</v>
      </c>
      <c r="B358" s="30" t="s">
        <v>254</v>
      </c>
      <c r="C358" s="30" t="s">
        <v>336</v>
      </c>
      <c r="D358" s="30" t="s">
        <v>810</v>
      </c>
      <c r="E358" s="32">
        <v>15003666</v>
      </c>
      <c r="F358" s="30" t="s">
        <v>811</v>
      </c>
      <c r="G358" s="33">
        <v>1110443794</v>
      </c>
      <c r="H358" s="35">
        <v>45469</v>
      </c>
      <c r="I358" s="35">
        <v>45469</v>
      </c>
      <c r="J358" s="41">
        <v>45657</v>
      </c>
      <c r="K358" s="384"/>
      <c r="L358" s="384"/>
      <c r="M358" s="384"/>
      <c r="N358" s="19"/>
    </row>
    <row r="359" spans="1:14" hidden="1">
      <c r="A359" s="30">
        <v>357</v>
      </c>
      <c r="B359" s="30" t="s">
        <v>254</v>
      </c>
      <c r="C359" s="30" t="s">
        <v>336</v>
      </c>
      <c r="D359" s="59" t="s">
        <v>813</v>
      </c>
      <c r="E359" s="32">
        <v>16853000</v>
      </c>
      <c r="F359" s="30" t="s">
        <v>393</v>
      </c>
      <c r="G359" s="33">
        <v>65777854</v>
      </c>
      <c r="H359" s="35">
        <v>45469</v>
      </c>
      <c r="I359" s="35">
        <v>45469</v>
      </c>
      <c r="J359" s="41">
        <v>45657</v>
      </c>
      <c r="K359" s="384"/>
      <c r="L359" s="384"/>
      <c r="M359" s="384"/>
      <c r="N359" s="19"/>
    </row>
    <row r="360" spans="1:14" hidden="1">
      <c r="A360" s="30">
        <v>358</v>
      </c>
      <c r="B360" s="30" t="s">
        <v>254</v>
      </c>
      <c r="C360" s="30" t="s">
        <v>336</v>
      </c>
      <c r="D360" s="59" t="s">
        <v>813</v>
      </c>
      <c r="E360" s="32">
        <v>16853000</v>
      </c>
      <c r="F360" s="30" t="s">
        <v>497</v>
      </c>
      <c r="G360" s="33">
        <v>1234640999</v>
      </c>
      <c r="H360" s="35">
        <v>45469</v>
      </c>
      <c r="I360" s="35">
        <v>45471</v>
      </c>
      <c r="J360" s="41">
        <v>45657</v>
      </c>
      <c r="K360" s="384"/>
      <c r="L360" s="384"/>
      <c r="M360" s="384"/>
      <c r="N360" s="19"/>
    </row>
    <row r="361" spans="1:14" hidden="1">
      <c r="A361" s="30">
        <v>359</v>
      </c>
      <c r="B361" s="30" t="s">
        <v>654</v>
      </c>
      <c r="C361" s="30" t="s">
        <v>806</v>
      </c>
      <c r="D361" s="30" t="s">
        <v>807</v>
      </c>
      <c r="E361" s="32">
        <v>8400000</v>
      </c>
      <c r="F361" s="30" t="s">
        <v>815</v>
      </c>
      <c r="G361" s="33">
        <v>28550638</v>
      </c>
      <c r="H361" s="35">
        <v>45469</v>
      </c>
      <c r="I361" s="35">
        <v>45470</v>
      </c>
      <c r="J361" s="31" t="s">
        <v>88</v>
      </c>
      <c r="K361" s="384"/>
      <c r="L361" s="384"/>
      <c r="M361" s="384"/>
      <c r="N361" s="19"/>
    </row>
    <row r="362" spans="1:14" hidden="1">
      <c r="A362" s="30">
        <v>360</v>
      </c>
      <c r="B362" s="30" t="s">
        <v>254</v>
      </c>
      <c r="C362" s="30" t="s">
        <v>816</v>
      </c>
      <c r="D362" s="59" t="s">
        <v>817</v>
      </c>
      <c r="E362" s="32">
        <v>17332248</v>
      </c>
      <c r="F362" s="30" t="s">
        <v>539</v>
      </c>
      <c r="G362" s="33">
        <v>1109413811</v>
      </c>
      <c r="H362" s="35">
        <v>45469</v>
      </c>
      <c r="I362" s="35">
        <v>45470</v>
      </c>
      <c r="J362" s="41">
        <v>45657</v>
      </c>
      <c r="K362" s="384"/>
      <c r="L362" s="384"/>
      <c r="M362" s="384"/>
      <c r="N362" s="19"/>
    </row>
    <row r="363" spans="1:14" hidden="1">
      <c r="A363" s="30">
        <v>361</v>
      </c>
      <c r="B363" s="30" t="s">
        <v>254</v>
      </c>
      <c r="C363" s="30" t="s">
        <v>336</v>
      </c>
      <c r="D363" s="30" t="s">
        <v>810</v>
      </c>
      <c r="E363" s="32">
        <v>15003666</v>
      </c>
      <c r="F363" s="30" t="s">
        <v>349</v>
      </c>
      <c r="G363" s="33">
        <v>52741227</v>
      </c>
      <c r="H363" s="35">
        <v>45469</v>
      </c>
      <c r="I363" s="35">
        <v>45469</v>
      </c>
      <c r="J363" s="41">
        <v>45657</v>
      </c>
      <c r="K363" s="384"/>
      <c r="L363" s="384"/>
      <c r="M363" s="384"/>
      <c r="N363" s="19"/>
    </row>
    <row r="364" spans="1:14" hidden="1">
      <c r="A364" s="30">
        <v>362</v>
      </c>
      <c r="B364" s="30" t="s">
        <v>254</v>
      </c>
      <c r="C364" s="30" t="s">
        <v>336</v>
      </c>
      <c r="D364" s="30" t="s">
        <v>810</v>
      </c>
      <c r="E364" s="32">
        <v>15003666</v>
      </c>
      <c r="F364" s="30" t="s">
        <v>361</v>
      </c>
      <c r="G364" s="33">
        <v>1110526239</v>
      </c>
      <c r="H364" s="35">
        <v>45469</v>
      </c>
      <c r="I364" s="35">
        <v>45469</v>
      </c>
      <c r="J364" s="41">
        <v>45657</v>
      </c>
      <c r="K364" s="384"/>
      <c r="L364" s="384"/>
      <c r="M364" s="384"/>
      <c r="N364" s="19"/>
    </row>
    <row r="365" spans="1:14" hidden="1">
      <c r="A365" s="30">
        <v>363</v>
      </c>
      <c r="B365" s="30" t="s">
        <v>35</v>
      </c>
      <c r="C365" s="30" t="s">
        <v>821</v>
      </c>
      <c r="D365" s="30" t="s">
        <v>299</v>
      </c>
      <c r="E365" s="32">
        <v>15000000</v>
      </c>
      <c r="F365" s="30" t="s">
        <v>822</v>
      </c>
      <c r="G365" s="33">
        <v>0</v>
      </c>
      <c r="H365" s="35">
        <v>45469</v>
      </c>
      <c r="I365" s="35">
        <v>45469</v>
      </c>
      <c r="J365" s="31" t="s">
        <v>88</v>
      </c>
      <c r="K365" s="384"/>
      <c r="L365" s="384"/>
      <c r="M365" s="384"/>
      <c r="N365" s="19"/>
    </row>
    <row r="366" spans="1:14" hidden="1">
      <c r="A366" s="30">
        <v>364</v>
      </c>
      <c r="B366" s="30" t="s">
        <v>254</v>
      </c>
      <c r="C366" s="30" t="s">
        <v>53</v>
      </c>
      <c r="D366" s="55" t="s">
        <v>823</v>
      </c>
      <c r="E366" s="32">
        <v>31000000</v>
      </c>
      <c r="F366" s="30" t="s">
        <v>565</v>
      </c>
      <c r="G366" s="33">
        <v>1110511940</v>
      </c>
      <c r="H366" s="35">
        <v>45469</v>
      </c>
      <c r="I366" s="35">
        <v>45470</v>
      </c>
      <c r="J366" s="41">
        <v>45657</v>
      </c>
      <c r="K366" s="384"/>
      <c r="L366" s="384"/>
      <c r="M366" s="384"/>
      <c r="N366" s="19"/>
    </row>
    <row r="367" spans="1:14" hidden="1">
      <c r="A367" s="30">
        <v>365</v>
      </c>
      <c r="B367" s="30" t="s">
        <v>254</v>
      </c>
      <c r="C367" s="30" t="s">
        <v>53</v>
      </c>
      <c r="D367" s="59" t="s">
        <v>825</v>
      </c>
      <c r="E367" s="32">
        <v>38500000</v>
      </c>
      <c r="F367" s="30" t="s">
        <v>826</v>
      </c>
      <c r="G367" s="33">
        <v>1106772314</v>
      </c>
      <c r="H367" s="35">
        <v>45469</v>
      </c>
      <c r="I367" s="35">
        <v>45471</v>
      </c>
      <c r="J367" s="31" t="s">
        <v>828</v>
      </c>
      <c r="K367" s="384"/>
      <c r="L367" s="384"/>
      <c r="M367" s="384"/>
      <c r="N367" s="19"/>
    </row>
    <row r="368" spans="1:14" hidden="1">
      <c r="A368" s="30">
        <v>366</v>
      </c>
      <c r="B368" s="30" t="s">
        <v>254</v>
      </c>
      <c r="C368" s="30" t="s">
        <v>53</v>
      </c>
      <c r="D368" s="55" t="s">
        <v>829</v>
      </c>
      <c r="E368" s="32">
        <v>51800000</v>
      </c>
      <c r="F368" s="30" t="s">
        <v>830</v>
      </c>
      <c r="G368" s="33">
        <v>93405160</v>
      </c>
      <c r="H368" s="35">
        <v>45469</v>
      </c>
      <c r="I368" s="35">
        <v>45475</v>
      </c>
      <c r="J368" s="41">
        <v>45657</v>
      </c>
      <c r="K368" s="384"/>
      <c r="L368" s="384"/>
      <c r="M368" s="384"/>
      <c r="N368" s="19"/>
    </row>
    <row r="369" spans="1:14" hidden="1">
      <c r="A369" s="30">
        <v>367</v>
      </c>
      <c r="B369" s="30" t="s">
        <v>254</v>
      </c>
      <c r="C369" s="30" t="s">
        <v>336</v>
      </c>
      <c r="D369" s="30" t="s">
        <v>831</v>
      </c>
      <c r="E369" s="32">
        <v>17100000</v>
      </c>
      <c r="F369" s="30" t="s">
        <v>502</v>
      </c>
      <c r="G369" s="33">
        <v>1109004088</v>
      </c>
      <c r="H369" s="35">
        <v>45470</v>
      </c>
      <c r="I369" s="35">
        <v>45475</v>
      </c>
      <c r="J369" s="41">
        <v>45657</v>
      </c>
      <c r="K369" s="384"/>
      <c r="L369" s="384"/>
      <c r="M369" s="384"/>
      <c r="N369" s="19"/>
    </row>
    <row r="370" spans="1:14">
      <c r="A370" s="43">
        <v>368</v>
      </c>
      <c r="B370" s="43" t="s">
        <v>35</v>
      </c>
      <c r="C370" s="43" t="s">
        <v>251</v>
      </c>
      <c r="D370" s="57" t="s">
        <v>833</v>
      </c>
      <c r="E370" s="45">
        <v>16000000</v>
      </c>
      <c r="F370" s="43" t="s">
        <v>834</v>
      </c>
      <c r="G370" s="46">
        <v>93238153</v>
      </c>
      <c r="H370" s="48">
        <v>45470</v>
      </c>
      <c r="I370" s="48">
        <v>45470</v>
      </c>
      <c r="J370" s="44" t="s">
        <v>52</v>
      </c>
      <c r="K370" s="384"/>
      <c r="L370" s="384"/>
      <c r="M370" s="384"/>
      <c r="N370" s="19"/>
    </row>
    <row r="371" spans="1:14" hidden="1">
      <c r="A371" s="43">
        <v>369</v>
      </c>
      <c r="B371" s="43" t="s">
        <v>35</v>
      </c>
      <c r="C371" s="43" t="s">
        <v>97</v>
      </c>
      <c r="D371" s="43" t="s">
        <v>836</v>
      </c>
      <c r="E371" s="45">
        <v>130000000</v>
      </c>
      <c r="F371" s="43" t="s">
        <v>837</v>
      </c>
      <c r="G371" s="46">
        <v>800250023</v>
      </c>
      <c r="H371" s="48">
        <v>45471</v>
      </c>
      <c r="I371" s="48">
        <v>45471</v>
      </c>
      <c r="J371" s="44" t="s">
        <v>52</v>
      </c>
      <c r="K371" s="384"/>
      <c r="L371" s="384"/>
      <c r="M371" s="384"/>
      <c r="N371" s="19"/>
    </row>
    <row r="372" spans="1:14" hidden="1">
      <c r="A372" s="30">
        <v>370</v>
      </c>
      <c r="B372" s="30" t="s">
        <v>254</v>
      </c>
      <c r="C372" s="30" t="s">
        <v>36</v>
      </c>
      <c r="D372" s="59" t="s">
        <v>839</v>
      </c>
      <c r="E372" s="32">
        <v>76135605</v>
      </c>
      <c r="F372" s="30" t="s">
        <v>840</v>
      </c>
      <c r="G372" s="33" t="s">
        <v>841</v>
      </c>
      <c r="H372" s="35">
        <v>45471</v>
      </c>
      <c r="I372" s="35" t="s">
        <v>843</v>
      </c>
      <c r="J372" s="41">
        <v>45657</v>
      </c>
      <c r="K372" s="384"/>
      <c r="L372" s="384"/>
      <c r="M372" s="384"/>
      <c r="N372" s="19"/>
    </row>
    <row r="373" spans="1:14" hidden="1">
      <c r="A373" s="30">
        <v>371</v>
      </c>
      <c r="B373" s="30" t="s">
        <v>35</v>
      </c>
      <c r="C373" s="30" t="s">
        <v>48</v>
      </c>
      <c r="D373" s="59" t="s">
        <v>709</v>
      </c>
      <c r="E373" s="32">
        <v>65500000</v>
      </c>
      <c r="F373" s="30" t="s">
        <v>50</v>
      </c>
      <c r="G373" s="33">
        <v>901252497</v>
      </c>
      <c r="H373" s="35">
        <v>45471</v>
      </c>
      <c r="I373" s="35">
        <v>45329</v>
      </c>
      <c r="J373" s="31" t="s">
        <v>41</v>
      </c>
      <c r="K373" s="384"/>
      <c r="L373" s="384"/>
      <c r="M373" s="384"/>
      <c r="N373" s="19"/>
    </row>
    <row r="374" spans="1:14" hidden="1">
      <c r="A374" s="30">
        <v>372</v>
      </c>
      <c r="B374" s="30" t="s">
        <v>254</v>
      </c>
      <c r="C374" s="30" t="s">
        <v>48</v>
      </c>
      <c r="D374" s="55" t="s">
        <v>63</v>
      </c>
      <c r="E374" s="32">
        <v>48600000</v>
      </c>
      <c r="F374" s="30" t="s">
        <v>259</v>
      </c>
      <c r="G374" s="33">
        <v>1232391592</v>
      </c>
      <c r="H374" s="35">
        <v>45471</v>
      </c>
      <c r="I374" s="35">
        <v>45475</v>
      </c>
      <c r="J374" s="41">
        <v>45657</v>
      </c>
      <c r="K374" s="384"/>
      <c r="L374" s="384"/>
      <c r="M374" s="384"/>
      <c r="N374" s="19"/>
    </row>
    <row r="375" spans="1:14" hidden="1">
      <c r="A375" s="30">
        <v>373</v>
      </c>
      <c r="B375" s="30" t="s">
        <v>254</v>
      </c>
      <c r="C375" s="30" t="s">
        <v>48</v>
      </c>
      <c r="D375" s="55" t="s">
        <v>63</v>
      </c>
      <c r="E375" s="32">
        <v>50220000</v>
      </c>
      <c r="F375" s="30" t="s">
        <v>722</v>
      </c>
      <c r="G375" s="33">
        <v>1110501425</v>
      </c>
      <c r="H375" s="35">
        <v>45471</v>
      </c>
      <c r="I375" s="35">
        <v>45475</v>
      </c>
      <c r="J375" s="41">
        <v>45657</v>
      </c>
      <c r="K375" s="384"/>
      <c r="L375" s="384"/>
      <c r="M375" s="384"/>
      <c r="N375" s="19"/>
    </row>
    <row r="376" spans="1:14" hidden="1">
      <c r="A376" s="30">
        <v>374</v>
      </c>
      <c r="B376" s="30" t="s">
        <v>254</v>
      </c>
      <c r="C376" s="30" t="s">
        <v>59</v>
      </c>
      <c r="D376" s="59" t="s">
        <v>847</v>
      </c>
      <c r="E376" s="32">
        <v>17370000</v>
      </c>
      <c r="F376" s="30" t="s">
        <v>281</v>
      </c>
      <c r="G376" s="33">
        <v>1110484511</v>
      </c>
      <c r="H376" s="35">
        <v>45475</v>
      </c>
      <c r="I376" s="35">
        <v>45475</v>
      </c>
      <c r="J376" s="41">
        <v>45657</v>
      </c>
      <c r="K376" s="384"/>
      <c r="L376" s="384"/>
      <c r="M376" s="384"/>
      <c r="N376" s="19"/>
    </row>
    <row r="377" spans="1:14" hidden="1">
      <c r="A377" s="30">
        <v>375</v>
      </c>
      <c r="B377" s="30" t="s">
        <v>254</v>
      </c>
      <c r="C377" s="30" t="s">
        <v>48</v>
      </c>
      <c r="D377" s="55" t="s">
        <v>145</v>
      </c>
      <c r="E377" s="32">
        <v>79380000</v>
      </c>
      <c r="F377" s="30" t="s">
        <v>146</v>
      </c>
      <c r="G377" s="33">
        <v>14138035</v>
      </c>
      <c r="H377" s="35">
        <v>45414</v>
      </c>
      <c r="I377" s="35">
        <v>45475</v>
      </c>
      <c r="J377" s="41">
        <v>45657</v>
      </c>
      <c r="K377" s="384"/>
      <c r="L377" s="384"/>
      <c r="M377" s="384"/>
      <c r="N377" s="19"/>
    </row>
    <row r="378" spans="1:14" hidden="1">
      <c r="A378" s="30">
        <v>376</v>
      </c>
      <c r="B378" s="30" t="s">
        <v>654</v>
      </c>
      <c r="C378" s="30" t="s">
        <v>314</v>
      </c>
      <c r="D378" s="30" t="s">
        <v>788</v>
      </c>
      <c r="E378" s="32">
        <v>13500000</v>
      </c>
      <c r="F378" s="30" t="s">
        <v>849</v>
      </c>
      <c r="G378" s="33">
        <v>49781418</v>
      </c>
      <c r="H378" s="35">
        <v>45475</v>
      </c>
      <c r="I378" s="35">
        <v>45476</v>
      </c>
      <c r="J378" s="31" t="s">
        <v>88</v>
      </c>
      <c r="K378" s="384"/>
      <c r="L378" s="384"/>
      <c r="M378" s="384"/>
      <c r="N378" s="19"/>
    </row>
    <row r="379" spans="1:14" hidden="1">
      <c r="A379" s="30">
        <v>377</v>
      </c>
      <c r="B379" s="30" t="s">
        <v>254</v>
      </c>
      <c r="C379" s="30" t="s">
        <v>488</v>
      </c>
      <c r="D379" s="55" t="s">
        <v>100</v>
      </c>
      <c r="E379" s="32">
        <v>14214000</v>
      </c>
      <c r="F379" s="30" t="s">
        <v>101</v>
      </c>
      <c r="G379" s="33">
        <v>1110518316</v>
      </c>
      <c r="H379" s="35">
        <v>45475</v>
      </c>
      <c r="I379" s="35">
        <v>45476</v>
      </c>
      <c r="J379" s="41">
        <v>45657</v>
      </c>
      <c r="K379" s="384"/>
      <c r="L379" s="384"/>
      <c r="M379" s="384"/>
      <c r="N379" s="19"/>
    </row>
    <row r="380" spans="1:14" hidden="1">
      <c r="A380" s="30">
        <v>378</v>
      </c>
      <c r="B380" s="30" t="s">
        <v>254</v>
      </c>
      <c r="C380" s="30" t="s">
        <v>92</v>
      </c>
      <c r="D380" s="30" t="s">
        <v>850</v>
      </c>
      <c r="E380" s="32">
        <v>32000000</v>
      </c>
      <c r="F380" s="30" t="s">
        <v>851</v>
      </c>
      <c r="G380" s="33">
        <v>60381373</v>
      </c>
      <c r="H380" s="35">
        <v>45476</v>
      </c>
      <c r="I380" s="35">
        <v>45476</v>
      </c>
      <c r="J380" s="41">
        <v>45657</v>
      </c>
      <c r="K380" s="384"/>
      <c r="L380" s="384"/>
      <c r="M380" s="384"/>
      <c r="N380" s="19"/>
    </row>
    <row r="381" spans="1:14" hidden="1">
      <c r="A381" s="30">
        <v>379</v>
      </c>
      <c r="B381" s="30" t="s">
        <v>254</v>
      </c>
      <c r="C381" s="30" t="s">
        <v>314</v>
      </c>
      <c r="D381" s="30" t="s">
        <v>853</v>
      </c>
      <c r="E381" s="32">
        <v>26574000</v>
      </c>
      <c r="F381" s="30" t="s">
        <v>854</v>
      </c>
      <c r="G381" s="33">
        <v>1110531277</v>
      </c>
      <c r="H381" s="35">
        <v>45476</v>
      </c>
      <c r="I381" s="35">
        <v>45477</v>
      </c>
      <c r="J381" s="41">
        <v>45657</v>
      </c>
      <c r="K381" s="384"/>
      <c r="L381" s="384"/>
      <c r="M381" s="384"/>
      <c r="N381" s="19"/>
    </row>
    <row r="382" spans="1:14" hidden="1">
      <c r="A382" s="30">
        <v>380</v>
      </c>
      <c r="B382" s="30" t="s">
        <v>254</v>
      </c>
      <c r="C382" s="30" t="s">
        <v>314</v>
      </c>
      <c r="D382" s="30" t="s">
        <v>853</v>
      </c>
      <c r="E382" s="32">
        <v>26574000</v>
      </c>
      <c r="F382" s="30" t="s">
        <v>402</v>
      </c>
      <c r="G382" s="33">
        <v>1109385778</v>
      </c>
      <c r="H382" s="35">
        <v>45476</v>
      </c>
      <c r="I382" s="35">
        <v>45477</v>
      </c>
      <c r="J382" s="41">
        <v>45657</v>
      </c>
      <c r="K382" s="384"/>
      <c r="L382" s="384"/>
      <c r="M382" s="384"/>
      <c r="N382" s="19"/>
    </row>
    <row r="383" spans="1:14" hidden="1">
      <c r="A383" s="30">
        <v>381</v>
      </c>
      <c r="B383" s="30" t="s">
        <v>254</v>
      </c>
      <c r="C383" s="30" t="s">
        <v>314</v>
      </c>
      <c r="D383" s="30" t="s">
        <v>857</v>
      </c>
      <c r="E383" s="32">
        <v>13200000</v>
      </c>
      <c r="F383" s="30" t="s">
        <v>388</v>
      </c>
      <c r="G383" s="33">
        <v>37724534</v>
      </c>
      <c r="H383" s="35">
        <v>45476</v>
      </c>
      <c r="I383" s="35">
        <v>45476</v>
      </c>
      <c r="J383" s="41">
        <v>45657</v>
      </c>
      <c r="K383" s="384"/>
      <c r="L383" s="384"/>
      <c r="M383" s="384"/>
      <c r="N383" s="19"/>
    </row>
    <row r="384" spans="1:14" hidden="1">
      <c r="A384" s="30">
        <v>382</v>
      </c>
      <c r="B384" s="30" t="s">
        <v>254</v>
      </c>
      <c r="C384" s="30" t="s">
        <v>262</v>
      </c>
      <c r="D384" s="59" t="s">
        <v>859</v>
      </c>
      <c r="E384" s="32">
        <v>15540000</v>
      </c>
      <c r="F384" s="30" t="s">
        <v>451</v>
      </c>
      <c r="G384" s="33">
        <v>1110487432</v>
      </c>
      <c r="H384" s="35">
        <v>45476</v>
      </c>
      <c r="I384" s="35">
        <v>45482</v>
      </c>
      <c r="J384" s="41">
        <v>45657</v>
      </c>
      <c r="K384" s="384"/>
      <c r="L384" s="384"/>
      <c r="M384" s="384"/>
      <c r="N384" s="19"/>
    </row>
    <row r="385" spans="1:14" hidden="1">
      <c r="A385" s="30">
        <v>383</v>
      </c>
      <c r="B385" s="30" t="s">
        <v>254</v>
      </c>
      <c r="C385" s="30" t="s">
        <v>262</v>
      </c>
      <c r="D385" s="59" t="s">
        <v>859</v>
      </c>
      <c r="E385" s="32">
        <v>15540000</v>
      </c>
      <c r="F385" s="30" t="s">
        <v>861</v>
      </c>
      <c r="G385" s="33">
        <v>1110538424</v>
      </c>
      <c r="H385" s="35">
        <v>45476</v>
      </c>
      <c r="I385" s="35">
        <v>45476</v>
      </c>
      <c r="J385" s="41">
        <v>45657</v>
      </c>
      <c r="K385" s="384"/>
      <c r="L385" s="384"/>
      <c r="M385" s="384"/>
      <c r="N385" s="19"/>
    </row>
    <row r="386" spans="1:14" hidden="1">
      <c r="A386" s="30">
        <v>384</v>
      </c>
      <c r="B386" s="30" t="s">
        <v>254</v>
      </c>
      <c r="C386" s="30" t="s">
        <v>262</v>
      </c>
      <c r="D386" s="59" t="s">
        <v>859</v>
      </c>
      <c r="E386" s="32">
        <v>15540000</v>
      </c>
      <c r="F386" s="30" t="s">
        <v>536</v>
      </c>
      <c r="G386" s="33">
        <v>1110489832</v>
      </c>
      <c r="H386" s="35">
        <v>45476</v>
      </c>
      <c r="I386" s="35">
        <v>45476</v>
      </c>
      <c r="J386" s="41">
        <v>45657</v>
      </c>
      <c r="K386" s="384"/>
      <c r="L386" s="384"/>
      <c r="M386" s="384"/>
      <c r="N386" s="19"/>
    </row>
    <row r="387" spans="1:14" hidden="1">
      <c r="A387" s="30">
        <v>385</v>
      </c>
      <c r="B387" s="30" t="s">
        <v>254</v>
      </c>
      <c r="C387" s="30" t="s">
        <v>210</v>
      </c>
      <c r="D387" s="30" t="s">
        <v>864</v>
      </c>
      <c r="E387" s="32">
        <v>16200000</v>
      </c>
      <c r="F387" s="30" t="s">
        <v>865</v>
      </c>
      <c r="G387" s="33">
        <v>1110489791</v>
      </c>
      <c r="H387" s="35">
        <v>45476</v>
      </c>
      <c r="I387" s="35">
        <v>45478</v>
      </c>
      <c r="J387" s="41">
        <v>45657</v>
      </c>
      <c r="K387" s="384"/>
      <c r="L387" s="384"/>
      <c r="M387" s="384"/>
      <c r="N387" s="19"/>
    </row>
    <row r="388" spans="1:14" hidden="1">
      <c r="A388" s="30">
        <v>386</v>
      </c>
      <c r="B388" s="30" t="s">
        <v>254</v>
      </c>
      <c r="C388" s="30" t="s">
        <v>210</v>
      </c>
      <c r="D388" s="30" t="s">
        <v>864</v>
      </c>
      <c r="E388" s="32">
        <v>16200000</v>
      </c>
      <c r="F388" s="30" t="s">
        <v>342</v>
      </c>
      <c r="G388" s="33">
        <v>1003820148</v>
      </c>
      <c r="H388" s="35">
        <v>45476</v>
      </c>
      <c r="I388" s="35">
        <v>45477</v>
      </c>
      <c r="J388" s="41">
        <v>45657</v>
      </c>
      <c r="K388" s="384"/>
      <c r="L388" s="384"/>
      <c r="M388" s="384"/>
      <c r="N388" s="19"/>
    </row>
    <row r="389" spans="1:14" hidden="1">
      <c r="A389" s="30">
        <v>387</v>
      </c>
      <c r="B389" s="30" t="s">
        <v>254</v>
      </c>
      <c r="C389" s="30" t="s">
        <v>210</v>
      </c>
      <c r="D389" s="30" t="s">
        <v>864</v>
      </c>
      <c r="E389" s="32">
        <v>16200000</v>
      </c>
      <c r="F389" s="30" t="s">
        <v>351</v>
      </c>
      <c r="G389" s="33">
        <v>1110471181</v>
      </c>
      <c r="H389" s="35">
        <v>45476</v>
      </c>
      <c r="I389" s="35">
        <v>45476</v>
      </c>
      <c r="J389" s="41">
        <v>45657</v>
      </c>
      <c r="K389" s="384"/>
      <c r="L389" s="384"/>
      <c r="M389" s="384"/>
      <c r="N389" s="19"/>
    </row>
    <row r="390" spans="1:14" hidden="1">
      <c r="A390" s="30">
        <v>388</v>
      </c>
      <c r="B390" s="30" t="s">
        <v>254</v>
      </c>
      <c r="C390" s="30" t="s">
        <v>210</v>
      </c>
      <c r="D390" s="30" t="s">
        <v>864</v>
      </c>
      <c r="E390" s="32">
        <v>16200000</v>
      </c>
      <c r="F390" s="30" t="s">
        <v>554</v>
      </c>
      <c r="G390" s="33">
        <v>1110491563</v>
      </c>
      <c r="H390" s="35">
        <v>45476</v>
      </c>
      <c r="I390" s="35">
        <v>45478</v>
      </c>
      <c r="J390" s="41">
        <v>45657</v>
      </c>
      <c r="K390" s="384"/>
      <c r="L390" s="384"/>
      <c r="M390" s="384"/>
      <c r="N390" s="19"/>
    </row>
    <row r="391" spans="1:14" hidden="1">
      <c r="A391" s="30">
        <v>389</v>
      </c>
      <c r="B391" s="30" t="s">
        <v>254</v>
      </c>
      <c r="C391" s="30" t="s">
        <v>210</v>
      </c>
      <c r="D391" s="30" t="s">
        <v>864</v>
      </c>
      <c r="E391" s="32">
        <v>16200000</v>
      </c>
      <c r="F391" s="30" t="s">
        <v>367</v>
      </c>
      <c r="G391" s="33">
        <v>1109380383</v>
      </c>
      <c r="H391" s="35">
        <v>45476</v>
      </c>
      <c r="I391" s="35">
        <v>45477</v>
      </c>
      <c r="J391" s="41">
        <v>45657</v>
      </c>
      <c r="K391" s="384"/>
      <c r="L391" s="384"/>
      <c r="M391" s="384"/>
      <c r="N391" s="19"/>
    </row>
    <row r="392" spans="1:14" hidden="1">
      <c r="A392" s="30">
        <v>390</v>
      </c>
      <c r="B392" s="30" t="s">
        <v>254</v>
      </c>
      <c r="C392" s="30" t="s">
        <v>210</v>
      </c>
      <c r="D392" s="59" t="s">
        <v>870</v>
      </c>
      <c r="E392" s="32">
        <v>14214000</v>
      </c>
      <c r="F392" s="30" t="s">
        <v>381</v>
      </c>
      <c r="G392" s="33">
        <v>1110498747</v>
      </c>
      <c r="H392" s="35">
        <v>45476</v>
      </c>
      <c r="I392" s="35">
        <v>45478</v>
      </c>
      <c r="J392" s="41">
        <v>45657</v>
      </c>
      <c r="K392" s="384"/>
      <c r="L392" s="384"/>
      <c r="M392" s="384"/>
      <c r="N392" s="19"/>
    </row>
    <row r="393" spans="1:14" hidden="1">
      <c r="A393" s="30">
        <v>391</v>
      </c>
      <c r="B393" s="30" t="s">
        <v>254</v>
      </c>
      <c r="C393" s="30" t="s">
        <v>314</v>
      </c>
      <c r="D393" s="30" t="s">
        <v>872</v>
      </c>
      <c r="E393" s="32">
        <v>14214000</v>
      </c>
      <c r="F393" s="30" t="s">
        <v>522</v>
      </c>
      <c r="G393" s="33">
        <v>28551456</v>
      </c>
      <c r="H393" s="35">
        <v>45476</v>
      </c>
      <c r="I393" s="35">
        <v>45478</v>
      </c>
      <c r="J393" s="41">
        <v>45657</v>
      </c>
      <c r="K393" s="384"/>
      <c r="L393" s="384"/>
      <c r="M393" s="384"/>
      <c r="N393" s="19"/>
    </row>
    <row r="394" spans="1:14" hidden="1">
      <c r="A394" s="30">
        <v>392</v>
      </c>
      <c r="B394" s="30" t="s">
        <v>254</v>
      </c>
      <c r="C394" s="30" t="s">
        <v>314</v>
      </c>
      <c r="D394" s="30" t="s">
        <v>864</v>
      </c>
      <c r="E394" s="32">
        <v>14214000</v>
      </c>
      <c r="F394" s="59" t="s">
        <v>399</v>
      </c>
      <c r="G394" s="33">
        <v>28914677</v>
      </c>
      <c r="H394" s="35">
        <v>45476</v>
      </c>
      <c r="I394" s="35">
        <v>45476</v>
      </c>
      <c r="J394" s="41">
        <v>45657</v>
      </c>
      <c r="K394" s="384"/>
      <c r="L394" s="384"/>
      <c r="M394" s="384"/>
      <c r="N394" s="19"/>
    </row>
    <row r="395" spans="1:14" hidden="1">
      <c r="A395" s="30">
        <v>393</v>
      </c>
      <c r="B395" s="30" t="s">
        <v>254</v>
      </c>
      <c r="C395" s="30" t="s">
        <v>314</v>
      </c>
      <c r="D395" s="30" t="s">
        <v>864</v>
      </c>
      <c r="E395" s="32">
        <v>14214000</v>
      </c>
      <c r="F395" s="30" t="s">
        <v>874</v>
      </c>
      <c r="G395" s="33">
        <v>1005827296</v>
      </c>
      <c r="H395" s="35">
        <v>45476</v>
      </c>
      <c r="I395" s="35" t="s">
        <v>876</v>
      </c>
      <c r="J395" s="41">
        <v>45657</v>
      </c>
      <c r="K395" s="384"/>
      <c r="L395" s="384"/>
      <c r="M395" s="384"/>
      <c r="N395" s="19"/>
    </row>
    <row r="396" spans="1:14" hidden="1">
      <c r="A396" s="30">
        <v>394</v>
      </c>
      <c r="B396" s="30" t="s">
        <v>254</v>
      </c>
      <c r="C396" s="30" t="s">
        <v>210</v>
      </c>
      <c r="D396" s="59" t="s">
        <v>870</v>
      </c>
      <c r="E396" s="32">
        <v>14214000</v>
      </c>
      <c r="F396" s="30" t="s">
        <v>319</v>
      </c>
      <c r="G396" s="33">
        <v>1110597725</v>
      </c>
      <c r="H396" s="35">
        <v>45476</v>
      </c>
      <c r="I396" s="35">
        <v>45477</v>
      </c>
      <c r="J396" s="41">
        <v>45657</v>
      </c>
      <c r="K396" s="384"/>
      <c r="L396" s="384"/>
      <c r="M396" s="384"/>
      <c r="N396" s="19"/>
    </row>
    <row r="397" spans="1:14" hidden="1">
      <c r="A397" s="30">
        <v>395</v>
      </c>
      <c r="B397" s="30" t="s">
        <v>254</v>
      </c>
      <c r="C397" s="30" t="s">
        <v>488</v>
      </c>
      <c r="D397" s="55" t="s">
        <v>100</v>
      </c>
      <c r="E397" s="32">
        <v>14214000</v>
      </c>
      <c r="F397" s="30" t="s">
        <v>472</v>
      </c>
      <c r="G397" s="33">
        <v>1006130203</v>
      </c>
      <c r="H397" s="35">
        <v>45476</v>
      </c>
      <c r="I397" s="35">
        <v>5</v>
      </c>
      <c r="J397" s="41">
        <v>45657</v>
      </c>
      <c r="K397" s="384"/>
      <c r="L397" s="384"/>
      <c r="M397" s="384"/>
      <c r="N397" s="19"/>
    </row>
    <row r="398" spans="1:14" hidden="1">
      <c r="A398" s="30">
        <v>396</v>
      </c>
      <c r="B398" s="30" t="s">
        <v>254</v>
      </c>
      <c r="C398" s="30" t="s">
        <v>314</v>
      </c>
      <c r="D398" s="30" t="s">
        <v>872</v>
      </c>
      <c r="E398" s="32">
        <v>14214000</v>
      </c>
      <c r="F398" s="30" t="s">
        <v>394</v>
      </c>
      <c r="G398" s="33">
        <v>1234643097</v>
      </c>
      <c r="H398" s="35">
        <v>45476</v>
      </c>
      <c r="I398" s="35">
        <v>45477</v>
      </c>
      <c r="J398" s="41">
        <v>45657</v>
      </c>
      <c r="K398" s="384"/>
      <c r="L398" s="384"/>
      <c r="M398" s="384"/>
      <c r="N398" s="19"/>
    </row>
    <row r="399" spans="1:14" hidden="1">
      <c r="A399" s="30">
        <v>397</v>
      </c>
      <c r="B399" s="30" t="s">
        <v>254</v>
      </c>
      <c r="C399" s="30" t="s">
        <v>314</v>
      </c>
      <c r="D399" s="30" t="s">
        <v>872</v>
      </c>
      <c r="E399" s="32">
        <v>14214000</v>
      </c>
      <c r="F399" s="30" t="s">
        <v>504</v>
      </c>
      <c r="G399" s="33">
        <v>1110552026</v>
      </c>
      <c r="H399" s="35">
        <v>45476</v>
      </c>
      <c r="I399" s="35">
        <v>45477</v>
      </c>
      <c r="J399" s="41">
        <v>45657</v>
      </c>
      <c r="K399" s="384"/>
      <c r="L399" s="384"/>
      <c r="M399" s="384"/>
      <c r="N399" s="19"/>
    </row>
    <row r="400" spans="1:14" hidden="1">
      <c r="A400" s="30">
        <v>398</v>
      </c>
      <c r="B400" s="30" t="s">
        <v>254</v>
      </c>
      <c r="C400" s="30" t="s">
        <v>314</v>
      </c>
      <c r="D400" s="30" t="s">
        <v>872</v>
      </c>
      <c r="E400" s="32">
        <v>14214000</v>
      </c>
      <c r="F400" s="30" t="s">
        <v>395</v>
      </c>
      <c r="G400" s="33">
        <v>1088308527</v>
      </c>
      <c r="H400" s="35">
        <v>45476</v>
      </c>
      <c r="I400" s="35">
        <v>45477</v>
      </c>
      <c r="J400" s="41">
        <v>45657</v>
      </c>
      <c r="K400" s="384"/>
      <c r="L400" s="384"/>
      <c r="M400" s="384"/>
      <c r="N400" s="19"/>
    </row>
    <row r="401" spans="1:14" hidden="1">
      <c r="A401" s="30">
        <v>399</v>
      </c>
      <c r="B401" s="30" t="s">
        <v>254</v>
      </c>
      <c r="C401" s="30" t="s">
        <v>210</v>
      </c>
      <c r="D401" s="30" t="s">
        <v>864</v>
      </c>
      <c r="E401" s="32">
        <v>16200000</v>
      </c>
      <c r="F401" s="30" t="s">
        <v>446</v>
      </c>
      <c r="G401" s="33">
        <v>1004417147</v>
      </c>
      <c r="H401" s="35">
        <v>45476</v>
      </c>
      <c r="I401" s="35">
        <v>45482</v>
      </c>
      <c r="J401" s="41">
        <v>45657</v>
      </c>
      <c r="K401" s="384" t="s">
        <v>881</v>
      </c>
      <c r="L401" s="384">
        <v>3118876207</v>
      </c>
      <c r="M401" s="384"/>
      <c r="N401" s="19"/>
    </row>
    <row r="402" spans="1:14" hidden="1">
      <c r="A402" s="30">
        <v>400</v>
      </c>
      <c r="B402" s="30" t="s">
        <v>254</v>
      </c>
      <c r="C402" s="30" t="s">
        <v>314</v>
      </c>
      <c r="D402" s="30" t="s">
        <v>872</v>
      </c>
      <c r="E402" s="32">
        <v>14214000</v>
      </c>
      <c r="F402" s="30" t="s">
        <v>444</v>
      </c>
      <c r="G402" s="33">
        <v>52049254</v>
      </c>
      <c r="H402" s="35">
        <v>45476</v>
      </c>
      <c r="I402" s="35">
        <v>45477</v>
      </c>
      <c r="J402" s="41">
        <v>45657</v>
      </c>
      <c r="K402" s="384"/>
      <c r="L402" s="384"/>
      <c r="M402" s="384"/>
      <c r="N402" s="19"/>
    </row>
    <row r="403" spans="1:14" hidden="1">
      <c r="A403" s="30">
        <v>401</v>
      </c>
      <c r="B403" s="30" t="s">
        <v>254</v>
      </c>
      <c r="C403" s="30" t="s">
        <v>210</v>
      </c>
      <c r="D403" s="59" t="s">
        <v>870</v>
      </c>
      <c r="E403" s="32">
        <v>14214000</v>
      </c>
      <c r="F403" s="30" t="s">
        <v>883</v>
      </c>
      <c r="G403" s="33">
        <v>1111453139</v>
      </c>
      <c r="H403" s="35">
        <v>45476</v>
      </c>
      <c r="I403" s="35">
        <v>45478</v>
      </c>
      <c r="J403" s="41">
        <v>45657</v>
      </c>
      <c r="K403" s="384"/>
      <c r="L403" s="384"/>
      <c r="M403" s="384"/>
      <c r="N403" s="19"/>
    </row>
    <row r="404" spans="1:14" hidden="1">
      <c r="A404" s="30">
        <v>402</v>
      </c>
      <c r="B404" s="30" t="s">
        <v>254</v>
      </c>
      <c r="C404" s="30" t="s">
        <v>314</v>
      </c>
      <c r="D404" s="30" t="s">
        <v>872</v>
      </c>
      <c r="E404" s="32">
        <v>14214000</v>
      </c>
      <c r="F404" s="30" t="s">
        <v>397</v>
      </c>
      <c r="G404" s="33">
        <v>33994070</v>
      </c>
      <c r="H404" s="35">
        <v>45476</v>
      </c>
      <c r="I404" s="35">
        <v>45477</v>
      </c>
      <c r="J404" s="41">
        <v>45657</v>
      </c>
      <c r="K404" s="384"/>
      <c r="L404" s="384"/>
      <c r="M404" s="384"/>
      <c r="N404" s="19"/>
    </row>
    <row r="405" spans="1:14" hidden="1">
      <c r="A405" s="30">
        <v>403</v>
      </c>
      <c r="B405" s="30" t="s">
        <v>254</v>
      </c>
      <c r="C405" s="30" t="s">
        <v>314</v>
      </c>
      <c r="D405" s="30" t="s">
        <v>872</v>
      </c>
      <c r="E405" s="32">
        <v>14214000</v>
      </c>
      <c r="F405" s="30" t="s">
        <v>442</v>
      </c>
      <c r="G405" s="33">
        <v>1234645968</v>
      </c>
      <c r="H405" s="35">
        <v>45476</v>
      </c>
      <c r="I405" s="35">
        <v>45477</v>
      </c>
      <c r="J405" s="41">
        <v>45657</v>
      </c>
      <c r="K405" s="384"/>
      <c r="L405" s="384"/>
      <c r="M405" s="384"/>
      <c r="N405" s="19"/>
    </row>
    <row r="406" spans="1:14" hidden="1">
      <c r="A406" s="30">
        <v>404</v>
      </c>
      <c r="B406" s="30" t="s">
        <v>254</v>
      </c>
      <c r="C406" s="30" t="s">
        <v>314</v>
      </c>
      <c r="D406" s="30" t="s">
        <v>872</v>
      </c>
      <c r="E406" s="32">
        <v>14214000</v>
      </c>
      <c r="F406" s="30" t="s">
        <v>396</v>
      </c>
      <c r="G406" s="33">
        <v>1110060962</v>
      </c>
      <c r="H406" s="35">
        <v>45476</v>
      </c>
      <c r="I406" s="35">
        <v>45481</v>
      </c>
      <c r="J406" s="41">
        <v>45657</v>
      </c>
      <c r="K406" s="384"/>
      <c r="L406" s="384"/>
      <c r="M406" s="384"/>
      <c r="N406" s="19"/>
    </row>
    <row r="407" spans="1:14" hidden="1">
      <c r="A407" s="30">
        <v>405</v>
      </c>
      <c r="B407" s="30" t="s">
        <v>254</v>
      </c>
      <c r="C407" s="30" t="s">
        <v>314</v>
      </c>
      <c r="D407" s="30" t="s">
        <v>872</v>
      </c>
      <c r="E407" s="32">
        <v>14214000</v>
      </c>
      <c r="F407" s="30" t="s">
        <v>430</v>
      </c>
      <c r="G407" s="33">
        <v>1110453084</v>
      </c>
      <c r="H407" s="35">
        <v>45476</v>
      </c>
      <c r="I407" s="35">
        <v>45477</v>
      </c>
      <c r="J407" s="41">
        <v>45657</v>
      </c>
      <c r="K407" s="384"/>
      <c r="L407" s="384"/>
      <c r="M407" s="384"/>
      <c r="N407" s="19"/>
    </row>
    <row r="408" spans="1:14" hidden="1">
      <c r="A408" s="30">
        <v>406</v>
      </c>
      <c r="B408" s="30" t="s">
        <v>254</v>
      </c>
      <c r="C408" s="30" t="s">
        <v>210</v>
      </c>
      <c r="D408" s="59" t="s">
        <v>870</v>
      </c>
      <c r="E408" s="32">
        <v>14214000</v>
      </c>
      <c r="F408" s="30" t="s">
        <v>888</v>
      </c>
      <c r="G408" s="33">
        <v>1110507022</v>
      </c>
      <c r="H408" s="35">
        <v>45476</v>
      </c>
      <c r="I408" s="35">
        <v>45477</v>
      </c>
      <c r="J408" s="41">
        <v>45657</v>
      </c>
      <c r="K408" s="384"/>
      <c r="L408" s="384"/>
      <c r="M408" s="384"/>
      <c r="N408" s="19"/>
    </row>
    <row r="409" spans="1:14" hidden="1">
      <c r="A409" s="30">
        <v>407</v>
      </c>
      <c r="B409" s="30" t="s">
        <v>254</v>
      </c>
      <c r="C409" s="30" t="s">
        <v>210</v>
      </c>
      <c r="D409" s="59" t="s">
        <v>870</v>
      </c>
      <c r="E409" s="32">
        <v>14214000</v>
      </c>
      <c r="F409" s="30" t="s">
        <v>889</v>
      </c>
      <c r="G409" s="33">
        <v>65588998</v>
      </c>
      <c r="H409" s="35">
        <v>45476</v>
      </c>
      <c r="I409" s="35"/>
      <c r="J409" s="41">
        <v>45657</v>
      </c>
      <c r="K409" s="384"/>
      <c r="L409" s="384"/>
      <c r="M409" s="384"/>
      <c r="N409" s="19"/>
    </row>
    <row r="410" spans="1:14" hidden="1">
      <c r="A410" s="43">
        <v>408</v>
      </c>
      <c r="B410" s="43" t="s">
        <v>254</v>
      </c>
      <c r="C410" s="43" t="s">
        <v>314</v>
      </c>
      <c r="D410" s="43" t="s">
        <v>872</v>
      </c>
      <c r="E410" s="45">
        <v>14214000</v>
      </c>
      <c r="F410" s="43" t="s">
        <v>495</v>
      </c>
      <c r="G410" s="46">
        <v>1110536322</v>
      </c>
      <c r="H410" s="48">
        <v>45476</v>
      </c>
      <c r="I410" s="48">
        <v>45481</v>
      </c>
      <c r="J410" s="247">
        <v>45657</v>
      </c>
      <c r="K410" s="384"/>
      <c r="L410" s="384"/>
      <c r="M410" s="384"/>
      <c r="N410" s="19"/>
    </row>
    <row r="411" spans="1:14" hidden="1">
      <c r="A411" s="30">
        <v>409</v>
      </c>
      <c r="B411" s="30" t="s">
        <v>254</v>
      </c>
      <c r="C411" s="30" t="s">
        <v>314</v>
      </c>
      <c r="D411" s="30" t="s">
        <v>872</v>
      </c>
      <c r="E411" s="32">
        <v>14214000</v>
      </c>
      <c r="F411" s="30" t="s">
        <v>532</v>
      </c>
      <c r="G411" s="33">
        <v>38364657</v>
      </c>
      <c r="H411" s="35">
        <v>45476</v>
      </c>
      <c r="I411" s="35"/>
      <c r="J411" s="41">
        <v>45657</v>
      </c>
      <c r="K411" s="384" t="s">
        <v>892</v>
      </c>
      <c r="L411" s="384">
        <v>3104083851</v>
      </c>
      <c r="M411" s="384" t="s">
        <v>893</v>
      </c>
      <c r="N411" s="19"/>
    </row>
    <row r="412" spans="1:14" hidden="1">
      <c r="A412" s="30">
        <v>410</v>
      </c>
      <c r="B412" s="30" t="s">
        <v>254</v>
      </c>
      <c r="C412" s="30" t="s">
        <v>488</v>
      </c>
      <c r="D412" s="55" t="s">
        <v>100</v>
      </c>
      <c r="E412" s="32">
        <v>14214000</v>
      </c>
      <c r="F412" s="30" t="s">
        <v>894</v>
      </c>
      <c r="G412" s="33">
        <v>65767290</v>
      </c>
      <c r="H412" s="35">
        <v>45477</v>
      </c>
      <c r="I412" s="35">
        <v>45477</v>
      </c>
      <c r="J412" s="41">
        <v>45657</v>
      </c>
      <c r="K412" s="384"/>
      <c r="L412" s="384"/>
      <c r="M412" s="384"/>
      <c r="N412" s="19"/>
    </row>
    <row r="413" spans="1:14" hidden="1">
      <c r="A413" s="30">
        <v>411</v>
      </c>
      <c r="B413" s="30" t="s">
        <v>254</v>
      </c>
      <c r="C413" s="30" t="s">
        <v>314</v>
      </c>
      <c r="D413" s="59" t="s">
        <v>895</v>
      </c>
      <c r="E413" s="32">
        <v>13933330</v>
      </c>
      <c r="F413" s="30" t="s">
        <v>387</v>
      </c>
      <c r="G413" s="33">
        <v>1005720298</v>
      </c>
      <c r="H413" s="35">
        <v>45477</v>
      </c>
      <c r="I413" s="35">
        <v>45477</v>
      </c>
      <c r="J413" s="41">
        <v>45657</v>
      </c>
      <c r="K413" s="384"/>
      <c r="L413" s="384"/>
      <c r="M413" s="384"/>
      <c r="N413" s="19"/>
    </row>
    <row r="414" spans="1:14" hidden="1">
      <c r="A414" s="30">
        <v>412</v>
      </c>
      <c r="B414" s="30" t="s">
        <v>254</v>
      </c>
      <c r="C414" s="30" t="s">
        <v>210</v>
      </c>
      <c r="D414" s="30" t="s">
        <v>864</v>
      </c>
      <c r="E414" s="32">
        <v>16200000</v>
      </c>
      <c r="F414" s="30" t="s">
        <v>897</v>
      </c>
      <c r="G414" s="33">
        <v>65752745</v>
      </c>
      <c r="H414" s="35">
        <v>45477</v>
      </c>
      <c r="I414" s="35">
        <v>45478</v>
      </c>
      <c r="J414" s="41">
        <v>45657</v>
      </c>
      <c r="K414" s="384"/>
      <c r="L414" s="384"/>
      <c r="M414" s="384"/>
      <c r="N414" s="19"/>
    </row>
    <row r="415" spans="1:14" hidden="1">
      <c r="A415" s="30">
        <v>413</v>
      </c>
      <c r="B415" s="30" t="s">
        <v>254</v>
      </c>
      <c r="C415" s="30" t="s">
        <v>899</v>
      </c>
      <c r="D415" s="59" t="s">
        <v>900</v>
      </c>
      <c r="E415" s="32">
        <v>22800000</v>
      </c>
      <c r="F415" s="30" t="s">
        <v>901</v>
      </c>
      <c r="G415" s="33">
        <v>1110445701</v>
      </c>
      <c r="H415" s="35">
        <v>45477</v>
      </c>
      <c r="I415" s="35">
        <v>45478</v>
      </c>
      <c r="J415" s="41">
        <v>45657</v>
      </c>
      <c r="K415" s="384"/>
      <c r="L415" s="384"/>
      <c r="M415" s="384"/>
      <c r="N415" s="19"/>
    </row>
    <row r="416" spans="1:14" hidden="1">
      <c r="A416" s="30">
        <v>414</v>
      </c>
      <c r="B416" s="30" t="s">
        <v>254</v>
      </c>
      <c r="C416" s="30" t="s">
        <v>791</v>
      </c>
      <c r="D416" s="55" t="s">
        <v>83</v>
      </c>
      <c r="E416" s="32">
        <v>25200000</v>
      </c>
      <c r="F416" s="30" t="s">
        <v>327</v>
      </c>
      <c r="G416" s="33">
        <v>1018474756</v>
      </c>
      <c r="H416" s="35">
        <v>45477</v>
      </c>
      <c r="I416" s="35">
        <v>45478</v>
      </c>
      <c r="J416" s="41">
        <v>45657</v>
      </c>
      <c r="K416" s="384"/>
      <c r="L416" s="384"/>
      <c r="M416" s="384"/>
      <c r="N416" s="19"/>
    </row>
    <row r="417" spans="1:14" hidden="1">
      <c r="A417" s="30">
        <v>415</v>
      </c>
      <c r="B417" s="30" t="s">
        <v>254</v>
      </c>
      <c r="C417" s="30" t="s">
        <v>791</v>
      </c>
      <c r="D417" s="59" t="s">
        <v>900</v>
      </c>
      <c r="E417" s="32">
        <v>22800000</v>
      </c>
      <c r="F417" s="30" t="s">
        <v>475</v>
      </c>
      <c r="G417" s="33">
        <v>1234640609</v>
      </c>
      <c r="H417" s="35">
        <v>45477</v>
      </c>
      <c r="I417" s="35">
        <v>45478</v>
      </c>
      <c r="J417" s="41">
        <v>45657</v>
      </c>
      <c r="K417" s="384"/>
      <c r="L417" s="384"/>
      <c r="M417" s="384"/>
      <c r="N417" s="19"/>
    </row>
    <row r="418" spans="1:14" hidden="1">
      <c r="A418" s="30">
        <v>416</v>
      </c>
      <c r="B418" s="30" t="s">
        <v>254</v>
      </c>
      <c r="C418" s="30" t="s">
        <v>314</v>
      </c>
      <c r="D418" s="59" t="s">
        <v>701</v>
      </c>
      <c r="E418" s="32">
        <v>31850000</v>
      </c>
      <c r="F418" s="30" t="s">
        <v>702</v>
      </c>
      <c r="G418" s="33">
        <v>1110466779</v>
      </c>
      <c r="H418" s="35">
        <v>45477</v>
      </c>
      <c r="I418" s="35">
        <v>45477</v>
      </c>
      <c r="J418" s="41">
        <v>45657</v>
      </c>
      <c r="K418" s="384"/>
      <c r="L418" s="384"/>
      <c r="M418" s="384"/>
      <c r="N418" s="19"/>
    </row>
    <row r="419" spans="1:14" hidden="1">
      <c r="A419" s="30">
        <v>417</v>
      </c>
      <c r="B419" s="30" t="s">
        <v>35</v>
      </c>
      <c r="C419" s="30" t="s">
        <v>905</v>
      </c>
      <c r="D419" s="68" t="s">
        <v>597</v>
      </c>
      <c r="E419" s="32">
        <v>19910000</v>
      </c>
      <c r="F419" s="30" t="s">
        <v>61</v>
      </c>
      <c r="G419" s="33">
        <v>14223766</v>
      </c>
      <c r="H419" s="35">
        <v>45477</v>
      </c>
      <c r="I419" s="35">
        <v>45477</v>
      </c>
      <c r="J419" s="41">
        <v>45657</v>
      </c>
      <c r="K419" s="384" t="s">
        <v>908</v>
      </c>
      <c r="L419" s="384">
        <v>3193913362</v>
      </c>
      <c r="M419" s="385" t="s">
        <v>909</v>
      </c>
      <c r="N419" s="19"/>
    </row>
    <row r="420" spans="1:14" hidden="1">
      <c r="A420" s="30">
        <v>418</v>
      </c>
      <c r="B420" s="30" t="s">
        <v>254</v>
      </c>
      <c r="C420" s="30" t="s">
        <v>314</v>
      </c>
      <c r="D420" s="30" t="s">
        <v>853</v>
      </c>
      <c r="E420" s="32">
        <v>26574000</v>
      </c>
      <c r="F420" s="30" t="s">
        <v>910</v>
      </c>
      <c r="G420" s="33">
        <v>1110486231</v>
      </c>
      <c r="H420" s="35">
        <v>45478</v>
      </c>
      <c r="I420" s="35">
        <v>45483</v>
      </c>
      <c r="J420" s="41">
        <v>45657</v>
      </c>
      <c r="K420" s="384"/>
      <c r="L420" s="384"/>
      <c r="M420" s="384"/>
      <c r="N420" s="19"/>
    </row>
    <row r="421" spans="1:14" hidden="1">
      <c r="A421" s="30">
        <v>419</v>
      </c>
      <c r="B421" s="30" t="s">
        <v>254</v>
      </c>
      <c r="C421" s="30" t="s">
        <v>314</v>
      </c>
      <c r="D421" s="30" t="s">
        <v>729</v>
      </c>
      <c r="E421" s="32">
        <v>30000000</v>
      </c>
      <c r="F421" s="30" t="s">
        <v>364</v>
      </c>
      <c r="G421" s="33">
        <v>28799762</v>
      </c>
      <c r="H421" s="35">
        <v>45478</v>
      </c>
      <c r="I421" s="35">
        <v>45478</v>
      </c>
      <c r="J421" s="41">
        <v>45657</v>
      </c>
      <c r="K421" s="384"/>
      <c r="L421" s="384"/>
      <c r="M421" s="384"/>
      <c r="N421" s="19"/>
    </row>
    <row r="422" spans="1:14" hidden="1">
      <c r="A422" s="30">
        <v>420</v>
      </c>
      <c r="B422" s="30" t="s">
        <v>654</v>
      </c>
      <c r="C422" s="30" t="s">
        <v>314</v>
      </c>
      <c r="D422" s="30" t="s">
        <v>913</v>
      </c>
      <c r="E422" s="32">
        <v>27000000</v>
      </c>
      <c r="F422" s="30" t="s">
        <v>914</v>
      </c>
      <c r="G422" s="33">
        <v>65759924</v>
      </c>
      <c r="H422" s="35">
        <v>45478</v>
      </c>
      <c r="I422" s="35">
        <v>45484</v>
      </c>
      <c r="J422" s="41">
        <v>45657</v>
      </c>
      <c r="K422" s="384"/>
      <c r="L422" s="384"/>
      <c r="M422" s="384"/>
      <c r="N422" s="19"/>
    </row>
    <row r="423" spans="1:14" hidden="1">
      <c r="A423" s="30">
        <v>421</v>
      </c>
      <c r="B423" s="30" t="s">
        <v>35</v>
      </c>
      <c r="C423" s="30" t="s">
        <v>36</v>
      </c>
      <c r="D423" s="59" t="s">
        <v>89</v>
      </c>
      <c r="E423" s="32">
        <v>11220134</v>
      </c>
      <c r="F423" s="59" t="s">
        <v>615</v>
      </c>
      <c r="G423" s="33">
        <v>1193563069</v>
      </c>
      <c r="H423" s="35">
        <v>45481</v>
      </c>
      <c r="I423" s="35">
        <v>45482</v>
      </c>
      <c r="J423" s="41">
        <v>45657</v>
      </c>
      <c r="K423" s="384"/>
      <c r="L423" s="384"/>
      <c r="M423" s="384"/>
      <c r="N423" s="19"/>
    </row>
    <row r="424" spans="1:14" hidden="1">
      <c r="A424" s="43">
        <v>422</v>
      </c>
      <c r="B424" s="43" t="s">
        <v>35</v>
      </c>
      <c r="C424" s="43" t="s">
        <v>70</v>
      </c>
      <c r="D424" s="43" t="s">
        <v>916</v>
      </c>
      <c r="E424" s="45">
        <v>28259916</v>
      </c>
      <c r="F424" s="43" t="s">
        <v>837</v>
      </c>
      <c r="G424" s="46">
        <v>800250023</v>
      </c>
      <c r="H424" s="48">
        <v>45482</v>
      </c>
      <c r="I424" s="48">
        <v>45483</v>
      </c>
      <c r="J424" s="247">
        <v>45503</v>
      </c>
      <c r="K424" s="384"/>
      <c r="L424" s="384"/>
      <c r="M424" s="384"/>
      <c r="N424" s="19"/>
    </row>
    <row r="425" spans="1:14" hidden="1">
      <c r="A425" s="30">
        <v>423</v>
      </c>
      <c r="B425" s="30" t="s">
        <v>254</v>
      </c>
      <c r="C425" s="30" t="s">
        <v>791</v>
      </c>
      <c r="D425" s="59" t="s">
        <v>900</v>
      </c>
      <c r="E425" s="32">
        <v>22800000</v>
      </c>
      <c r="F425" s="30" t="s">
        <v>477</v>
      </c>
      <c r="G425" s="33">
        <v>1110548516</v>
      </c>
      <c r="H425" s="35">
        <v>45482</v>
      </c>
      <c r="I425" s="35">
        <v>45484</v>
      </c>
      <c r="J425" s="41">
        <v>45657</v>
      </c>
      <c r="K425" s="384"/>
      <c r="L425" s="384"/>
      <c r="M425" s="384"/>
      <c r="N425" s="19"/>
    </row>
    <row r="426" spans="1:14" hidden="1">
      <c r="A426" s="43">
        <v>424</v>
      </c>
      <c r="B426" s="43" t="s">
        <v>254</v>
      </c>
      <c r="C426" s="43" t="s">
        <v>48</v>
      </c>
      <c r="D426" s="43" t="s">
        <v>918</v>
      </c>
      <c r="E426" s="45">
        <v>58320000</v>
      </c>
      <c r="F426" s="43" t="s">
        <v>919</v>
      </c>
      <c r="G426" s="63">
        <v>901430318</v>
      </c>
      <c r="H426" s="48">
        <v>45482</v>
      </c>
      <c r="I426" s="48">
        <v>45484</v>
      </c>
      <c r="J426" s="247">
        <v>45657</v>
      </c>
      <c r="K426" s="384"/>
      <c r="L426" s="384"/>
      <c r="M426" s="384"/>
      <c r="N426" s="19"/>
    </row>
    <row r="427" spans="1:14" hidden="1">
      <c r="A427" s="43">
        <v>425</v>
      </c>
      <c r="B427" s="43" t="s">
        <v>254</v>
      </c>
      <c r="C427" s="43" t="s">
        <v>488</v>
      </c>
      <c r="D427" s="60" t="s">
        <v>921</v>
      </c>
      <c r="E427" s="45">
        <v>14214000</v>
      </c>
      <c r="F427" s="43" t="s">
        <v>481</v>
      </c>
      <c r="G427" s="46">
        <v>1109386295</v>
      </c>
      <c r="H427" s="48">
        <v>45483</v>
      </c>
      <c r="I427" s="48">
        <v>45483</v>
      </c>
      <c r="J427" s="247">
        <v>45657</v>
      </c>
      <c r="K427" s="384"/>
      <c r="L427" s="384"/>
      <c r="M427" s="384"/>
      <c r="N427" s="19"/>
    </row>
    <row r="428" spans="1:14" hidden="1">
      <c r="A428" s="30">
        <v>426</v>
      </c>
      <c r="B428" s="30" t="s">
        <v>35</v>
      </c>
      <c r="C428" s="30" t="s">
        <v>59</v>
      </c>
      <c r="D428" s="30" t="s">
        <v>923</v>
      </c>
      <c r="E428" s="32">
        <v>17000000</v>
      </c>
      <c r="F428" s="30" t="s">
        <v>712</v>
      </c>
      <c r="G428" s="33">
        <v>809012539</v>
      </c>
      <c r="H428" s="35">
        <v>45483</v>
      </c>
      <c r="I428" s="35">
        <v>45489</v>
      </c>
      <c r="J428" s="41">
        <v>45535</v>
      </c>
      <c r="K428" s="384"/>
      <c r="L428" s="384"/>
      <c r="M428" s="384"/>
      <c r="N428" s="19"/>
    </row>
    <row r="429" spans="1:14">
      <c r="A429" s="30">
        <v>427</v>
      </c>
      <c r="B429" s="30" t="s">
        <v>254</v>
      </c>
      <c r="C429" s="30" t="s">
        <v>251</v>
      </c>
      <c r="D429" s="30" t="s">
        <v>924</v>
      </c>
      <c r="E429" s="32">
        <v>19142550</v>
      </c>
      <c r="F429" s="30" t="s">
        <v>373</v>
      </c>
      <c r="G429" s="33">
        <v>93060622</v>
      </c>
      <c r="H429" s="35">
        <v>45483</v>
      </c>
      <c r="I429" s="35">
        <v>45483</v>
      </c>
      <c r="J429" s="41">
        <v>45657</v>
      </c>
      <c r="K429" s="384"/>
      <c r="L429" s="384"/>
      <c r="M429" s="384"/>
      <c r="N429" s="19"/>
    </row>
    <row r="430" spans="1:14">
      <c r="A430" s="43">
        <v>428</v>
      </c>
      <c r="B430" s="43" t="s">
        <v>35</v>
      </c>
      <c r="C430" s="43" t="s">
        <v>251</v>
      </c>
      <c r="D430" s="43" t="s">
        <v>926</v>
      </c>
      <c r="E430" s="45">
        <v>19467800</v>
      </c>
      <c r="F430" s="43" t="s">
        <v>927</v>
      </c>
      <c r="G430" s="46">
        <v>14295124</v>
      </c>
      <c r="H430" s="48">
        <v>45483</v>
      </c>
      <c r="I430" s="48">
        <v>45485</v>
      </c>
      <c r="J430" s="247">
        <v>45657</v>
      </c>
      <c r="K430" s="384"/>
      <c r="L430" s="384"/>
      <c r="M430" s="384"/>
      <c r="N430" s="19"/>
    </row>
    <row r="431" spans="1:14" hidden="1">
      <c r="A431" s="30">
        <v>429</v>
      </c>
      <c r="B431" s="30" t="s">
        <v>254</v>
      </c>
      <c r="C431" s="30" t="s">
        <v>284</v>
      </c>
      <c r="D431" s="30" t="s">
        <v>929</v>
      </c>
      <c r="E431" s="32">
        <v>26500000</v>
      </c>
      <c r="F431" s="30" t="s">
        <v>930</v>
      </c>
      <c r="G431" s="33">
        <v>84047569</v>
      </c>
      <c r="H431" s="35">
        <v>45483</v>
      </c>
      <c r="I431" s="35">
        <v>45484</v>
      </c>
      <c r="J431" s="31" t="s">
        <v>79</v>
      </c>
      <c r="K431" s="384"/>
      <c r="L431" s="384"/>
      <c r="M431" s="384"/>
      <c r="N431" s="19"/>
    </row>
    <row r="432" spans="1:14" hidden="1">
      <c r="A432" s="30">
        <v>430</v>
      </c>
      <c r="B432" s="30" t="s">
        <v>654</v>
      </c>
      <c r="C432" s="30" t="s">
        <v>210</v>
      </c>
      <c r="D432" s="30" t="s">
        <v>932</v>
      </c>
      <c r="E432" s="32">
        <v>16800000</v>
      </c>
      <c r="F432" s="30" t="s">
        <v>933</v>
      </c>
      <c r="G432" s="33">
        <v>65771165</v>
      </c>
      <c r="H432" s="35">
        <v>45483</v>
      </c>
      <c r="I432" s="35">
        <v>45491</v>
      </c>
      <c r="J432" s="41">
        <v>45657</v>
      </c>
      <c r="K432" s="384"/>
      <c r="L432" s="384"/>
      <c r="M432" s="384"/>
      <c r="N432" s="19"/>
    </row>
    <row r="433" spans="1:14" hidden="1">
      <c r="A433" s="30">
        <v>431</v>
      </c>
      <c r="B433" s="30" t="s">
        <v>254</v>
      </c>
      <c r="C433" s="30" t="s">
        <v>48</v>
      </c>
      <c r="D433" s="30" t="s">
        <v>935</v>
      </c>
      <c r="E433" s="32">
        <v>35000000</v>
      </c>
      <c r="F433" s="30" t="s">
        <v>919</v>
      </c>
      <c r="G433" s="33">
        <v>901430318</v>
      </c>
      <c r="H433" s="35">
        <v>45484</v>
      </c>
      <c r="I433" s="35">
        <v>45485</v>
      </c>
      <c r="J433" s="41">
        <v>45657</v>
      </c>
      <c r="K433" s="384"/>
      <c r="L433" s="384"/>
      <c r="M433" s="384"/>
      <c r="N433" s="19"/>
    </row>
    <row r="434" spans="1:14" hidden="1">
      <c r="A434" s="30">
        <v>432</v>
      </c>
      <c r="B434" s="30" t="s">
        <v>654</v>
      </c>
      <c r="C434" s="30" t="s">
        <v>210</v>
      </c>
      <c r="D434" s="30" t="s">
        <v>932</v>
      </c>
      <c r="E434" s="32">
        <v>16800000</v>
      </c>
      <c r="F434" s="30" t="s">
        <v>937</v>
      </c>
      <c r="G434" s="33">
        <v>28538686</v>
      </c>
      <c r="H434" s="35">
        <v>45484</v>
      </c>
      <c r="I434" s="35">
        <v>45489</v>
      </c>
      <c r="J434" s="41">
        <v>45657</v>
      </c>
      <c r="K434" s="384"/>
      <c r="L434" s="384"/>
      <c r="M434" s="384"/>
      <c r="N434" s="19"/>
    </row>
    <row r="435" spans="1:14" hidden="1">
      <c r="A435" s="30">
        <v>433</v>
      </c>
      <c r="B435" s="30" t="s">
        <v>654</v>
      </c>
      <c r="C435" s="30" t="s">
        <v>210</v>
      </c>
      <c r="D435" s="30" t="s">
        <v>932</v>
      </c>
      <c r="E435" s="32">
        <v>16800000</v>
      </c>
      <c r="F435" s="30" t="s">
        <v>939</v>
      </c>
      <c r="G435" s="33">
        <v>39752816</v>
      </c>
      <c r="H435" s="35">
        <v>45484</v>
      </c>
      <c r="I435" s="35">
        <v>45489</v>
      </c>
      <c r="J435" s="41">
        <v>45657</v>
      </c>
      <c r="K435" s="384"/>
      <c r="L435" s="384"/>
      <c r="M435" s="384"/>
      <c r="N435" s="19"/>
    </row>
    <row r="436" spans="1:14" hidden="1">
      <c r="A436" s="30">
        <v>434</v>
      </c>
      <c r="B436" s="30" t="s">
        <v>654</v>
      </c>
      <c r="C436" s="30" t="s">
        <v>210</v>
      </c>
      <c r="D436" s="30" t="s">
        <v>932</v>
      </c>
      <c r="E436" s="32">
        <v>16800000</v>
      </c>
      <c r="F436" s="30" t="s">
        <v>941</v>
      </c>
      <c r="G436" s="33">
        <v>1110453156</v>
      </c>
      <c r="H436" s="35">
        <v>45484</v>
      </c>
      <c r="I436" s="35">
        <v>45485</v>
      </c>
      <c r="J436" s="41">
        <v>45657</v>
      </c>
      <c r="K436" s="384"/>
      <c r="L436" s="384"/>
      <c r="M436" s="384"/>
      <c r="N436" s="19"/>
    </row>
    <row r="437" spans="1:14" hidden="1">
      <c r="A437" s="30">
        <v>435</v>
      </c>
      <c r="B437" s="30" t="s">
        <v>654</v>
      </c>
      <c r="C437" s="30" t="s">
        <v>210</v>
      </c>
      <c r="D437" s="30" t="s">
        <v>932</v>
      </c>
      <c r="E437" s="32">
        <v>16800000</v>
      </c>
      <c r="F437" s="30" t="s">
        <v>943</v>
      </c>
      <c r="G437" s="33">
        <v>1109003942</v>
      </c>
      <c r="H437" s="35">
        <v>45484</v>
      </c>
      <c r="I437" s="35">
        <v>45485</v>
      </c>
      <c r="J437" s="41">
        <v>45657</v>
      </c>
      <c r="K437" s="384"/>
      <c r="L437" s="384"/>
      <c r="M437" s="384"/>
      <c r="N437" s="19"/>
    </row>
    <row r="438" spans="1:14" hidden="1">
      <c r="A438" s="30">
        <v>436</v>
      </c>
      <c r="B438" s="30" t="s">
        <v>654</v>
      </c>
      <c r="C438" s="30" t="s">
        <v>210</v>
      </c>
      <c r="D438" s="30" t="s">
        <v>932</v>
      </c>
      <c r="E438" s="32">
        <v>16800000</v>
      </c>
      <c r="F438" s="30" t="s">
        <v>946</v>
      </c>
      <c r="G438" s="33">
        <v>1005826834</v>
      </c>
      <c r="H438" s="35">
        <v>45484</v>
      </c>
      <c r="I438" s="35">
        <v>45489</v>
      </c>
      <c r="J438" s="41">
        <v>45657</v>
      </c>
      <c r="K438" s="384"/>
      <c r="L438" s="384"/>
      <c r="M438" s="384"/>
      <c r="N438" s="19"/>
    </row>
    <row r="439" spans="1:14" hidden="1">
      <c r="A439" s="30">
        <v>437</v>
      </c>
      <c r="B439" s="30" t="s">
        <v>654</v>
      </c>
      <c r="C439" s="30" t="s">
        <v>210</v>
      </c>
      <c r="D439" s="30" t="s">
        <v>932</v>
      </c>
      <c r="E439" s="32">
        <v>16800000</v>
      </c>
      <c r="F439" s="30" t="s">
        <v>889</v>
      </c>
      <c r="G439" s="33">
        <v>65588998</v>
      </c>
      <c r="H439" s="35">
        <v>45484</v>
      </c>
      <c r="I439" s="35">
        <v>45485</v>
      </c>
      <c r="J439" s="41">
        <v>45657</v>
      </c>
      <c r="K439" s="384"/>
      <c r="L439" s="384"/>
      <c r="M439" s="384"/>
      <c r="N439" s="19"/>
    </row>
    <row r="440" spans="1:14" hidden="1">
      <c r="A440" s="30">
        <v>438</v>
      </c>
      <c r="B440" s="30" t="s">
        <v>654</v>
      </c>
      <c r="C440" s="30" t="s">
        <v>210</v>
      </c>
      <c r="D440" s="30" t="s">
        <v>932</v>
      </c>
      <c r="E440" s="32">
        <v>16800000</v>
      </c>
      <c r="F440" s="30" t="s">
        <v>948</v>
      </c>
      <c r="G440" s="33">
        <v>38361634</v>
      </c>
      <c r="H440" s="35">
        <v>45484</v>
      </c>
      <c r="I440" s="35">
        <v>45485</v>
      </c>
      <c r="J440" s="41">
        <v>45657</v>
      </c>
      <c r="K440" s="384"/>
      <c r="L440" s="384"/>
      <c r="M440" s="384"/>
      <c r="N440" s="19"/>
    </row>
    <row r="441" spans="1:14" hidden="1">
      <c r="A441" s="30">
        <v>439</v>
      </c>
      <c r="B441" s="30" t="s">
        <v>654</v>
      </c>
      <c r="C441" s="30" t="s">
        <v>336</v>
      </c>
      <c r="D441" s="59" t="s">
        <v>949</v>
      </c>
      <c r="E441" s="32">
        <v>27000000</v>
      </c>
      <c r="F441" s="30" t="s">
        <v>950</v>
      </c>
      <c r="G441" s="33">
        <v>5828395</v>
      </c>
      <c r="H441" s="35">
        <v>45484</v>
      </c>
      <c r="I441" s="35">
        <v>45485</v>
      </c>
      <c r="J441" s="41">
        <v>45657</v>
      </c>
      <c r="K441" s="384"/>
      <c r="L441" s="384"/>
      <c r="M441" s="384"/>
      <c r="N441" s="19"/>
    </row>
    <row r="442" spans="1:14" hidden="1">
      <c r="A442" s="30">
        <v>440</v>
      </c>
      <c r="B442" s="30" t="s">
        <v>654</v>
      </c>
      <c r="C442" s="30" t="s">
        <v>336</v>
      </c>
      <c r="D442" s="59" t="s">
        <v>949</v>
      </c>
      <c r="E442" s="32">
        <v>27000000</v>
      </c>
      <c r="F442" s="30" t="s">
        <v>952</v>
      </c>
      <c r="G442" s="33">
        <v>65767602</v>
      </c>
      <c r="H442" s="35">
        <v>45484</v>
      </c>
      <c r="I442" s="35">
        <v>45485</v>
      </c>
      <c r="J442" s="41">
        <v>45657</v>
      </c>
      <c r="K442" s="384"/>
      <c r="L442" s="384"/>
      <c r="M442" s="384"/>
      <c r="N442" s="19"/>
    </row>
    <row r="443" spans="1:14">
      <c r="A443" s="30">
        <v>441</v>
      </c>
      <c r="B443" s="30" t="s">
        <v>35</v>
      </c>
      <c r="C443" s="30" t="s">
        <v>251</v>
      </c>
      <c r="D443" s="59" t="s">
        <v>618</v>
      </c>
      <c r="E443" s="32">
        <v>30000000</v>
      </c>
      <c r="F443" s="30" t="s">
        <v>619</v>
      </c>
      <c r="G443" s="33">
        <v>52332938</v>
      </c>
      <c r="H443" s="35">
        <v>45484</v>
      </c>
      <c r="I443" s="35">
        <v>45489</v>
      </c>
      <c r="J443" s="41">
        <v>45657</v>
      </c>
      <c r="K443" s="384"/>
      <c r="L443" s="384"/>
      <c r="M443" s="384"/>
      <c r="N443" s="19"/>
    </row>
    <row r="444" spans="1:14" hidden="1">
      <c r="A444" s="30">
        <v>442</v>
      </c>
      <c r="B444" s="30" t="s">
        <v>654</v>
      </c>
      <c r="C444" s="298" t="s">
        <v>336</v>
      </c>
      <c r="D444" s="59" t="s">
        <v>954</v>
      </c>
      <c r="E444" s="32">
        <v>156700000</v>
      </c>
      <c r="F444" s="294" t="s">
        <v>712</v>
      </c>
      <c r="G444" s="33">
        <v>809012539</v>
      </c>
      <c r="H444" s="35">
        <v>45484</v>
      </c>
      <c r="I444" s="35">
        <v>45489</v>
      </c>
      <c r="J444" s="41">
        <v>45656</v>
      </c>
      <c r="K444" s="384"/>
      <c r="L444" s="384"/>
      <c r="M444" s="384"/>
      <c r="N444" s="19"/>
    </row>
    <row r="445" spans="1:14" hidden="1">
      <c r="A445" s="30">
        <v>443</v>
      </c>
      <c r="B445" s="30" t="s">
        <v>654</v>
      </c>
      <c r="C445" s="30" t="s">
        <v>210</v>
      </c>
      <c r="D445" s="30" t="s">
        <v>932</v>
      </c>
      <c r="E445" s="32">
        <v>16800000</v>
      </c>
      <c r="F445" s="30" t="s">
        <v>955</v>
      </c>
      <c r="G445" s="33">
        <v>65760365</v>
      </c>
      <c r="H445" s="35">
        <v>45485</v>
      </c>
      <c r="I445" s="35">
        <v>45490</v>
      </c>
      <c r="J445" s="41">
        <v>45657</v>
      </c>
      <c r="K445" s="384"/>
      <c r="L445" s="384"/>
      <c r="M445" s="384"/>
      <c r="N445" s="19"/>
    </row>
    <row r="446" spans="1:14" hidden="1">
      <c r="A446" s="30">
        <v>444</v>
      </c>
      <c r="B446" s="30" t="s">
        <v>654</v>
      </c>
      <c r="C446" s="30" t="s">
        <v>336</v>
      </c>
      <c r="D446" s="59" t="s">
        <v>949</v>
      </c>
      <c r="E446" s="32">
        <v>27000000</v>
      </c>
      <c r="F446" s="30" t="s">
        <v>957</v>
      </c>
      <c r="G446" s="33">
        <v>1110464811</v>
      </c>
      <c r="H446" s="35">
        <v>45485</v>
      </c>
      <c r="I446" s="35">
        <v>45485</v>
      </c>
      <c r="J446" s="41">
        <v>45657</v>
      </c>
      <c r="K446" s="384"/>
      <c r="L446" s="384"/>
      <c r="M446" s="384"/>
      <c r="N446" s="19"/>
    </row>
    <row r="447" spans="1:14" hidden="1">
      <c r="A447" s="30">
        <v>445</v>
      </c>
      <c r="B447" s="30" t="s">
        <v>654</v>
      </c>
      <c r="C447" s="30" t="s">
        <v>336</v>
      </c>
      <c r="D447" s="59" t="s">
        <v>949</v>
      </c>
      <c r="E447" s="32">
        <v>27000000</v>
      </c>
      <c r="F447" s="30" t="s">
        <v>959</v>
      </c>
      <c r="G447" s="33">
        <v>1110458705</v>
      </c>
      <c r="H447" s="35">
        <v>45485</v>
      </c>
      <c r="I447" s="35">
        <v>45485</v>
      </c>
      <c r="J447" s="41">
        <v>45657</v>
      </c>
      <c r="K447" s="384"/>
      <c r="L447" s="384"/>
      <c r="M447" s="384"/>
      <c r="N447" s="19"/>
    </row>
    <row r="448" spans="1:14" hidden="1">
      <c r="A448" s="30">
        <v>446</v>
      </c>
      <c r="B448" s="30" t="s">
        <v>654</v>
      </c>
      <c r="C448" s="30" t="s">
        <v>336</v>
      </c>
      <c r="D448" s="59" t="s">
        <v>949</v>
      </c>
      <c r="E448" s="32">
        <v>27000000</v>
      </c>
      <c r="F448" s="30" t="s">
        <v>961</v>
      </c>
      <c r="G448" s="33">
        <v>65780347</v>
      </c>
      <c r="H448" s="35">
        <v>45485</v>
      </c>
      <c r="I448" s="35">
        <v>45485</v>
      </c>
      <c r="J448" s="41">
        <v>45657</v>
      </c>
      <c r="K448" s="384"/>
      <c r="L448" s="384"/>
      <c r="M448" s="384"/>
      <c r="N448" s="19"/>
    </row>
    <row r="449" spans="1:14" hidden="1">
      <c r="A449" s="30">
        <v>447</v>
      </c>
      <c r="B449" s="30" t="s">
        <v>254</v>
      </c>
      <c r="C449" s="30" t="s">
        <v>336</v>
      </c>
      <c r="D449" s="57" t="s">
        <v>963</v>
      </c>
      <c r="E449" s="32">
        <v>36000000</v>
      </c>
      <c r="F449" s="30" t="s">
        <v>338</v>
      </c>
      <c r="G449" s="33">
        <v>1110536440</v>
      </c>
      <c r="H449" s="35">
        <v>45490</v>
      </c>
      <c r="I449" s="35">
        <v>45491</v>
      </c>
      <c r="J449" s="41">
        <v>45657</v>
      </c>
      <c r="K449" s="384"/>
      <c r="L449" s="384"/>
      <c r="M449" s="384"/>
      <c r="N449" s="19"/>
    </row>
    <row r="450" spans="1:14" hidden="1">
      <c r="A450" s="30">
        <v>448</v>
      </c>
      <c r="B450" s="30" t="s">
        <v>35</v>
      </c>
      <c r="C450" s="30" t="s">
        <v>42</v>
      </c>
      <c r="D450" s="30" t="s">
        <v>965</v>
      </c>
      <c r="E450" s="32">
        <v>25750000</v>
      </c>
      <c r="F450" s="30" t="s">
        <v>966</v>
      </c>
      <c r="G450" s="33">
        <v>1110505317</v>
      </c>
      <c r="H450" s="35">
        <v>45490</v>
      </c>
      <c r="I450" s="35">
        <v>45492</v>
      </c>
      <c r="J450" s="31" t="s">
        <v>79</v>
      </c>
      <c r="K450" s="384"/>
      <c r="L450" s="384"/>
      <c r="M450" s="384"/>
      <c r="N450" s="19"/>
    </row>
    <row r="451" spans="1:14" hidden="1">
      <c r="A451" s="30">
        <v>449</v>
      </c>
      <c r="B451" s="30" t="s">
        <v>654</v>
      </c>
      <c r="C451" s="30" t="s">
        <v>336</v>
      </c>
      <c r="D451" s="59" t="s">
        <v>949</v>
      </c>
      <c r="E451" s="32">
        <v>27000000</v>
      </c>
      <c r="F451" s="30" t="s">
        <v>969</v>
      </c>
      <c r="G451" s="33">
        <v>93436944</v>
      </c>
      <c r="H451" s="35">
        <v>45490</v>
      </c>
      <c r="I451" s="35">
        <v>45492</v>
      </c>
      <c r="J451" s="41">
        <v>45657</v>
      </c>
      <c r="K451" s="384"/>
      <c r="L451" s="384"/>
      <c r="M451" s="384"/>
      <c r="N451" s="19"/>
    </row>
    <row r="452" spans="1:14" hidden="1">
      <c r="A452" s="30">
        <v>450</v>
      </c>
      <c r="B452" s="30" t="s">
        <v>654</v>
      </c>
      <c r="C452" s="30" t="s">
        <v>210</v>
      </c>
      <c r="D452" s="30" t="s">
        <v>932</v>
      </c>
      <c r="E452" s="32">
        <v>16800000</v>
      </c>
      <c r="F452" s="30" t="s">
        <v>971</v>
      </c>
      <c r="G452" s="33">
        <v>55165364</v>
      </c>
      <c r="H452" s="35">
        <v>45490</v>
      </c>
      <c r="I452" s="35">
        <v>45495</v>
      </c>
      <c r="J452" s="41">
        <v>45657</v>
      </c>
      <c r="K452" s="384"/>
      <c r="L452" s="384"/>
      <c r="M452" s="384"/>
      <c r="N452" s="19"/>
    </row>
    <row r="453" spans="1:14" hidden="1">
      <c r="A453" s="30">
        <v>451</v>
      </c>
      <c r="B453" s="30" t="s">
        <v>654</v>
      </c>
      <c r="C453" s="30" t="s">
        <v>210</v>
      </c>
      <c r="D453" s="30" t="s">
        <v>932</v>
      </c>
      <c r="E453" s="32">
        <v>16800000</v>
      </c>
      <c r="F453" s="30" t="s">
        <v>973</v>
      </c>
      <c r="G453" s="33">
        <v>65736609</v>
      </c>
      <c r="H453" s="35">
        <v>45490</v>
      </c>
      <c r="I453" s="35">
        <v>45491</v>
      </c>
      <c r="J453" s="41">
        <v>45657</v>
      </c>
      <c r="K453" s="384"/>
      <c r="L453" s="384"/>
      <c r="M453" s="384"/>
      <c r="N453" s="19"/>
    </row>
    <row r="454" spans="1:14" hidden="1">
      <c r="A454" s="30">
        <v>452</v>
      </c>
      <c r="B454" s="30" t="s">
        <v>654</v>
      </c>
      <c r="C454" s="30" t="s">
        <v>210</v>
      </c>
      <c r="D454" s="30" t="s">
        <v>932</v>
      </c>
      <c r="E454" s="32">
        <v>16800000</v>
      </c>
      <c r="F454" s="30" t="s">
        <v>975</v>
      </c>
      <c r="G454" s="33">
        <v>24714386</v>
      </c>
      <c r="H454" s="35">
        <v>45490</v>
      </c>
      <c r="I454" s="35" t="s">
        <v>977</v>
      </c>
      <c r="J454" s="41">
        <v>45657</v>
      </c>
      <c r="K454" s="384"/>
      <c r="L454" s="384"/>
      <c r="M454" s="384"/>
      <c r="N454" s="19"/>
    </row>
    <row r="455" spans="1:14" hidden="1">
      <c r="A455" s="30">
        <v>453</v>
      </c>
      <c r="B455" s="30" t="s">
        <v>654</v>
      </c>
      <c r="C455" s="30" t="s">
        <v>210</v>
      </c>
      <c r="D455" s="30" t="s">
        <v>932</v>
      </c>
      <c r="E455" s="32">
        <v>16800000</v>
      </c>
      <c r="F455" s="30" t="s">
        <v>978</v>
      </c>
      <c r="G455" s="33">
        <v>65808813</v>
      </c>
      <c r="H455" s="35">
        <v>45490</v>
      </c>
      <c r="I455" s="35">
        <v>45491</v>
      </c>
      <c r="J455" s="41">
        <v>45657</v>
      </c>
      <c r="K455" s="384"/>
      <c r="L455" s="384"/>
      <c r="M455" s="384"/>
      <c r="N455" s="19"/>
    </row>
    <row r="456" spans="1:14" hidden="1">
      <c r="A456" s="30">
        <v>454</v>
      </c>
      <c r="B456" s="30" t="s">
        <v>654</v>
      </c>
      <c r="C456" s="30" t="s">
        <v>336</v>
      </c>
      <c r="D456" s="59" t="s">
        <v>980</v>
      </c>
      <c r="E456" s="32">
        <v>13200000</v>
      </c>
      <c r="F456" s="30" t="s">
        <v>981</v>
      </c>
      <c r="G456" s="33">
        <v>11310254</v>
      </c>
      <c r="H456" s="35">
        <v>45490</v>
      </c>
      <c r="I456" s="35">
        <v>45491</v>
      </c>
      <c r="J456" s="41">
        <v>45657</v>
      </c>
      <c r="K456" s="384"/>
      <c r="L456" s="384">
        <v>3023022026</v>
      </c>
      <c r="M456" s="384" t="s">
        <v>982</v>
      </c>
      <c r="N456" s="19"/>
    </row>
    <row r="457" spans="1:14" hidden="1">
      <c r="A457" s="30">
        <v>455</v>
      </c>
      <c r="B457" s="30" t="s">
        <v>35</v>
      </c>
      <c r="C457" s="30" t="s">
        <v>36</v>
      </c>
      <c r="D457" s="59" t="s">
        <v>89</v>
      </c>
      <c r="E457" s="32">
        <v>11220134</v>
      </c>
      <c r="F457" s="59" t="s">
        <v>614</v>
      </c>
      <c r="G457" s="33">
        <v>1005714392</v>
      </c>
      <c r="H457" s="35">
        <v>45492</v>
      </c>
      <c r="I457" s="35">
        <v>45497</v>
      </c>
      <c r="J457" s="41">
        <v>45657</v>
      </c>
      <c r="K457" s="384"/>
      <c r="L457" s="384"/>
      <c r="M457" s="384"/>
      <c r="N457" s="19"/>
    </row>
    <row r="458" spans="1:14" hidden="1">
      <c r="A458" s="30">
        <v>456</v>
      </c>
      <c r="B458" s="30" t="s">
        <v>654</v>
      </c>
      <c r="C458" s="30" t="s">
        <v>336</v>
      </c>
      <c r="D458" s="59" t="s">
        <v>983</v>
      </c>
      <c r="E458" s="32">
        <v>27000000</v>
      </c>
      <c r="F458" s="30" t="s">
        <v>984</v>
      </c>
      <c r="G458" s="33">
        <v>28539753</v>
      </c>
      <c r="H458" s="35">
        <v>45492</v>
      </c>
      <c r="I458" s="72" t="s">
        <v>986</v>
      </c>
      <c r="J458" s="41">
        <v>45657</v>
      </c>
      <c r="K458" s="384"/>
      <c r="L458" s="384"/>
      <c r="M458" s="384"/>
      <c r="N458" s="19"/>
    </row>
    <row r="459" spans="1:14" hidden="1">
      <c r="A459" s="30">
        <v>457</v>
      </c>
      <c r="B459" s="30" t="s">
        <v>654</v>
      </c>
      <c r="C459" s="30" t="s">
        <v>210</v>
      </c>
      <c r="D459" s="30" t="s">
        <v>932</v>
      </c>
      <c r="E459" s="32">
        <v>16800000</v>
      </c>
      <c r="F459" s="30" t="s">
        <v>987</v>
      </c>
      <c r="G459" s="33">
        <v>1106738002</v>
      </c>
      <c r="H459" s="35">
        <v>45492</v>
      </c>
      <c r="I459" s="35">
        <v>45495</v>
      </c>
      <c r="J459" s="41">
        <v>45657</v>
      </c>
      <c r="K459" s="384"/>
      <c r="L459" s="384"/>
      <c r="M459" s="384"/>
      <c r="N459" s="19"/>
    </row>
    <row r="460" spans="1:14" hidden="1">
      <c r="A460" s="43">
        <v>458</v>
      </c>
      <c r="B460" s="43" t="s">
        <v>254</v>
      </c>
      <c r="C460" s="43" t="s">
        <v>488</v>
      </c>
      <c r="D460" s="60" t="s">
        <v>921</v>
      </c>
      <c r="E460" s="45">
        <v>14214000</v>
      </c>
      <c r="F460" s="43" t="s">
        <v>989</v>
      </c>
      <c r="G460" s="46">
        <v>1110530798</v>
      </c>
      <c r="H460" s="48">
        <v>45492</v>
      </c>
      <c r="I460" s="48">
        <v>45495</v>
      </c>
      <c r="J460" s="247">
        <v>45657</v>
      </c>
      <c r="K460" s="384"/>
      <c r="L460" s="384"/>
      <c r="M460" s="384"/>
      <c r="N460" s="19"/>
    </row>
    <row r="461" spans="1:14" hidden="1">
      <c r="A461" s="30">
        <v>459</v>
      </c>
      <c r="B461" s="30" t="s">
        <v>254</v>
      </c>
      <c r="C461" s="30" t="s">
        <v>262</v>
      </c>
      <c r="D461" s="59" t="s">
        <v>859</v>
      </c>
      <c r="E461" s="32">
        <v>15450000</v>
      </c>
      <c r="F461" s="30" t="s">
        <v>991</v>
      </c>
      <c r="G461" s="33">
        <v>65632947</v>
      </c>
      <c r="H461" s="35">
        <v>45492</v>
      </c>
      <c r="I461" s="35">
        <v>45495</v>
      </c>
      <c r="J461" s="41">
        <v>45657</v>
      </c>
      <c r="K461" s="384"/>
      <c r="L461" s="384"/>
      <c r="M461" s="384"/>
      <c r="N461" s="19"/>
    </row>
    <row r="462" spans="1:14" hidden="1">
      <c r="A462" s="30">
        <v>460</v>
      </c>
      <c r="B462" s="30" t="s">
        <v>654</v>
      </c>
      <c r="C462" s="30" t="s">
        <v>336</v>
      </c>
      <c r="D462" s="59" t="s">
        <v>980</v>
      </c>
      <c r="E462" s="32">
        <v>13200000</v>
      </c>
      <c r="F462" s="30" t="s">
        <v>993</v>
      </c>
      <c r="G462" s="33">
        <v>93407522</v>
      </c>
      <c r="H462" s="35">
        <v>45492</v>
      </c>
      <c r="I462" s="35">
        <v>45497</v>
      </c>
      <c r="J462" s="41">
        <v>45657</v>
      </c>
      <c r="K462" s="384"/>
      <c r="L462" s="384"/>
      <c r="M462" s="384"/>
      <c r="N462" s="19"/>
    </row>
    <row r="463" spans="1:14" hidden="1">
      <c r="A463" s="30">
        <v>461</v>
      </c>
      <c r="B463" s="30" t="s">
        <v>254</v>
      </c>
      <c r="C463" s="30" t="s">
        <v>210</v>
      </c>
      <c r="D463" s="59" t="s">
        <v>870</v>
      </c>
      <c r="E463" s="32">
        <v>13503300</v>
      </c>
      <c r="F463" s="30" t="s">
        <v>995</v>
      </c>
      <c r="G463" s="33">
        <v>28559419</v>
      </c>
      <c r="H463" s="35">
        <v>45492</v>
      </c>
      <c r="I463" s="35">
        <v>45495</v>
      </c>
      <c r="J463" s="41">
        <v>45657</v>
      </c>
      <c r="K463" s="384"/>
      <c r="L463" s="384"/>
      <c r="M463" s="384"/>
      <c r="N463" s="19"/>
    </row>
    <row r="464" spans="1:14" hidden="1">
      <c r="A464" s="43">
        <v>462</v>
      </c>
      <c r="B464" s="43" t="s">
        <v>254</v>
      </c>
      <c r="C464" s="43" t="s">
        <v>97</v>
      </c>
      <c r="D464" s="43" t="s">
        <v>612</v>
      </c>
      <c r="E464" s="45">
        <v>24220000</v>
      </c>
      <c r="F464" s="43" t="s">
        <v>228</v>
      </c>
      <c r="G464" s="46">
        <v>28816294</v>
      </c>
      <c r="H464" s="48">
        <v>45496</v>
      </c>
      <c r="I464" s="48">
        <v>45497</v>
      </c>
      <c r="J464" s="247">
        <v>45657</v>
      </c>
      <c r="K464" s="384"/>
      <c r="L464" s="384"/>
      <c r="M464" s="384"/>
      <c r="N464" s="19"/>
    </row>
    <row r="465" spans="1:14" hidden="1">
      <c r="A465" s="30">
        <v>463</v>
      </c>
      <c r="B465" s="30" t="s">
        <v>254</v>
      </c>
      <c r="C465" s="30" t="s">
        <v>791</v>
      </c>
      <c r="D465" s="30" t="s">
        <v>998</v>
      </c>
      <c r="E465" s="32">
        <v>24220000</v>
      </c>
      <c r="F465" s="30" t="s">
        <v>999</v>
      </c>
      <c r="G465" s="33">
        <v>1110557216</v>
      </c>
      <c r="H465" s="35">
        <v>45496</v>
      </c>
      <c r="I465" s="35">
        <v>45502</v>
      </c>
      <c r="J465" s="41">
        <v>45657</v>
      </c>
      <c r="K465" s="384"/>
      <c r="L465" s="384"/>
      <c r="M465" s="384"/>
      <c r="N465" s="19"/>
    </row>
    <row r="466" spans="1:14" hidden="1">
      <c r="A466" s="295">
        <v>464</v>
      </c>
      <c r="B466" s="295" t="s">
        <v>654</v>
      </c>
      <c r="C466" s="295" t="s">
        <v>210</v>
      </c>
      <c r="D466" s="295" t="s">
        <v>932</v>
      </c>
      <c r="E466" s="306">
        <v>16800000</v>
      </c>
      <c r="F466" s="295" t="s">
        <v>1001</v>
      </c>
      <c r="G466" s="304">
        <v>39528406</v>
      </c>
      <c r="H466" s="296">
        <v>45496</v>
      </c>
      <c r="I466" s="296">
        <v>45497</v>
      </c>
      <c r="J466" s="305">
        <v>45657</v>
      </c>
      <c r="K466" s="384"/>
      <c r="L466" s="384"/>
      <c r="M466" s="384"/>
      <c r="N466" s="19"/>
    </row>
    <row r="467" spans="1:14" hidden="1">
      <c r="A467" s="30">
        <v>465</v>
      </c>
      <c r="B467" s="30" t="s">
        <v>254</v>
      </c>
      <c r="C467" s="30" t="s">
        <v>210</v>
      </c>
      <c r="D467" s="59" t="s">
        <v>870</v>
      </c>
      <c r="E467" s="32">
        <v>13503300</v>
      </c>
      <c r="F467" s="30" t="s">
        <v>1003</v>
      </c>
      <c r="G467" s="33">
        <v>28542954</v>
      </c>
      <c r="H467" s="35">
        <v>45496</v>
      </c>
      <c r="I467" s="35">
        <v>45498</v>
      </c>
      <c r="J467" s="41">
        <v>45657</v>
      </c>
      <c r="K467" s="384"/>
      <c r="L467" s="384"/>
      <c r="M467" s="384"/>
      <c r="N467" s="19"/>
    </row>
    <row r="468" spans="1:14" hidden="1">
      <c r="A468" s="30">
        <v>466</v>
      </c>
      <c r="B468" s="30" t="s">
        <v>654</v>
      </c>
      <c r="C468" s="30" t="s">
        <v>210</v>
      </c>
      <c r="D468" s="30" t="s">
        <v>1005</v>
      </c>
      <c r="E468" s="32">
        <v>16800000</v>
      </c>
      <c r="F468" s="295" t="s">
        <v>1006</v>
      </c>
      <c r="G468" s="33">
        <v>1109381782</v>
      </c>
      <c r="H468" s="35">
        <v>45496</v>
      </c>
      <c r="I468" s="35">
        <v>45497</v>
      </c>
      <c r="J468" s="41">
        <v>45657</v>
      </c>
      <c r="K468" s="384"/>
      <c r="L468" s="384"/>
      <c r="M468" s="384"/>
      <c r="N468" s="19"/>
    </row>
    <row r="469" spans="1:14" hidden="1">
      <c r="A469" s="43">
        <v>467</v>
      </c>
      <c r="B469" s="43" t="s">
        <v>654</v>
      </c>
      <c r="C469" s="43" t="s">
        <v>210</v>
      </c>
      <c r="D469" s="43" t="s">
        <v>1005</v>
      </c>
      <c r="E469" s="45">
        <v>16800000</v>
      </c>
      <c r="F469" s="309" t="s">
        <v>1008</v>
      </c>
      <c r="G469" s="46">
        <v>52778905</v>
      </c>
      <c r="H469" s="48">
        <v>45496</v>
      </c>
      <c r="I469" s="48">
        <v>45497</v>
      </c>
      <c r="J469" s="247">
        <v>45657</v>
      </c>
      <c r="K469" s="384"/>
      <c r="L469" s="384"/>
      <c r="M469" s="384"/>
      <c r="N469" s="19"/>
    </row>
    <row r="470" spans="1:14" hidden="1">
      <c r="A470" s="30">
        <v>468</v>
      </c>
      <c r="B470" s="30" t="s">
        <v>254</v>
      </c>
      <c r="C470" s="30" t="s">
        <v>36</v>
      </c>
      <c r="D470" s="59" t="s">
        <v>1011</v>
      </c>
      <c r="E470" s="32">
        <v>88782330</v>
      </c>
      <c r="F470" s="30" t="s">
        <v>1012</v>
      </c>
      <c r="G470" s="33">
        <v>93386132</v>
      </c>
      <c r="H470" s="35">
        <v>45496</v>
      </c>
      <c r="I470" s="35">
        <v>45499</v>
      </c>
      <c r="J470" s="31" t="s">
        <v>121</v>
      </c>
      <c r="K470" s="384"/>
      <c r="L470" s="384"/>
      <c r="M470" s="384"/>
      <c r="N470" s="19"/>
    </row>
    <row r="471" spans="1:14" hidden="1">
      <c r="A471" s="43">
        <v>469</v>
      </c>
      <c r="B471" s="43" t="s">
        <v>254</v>
      </c>
      <c r="C471" s="43" t="s">
        <v>36</v>
      </c>
      <c r="D471" s="67" t="s">
        <v>1014</v>
      </c>
      <c r="E471" s="45">
        <v>237657890</v>
      </c>
      <c r="F471" s="43" t="s">
        <v>1012</v>
      </c>
      <c r="G471" s="46">
        <v>93386132</v>
      </c>
      <c r="H471" s="48">
        <v>45496</v>
      </c>
      <c r="I471" s="48">
        <v>45499</v>
      </c>
      <c r="J471" s="44" t="s">
        <v>121</v>
      </c>
      <c r="K471" s="384"/>
      <c r="L471" s="384"/>
      <c r="M471" s="384"/>
      <c r="N471" s="19"/>
    </row>
    <row r="472" spans="1:14" hidden="1">
      <c r="A472" s="30">
        <v>470</v>
      </c>
      <c r="B472" s="30" t="s">
        <v>654</v>
      </c>
      <c r="C472" s="30" t="s">
        <v>336</v>
      </c>
      <c r="D472" s="59" t="s">
        <v>980</v>
      </c>
      <c r="E472" s="32">
        <v>13200000</v>
      </c>
      <c r="F472" s="30" t="s">
        <v>1016</v>
      </c>
      <c r="G472" s="33">
        <v>1110597523</v>
      </c>
      <c r="H472" s="35">
        <v>45496</v>
      </c>
      <c r="I472" s="35">
        <v>45497</v>
      </c>
      <c r="J472" s="41">
        <v>45657</v>
      </c>
      <c r="K472" s="384"/>
      <c r="L472" s="384"/>
      <c r="M472" s="384"/>
      <c r="N472" s="19"/>
    </row>
    <row r="473" spans="1:14" hidden="1">
      <c r="A473" s="30">
        <v>471</v>
      </c>
      <c r="B473" s="30" t="s">
        <v>654</v>
      </c>
      <c r="C473" s="30" t="s">
        <v>336</v>
      </c>
      <c r="D473" s="59" t="s">
        <v>983</v>
      </c>
      <c r="E473" s="32">
        <v>27000000</v>
      </c>
      <c r="F473" s="30" t="s">
        <v>1018</v>
      </c>
      <c r="G473" s="33">
        <v>1022393219</v>
      </c>
      <c r="H473" s="35">
        <v>45496</v>
      </c>
      <c r="I473" s="35">
        <v>45497</v>
      </c>
      <c r="J473" s="41">
        <v>45657</v>
      </c>
      <c r="K473" s="384"/>
      <c r="L473" s="384"/>
      <c r="M473" s="384"/>
      <c r="N473" s="19"/>
    </row>
    <row r="474" spans="1:14" hidden="1">
      <c r="A474" s="30">
        <v>472</v>
      </c>
      <c r="B474" s="30" t="s">
        <v>654</v>
      </c>
      <c r="C474" s="30" t="s">
        <v>336</v>
      </c>
      <c r="D474" s="59" t="s">
        <v>983</v>
      </c>
      <c r="E474" s="32">
        <v>27000000</v>
      </c>
      <c r="F474" s="30" t="s">
        <v>1020</v>
      </c>
      <c r="G474" s="33">
        <v>1110479271</v>
      </c>
      <c r="H474" s="35">
        <v>45496</v>
      </c>
      <c r="I474" s="35">
        <v>45497</v>
      </c>
      <c r="J474" s="41">
        <v>45657</v>
      </c>
      <c r="K474" s="384"/>
      <c r="L474" s="384"/>
      <c r="M474" s="384"/>
      <c r="N474" s="19"/>
    </row>
    <row r="475" spans="1:14" hidden="1">
      <c r="A475" s="30">
        <v>473</v>
      </c>
      <c r="B475" s="30" t="s">
        <v>254</v>
      </c>
      <c r="C475" s="30" t="s">
        <v>262</v>
      </c>
      <c r="D475" s="30" t="s">
        <v>1021</v>
      </c>
      <c r="E475" s="32">
        <v>22666666</v>
      </c>
      <c r="F475" s="30" t="s">
        <v>559</v>
      </c>
      <c r="G475" s="33">
        <v>65717924</v>
      </c>
      <c r="H475" s="35">
        <v>45497</v>
      </c>
      <c r="I475" s="35">
        <v>45504</v>
      </c>
      <c r="J475" s="41">
        <v>45657</v>
      </c>
      <c r="K475" s="384"/>
      <c r="L475" s="384"/>
      <c r="M475" s="384"/>
      <c r="N475" s="19"/>
    </row>
    <row r="476" spans="1:14" hidden="1">
      <c r="A476" s="30">
        <v>474</v>
      </c>
      <c r="B476" s="30" t="s">
        <v>654</v>
      </c>
      <c r="C476" s="30" t="s">
        <v>336</v>
      </c>
      <c r="D476" s="30" t="s">
        <v>1023</v>
      </c>
      <c r="E476" s="32">
        <v>18000000</v>
      </c>
      <c r="F476" s="30" t="s">
        <v>1024</v>
      </c>
      <c r="G476" s="33">
        <v>1110567557</v>
      </c>
      <c r="H476" s="35">
        <v>45497</v>
      </c>
      <c r="I476" s="35">
        <v>45497</v>
      </c>
      <c r="J476" s="31" t="s">
        <v>46</v>
      </c>
      <c r="K476" s="386"/>
      <c r="L476" s="386"/>
      <c r="M476" s="386"/>
      <c r="N476" s="19"/>
    </row>
    <row r="477" spans="1:14" hidden="1">
      <c r="A477" s="30">
        <v>475</v>
      </c>
      <c r="B477" s="30" t="s">
        <v>35</v>
      </c>
      <c r="C477" s="30" t="s">
        <v>70</v>
      </c>
      <c r="D477" s="30" t="s">
        <v>182</v>
      </c>
      <c r="E477" s="32">
        <v>175000000</v>
      </c>
      <c r="F477" s="30" t="s">
        <v>837</v>
      </c>
      <c r="G477" s="33">
        <v>800250023</v>
      </c>
      <c r="H477" s="35">
        <v>45497</v>
      </c>
      <c r="I477" s="35">
        <v>45498</v>
      </c>
      <c r="J477" s="31" t="s">
        <v>52</v>
      </c>
      <c r="K477" s="384"/>
      <c r="L477" s="384"/>
      <c r="M477" s="384"/>
      <c r="N477" s="19"/>
    </row>
    <row r="478" spans="1:14" hidden="1">
      <c r="A478" s="30">
        <v>476</v>
      </c>
      <c r="B478" s="30" t="s">
        <v>254</v>
      </c>
      <c r="C478" s="30" t="s">
        <v>262</v>
      </c>
      <c r="D478" s="59" t="s">
        <v>1026</v>
      </c>
      <c r="E478" s="32">
        <v>13029500</v>
      </c>
      <c r="F478" s="30" t="s">
        <v>449</v>
      </c>
      <c r="G478" s="33">
        <v>1110448973</v>
      </c>
      <c r="H478" s="35">
        <v>45498</v>
      </c>
      <c r="I478" s="35">
        <v>45499</v>
      </c>
      <c r="J478" s="41">
        <v>45650</v>
      </c>
      <c r="K478" s="384"/>
      <c r="L478" s="384"/>
      <c r="M478" s="384"/>
      <c r="N478" s="19"/>
    </row>
    <row r="479" spans="1:14" hidden="1">
      <c r="A479" s="30">
        <v>477</v>
      </c>
      <c r="B479" s="30" t="s">
        <v>254</v>
      </c>
      <c r="C479" s="30" t="s">
        <v>262</v>
      </c>
      <c r="D479" s="59" t="s">
        <v>1026</v>
      </c>
      <c r="E479" s="32">
        <v>13029500</v>
      </c>
      <c r="F479" s="30" t="s">
        <v>1028</v>
      </c>
      <c r="G479" s="33">
        <v>65556129</v>
      </c>
      <c r="H479" s="35">
        <v>45498</v>
      </c>
      <c r="I479" s="35">
        <v>45499</v>
      </c>
      <c r="J479" s="41">
        <v>45650</v>
      </c>
      <c r="K479" s="384"/>
      <c r="L479" s="384"/>
      <c r="M479" s="384"/>
      <c r="N479" s="19"/>
    </row>
    <row r="480" spans="1:14" hidden="1">
      <c r="A480" s="30">
        <v>478</v>
      </c>
      <c r="B480" s="30" t="s">
        <v>254</v>
      </c>
      <c r="C480" s="30" t="s">
        <v>262</v>
      </c>
      <c r="D480" s="59" t="s">
        <v>1030</v>
      </c>
      <c r="E480" s="32">
        <v>15450000</v>
      </c>
      <c r="F480" s="30" t="s">
        <v>1031</v>
      </c>
      <c r="G480" s="33">
        <v>1105685977</v>
      </c>
      <c r="H480" s="35">
        <v>45498</v>
      </c>
      <c r="I480" s="35">
        <v>45506</v>
      </c>
      <c r="J480" s="41">
        <v>45650</v>
      </c>
      <c r="K480" s="384"/>
      <c r="L480" s="384"/>
      <c r="M480" s="384"/>
      <c r="N480" s="19"/>
    </row>
    <row r="481" spans="1:14" hidden="1">
      <c r="A481" s="30">
        <v>479</v>
      </c>
      <c r="B481" s="30" t="s">
        <v>654</v>
      </c>
      <c r="C481" s="30" t="s">
        <v>210</v>
      </c>
      <c r="D481" s="30" t="s">
        <v>932</v>
      </c>
      <c r="E481" s="32">
        <v>16800000</v>
      </c>
      <c r="F481" s="30" t="s">
        <v>1032</v>
      </c>
      <c r="G481" s="33">
        <v>1110596185</v>
      </c>
      <c r="H481" s="35">
        <v>45498</v>
      </c>
      <c r="I481" s="35">
        <v>45504</v>
      </c>
      <c r="J481" s="41">
        <v>45657</v>
      </c>
      <c r="K481" s="384" t="s">
        <v>1034</v>
      </c>
      <c r="L481" s="384">
        <v>3185924689</v>
      </c>
      <c r="M481" s="384"/>
      <c r="N481" s="19"/>
    </row>
    <row r="482" spans="1:14" hidden="1">
      <c r="A482" s="30">
        <v>480</v>
      </c>
      <c r="B482" s="30" t="s">
        <v>654</v>
      </c>
      <c r="C482" s="30" t="s">
        <v>210</v>
      </c>
      <c r="D482" s="30" t="s">
        <v>932</v>
      </c>
      <c r="E482" s="32">
        <v>16800000</v>
      </c>
      <c r="F482" s="30" t="s">
        <v>1035</v>
      </c>
      <c r="G482" s="33">
        <v>65585878</v>
      </c>
      <c r="H482" s="35">
        <v>45498</v>
      </c>
      <c r="I482" s="35">
        <v>45502</v>
      </c>
      <c r="J482" s="41">
        <v>45657</v>
      </c>
      <c r="K482" s="384" t="s">
        <v>1037</v>
      </c>
      <c r="L482" s="384">
        <v>3203278591</v>
      </c>
      <c r="M482" s="385" t="s">
        <v>1038</v>
      </c>
      <c r="N482" s="19"/>
    </row>
    <row r="483" spans="1:14" hidden="1">
      <c r="A483" s="30">
        <v>481</v>
      </c>
      <c r="B483" s="30" t="s">
        <v>654</v>
      </c>
      <c r="C483" s="30" t="s">
        <v>210</v>
      </c>
      <c r="D483" s="30" t="s">
        <v>932</v>
      </c>
      <c r="E483" s="32">
        <v>16800000</v>
      </c>
      <c r="F483" s="30" t="s">
        <v>1039</v>
      </c>
      <c r="G483" s="33">
        <v>11220858</v>
      </c>
      <c r="H483" s="35">
        <v>45498</v>
      </c>
      <c r="I483" s="35"/>
      <c r="J483" s="41">
        <v>45657</v>
      </c>
      <c r="K483" s="384"/>
      <c r="L483" s="384"/>
      <c r="M483" s="384"/>
      <c r="N483" s="19"/>
    </row>
    <row r="484" spans="1:14" hidden="1">
      <c r="A484" s="30">
        <v>482</v>
      </c>
      <c r="B484" s="30" t="s">
        <v>654</v>
      </c>
      <c r="C484" s="30" t="s">
        <v>210</v>
      </c>
      <c r="D484" s="30" t="s">
        <v>932</v>
      </c>
      <c r="E484" s="32">
        <v>16800000</v>
      </c>
      <c r="F484" s="30" t="s">
        <v>1040</v>
      </c>
      <c r="G484" s="33">
        <v>41911397</v>
      </c>
      <c r="H484" s="35">
        <v>45498</v>
      </c>
      <c r="I484" s="35">
        <v>45503</v>
      </c>
      <c r="J484" s="41">
        <v>45657</v>
      </c>
      <c r="K484" s="384" t="s">
        <v>1042</v>
      </c>
      <c r="L484" s="384">
        <v>3166226132</v>
      </c>
      <c r="M484" s="384"/>
      <c r="N484" s="19"/>
    </row>
    <row r="485" spans="1:14" hidden="1">
      <c r="A485" s="30">
        <v>483</v>
      </c>
      <c r="B485" s="30" t="s">
        <v>654</v>
      </c>
      <c r="C485" s="30" t="s">
        <v>210</v>
      </c>
      <c r="D485" s="30" t="s">
        <v>932</v>
      </c>
      <c r="E485" s="32">
        <v>16800000</v>
      </c>
      <c r="F485" s="30" t="s">
        <v>1043</v>
      </c>
      <c r="G485" s="33">
        <v>1110496346</v>
      </c>
      <c r="H485" s="35">
        <v>45498</v>
      </c>
      <c r="I485" s="35">
        <v>45498</v>
      </c>
      <c r="J485" s="41">
        <v>45657</v>
      </c>
      <c r="K485" s="384" t="s">
        <v>1045</v>
      </c>
      <c r="L485" s="384">
        <v>3204552000</v>
      </c>
      <c r="M485" s="385" t="s">
        <v>1046</v>
      </c>
      <c r="N485" s="19"/>
    </row>
    <row r="486" spans="1:14" hidden="1">
      <c r="A486" s="30">
        <v>484</v>
      </c>
      <c r="B486" s="30" t="s">
        <v>654</v>
      </c>
      <c r="C486" s="30" t="s">
        <v>210</v>
      </c>
      <c r="D486" s="30" t="s">
        <v>1005</v>
      </c>
      <c r="E486" s="32">
        <v>16800000</v>
      </c>
      <c r="F486" s="30" t="s">
        <v>1047</v>
      </c>
      <c r="G486" s="33">
        <v>1110060768</v>
      </c>
      <c r="H486" s="35">
        <v>45498</v>
      </c>
      <c r="I486" s="35">
        <v>45510</v>
      </c>
      <c r="J486" s="41">
        <v>45657</v>
      </c>
      <c r="K486" s="384" t="s">
        <v>1049</v>
      </c>
      <c r="L486" s="384"/>
      <c r="M486" s="384"/>
      <c r="N486" s="19"/>
    </row>
    <row r="487" spans="1:14" hidden="1">
      <c r="A487" s="30">
        <v>485</v>
      </c>
      <c r="B487" s="30" t="s">
        <v>654</v>
      </c>
      <c r="C487" s="30" t="s">
        <v>336</v>
      </c>
      <c r="D487" s="59" t="s">
        <v>980</v>
      </c>
      <c r="E487" s="32">
        <v>13200000</v>
      </c>
      <c r="F487" s="30" t="s">
        <v>1050</v>
      </c>
      <c r="G487" s="33">
        <v>93402956</v>
      </c>
      <c r="H487" s="35">
        <v>45498</v>
      </c>
      <c r="I487" s="35">
        <v>45504</v>
      </c>
      <c r="J487" s="41">
        <v>45657</v>
      </c>
      <c r="K487" s="384"/>
      <c r="L487" s="384">
        <v>3153130743</v>
      </c>
      <c r="M487" s="385" t="s">
        <v>1052</v>
      </c>
      <c r="N487" s="19"/>
    </row>
    <row r="488" spans="1:14" hidden="1">
      <c r="A488" s="30">
        <v>486</v>
      </c>
      <c r="B488" s="30" t="s">
        <v>35</v>
      </c>
      <c r="C488" s="30" t="s">
        <v>262</v>
      </c>
      <c r="D488" s="55" t="s">
        <v>178</v>
      </c>
      <c r="E488" s="32">
        <v>50000000</v>
      </c>
      <c r="F488" s="30" t="s">
        <v>152</v>
      </c>
      <c r="G488" s="33">
        <v>900415641</v>
      </c>
      <c r="H488" s="35">
        <v>45498</v>
      </c>
      <c r="I488" s="35">
        <v>45504</v>
      </c>
      <c r="J488" s="31" t="s">
        <v>645</v>
      </c>
      <c r="K488" s="384"/>
      <c r="L488" s="384"/>
      <c r="M488" s="384"/>
      <c r="N488" s="19"/>
    </row>
    <row r="489" spans="1:14" hidden="1">
      <c r="A489" s="43">
        <v>487</v>
      </c>
      <c r="B489" s="43" t="s">
        <v>254</v>
      </c>
      <c r="C489" s="43" t="s">
        <v>262</v>
      </c>
      <c r="D489" s="43" t="s">
        <v>524</v>
      </c>
      <c r="E489" s="45">
        <v>22933000</v>
      </c>
      <c r="F489" s="43" t="s">
        <v>1054</v>
      </c>
      <c r="G489" s="46">
        <v>28559183</v>
      </c>
      <c r="H489" s="48">
        <v>45498</v>
      </c>
      <c r="I489" s="48">
        <v>45499</v>
      </c>
      <c r="J489" s="247">
        <v>45657</v>
      </c>
      <c r="K489" s="387"/>
      <c r="L489" s="387"/>
      <c r="M489" s="387"/>
      <c r="N489" s="19"/>
    </row>
    <row r="490" spans="1:14" hidden="1">
      <c r="A490" s="30">
        <v>488</v>
      </c>
      <c r="B490" s="30" t="s">
        <v>35</v>
      </c>
      <c r="C490" s="30" t="s">
        <v>48</v>
      </c>
      <c r="D490" s="59" t="s">
        <v>709</v>
      </c>
      <c r="E490" s="32">
        <v>65000000</v>
      </c>
      <c r="F490" s="30" t="s">
        <v>50</v>
      </c>
      <c r="G490" s="33">
        <v>901252497</v>
      </c>
      <c r="H490" s="35">
        <v>45503</v>
      </c>
      <c r="I490" s="35">
        <v>45503</v>
      </c>
      <c r="J490" s="31" t="s">
        <v>41</v>
      </c>
      <c r="K490" s="384" t="s">
        <v>1059</v>
      </c>
      <c r="L490" s="384">
        <v>3114560450</v>
      </c>
      <c r="M490" s="385" t="s">
        <v>1060</v>
      </c>
      <c r="N490" s="19"/>
    </row>
    <row r="491" spans="1:14" hidden="1">
      <c r="A491" s="30">
        <v>489</v>
      </c>
      <c r="B491" s="30" t="s">
        <v>254</v>
      </c>
      <c r="C491" s="30" t="s">
        <v>314</v>
      </c>
      <c r="D491" s="30" t="s">
        <v>1061</v>
      </c>
      <c r="E491" s="32">
        <v>13933330</v>
      </c>
      <c r="F491" s="30" t="s">
        <v>1062</v>
      </c>
      <c r="G491" s="33">
        <v>1110448186</v>
      </c>
      <c r="H491" s="35">
        <v>45503</v>
      </c>
      <c r="I491" s="35">
        <v>45510</v>
      </c>
      <c r="J491" s="41">
        <v>45657</v>
      </c>
      <c r="K491" s="384" t="s">
        <v>1064</v>
      </c>
      <c r="L491" s="384">
        <v>3228483997</v>
      </c>
      <c r="M491" s="385" t="s">
        <v>1065</v>
      </c>
      <c r="N491" s="19"/>
    </row>
    <row r="492" spans="1:14" hidden="1">
      <c r="A492" s="30">
        <v>490</v>
      </c>
      <c r="B492" s="30" t="s">
        <v>35</v>
      </c>
      <c r="C492" s="30" t="s">
        <v>36</v>
      </c>
      <c r="D492" s="59" t="s">
        <v>1066</v>
      </c>
      <c r="E492" s="32">
        <v>30604460</v>
      </c>
      <c r="F492" s="30" t="s">
        <v>1067</v>
      </c>
      <c r="G492" s="33">
        <v>1128269687</v>
      </c>
      <c r="H492" s="35">
        <v>45503</v>
      </c>
      <c r="I492" s="35">
        <v>45520</v>
      </c>
      <c r="J492" s="31" t="s">
        <v>52</v>
      </c>
      <c r="K492" s="384" t="s">
        <v>1070</v>
      </c>
      <c r="L492" s="384">
        <v>3016177677</v>
      </c>
      <c r="M492" s="385" t="s">
        <v>1071</v>
      </c>
      <c r="N492" s="19"/>
    </row>
    <row r="493" spans="1:14" hidden="1">
      <c r="A493" s="30">
        <v>491</v>
      </c>
      <c r="B493" s="30" t="s">
        <v>1072</v>
      </c>
      <c r="C493" s="30" t="s">
        <v>157</v>
      </c>
      <c r="D493" s="30" t="s">
        <v>1073</v>
      </c>
      <c r="E493" s="32">
        <v>21733600</v>
      </c>
      <c r="F493" s="30" t="s">
        <v>1074</v>
      </c>
      <c r="G493" s="33">
        <v>65633853</v>
      </c>
      <c r="H493" s="35">
        <v>45503</v>
      </c>
      <c r="I493" s="35">
        <v>45505</v>
      </c>
      <c r="J493" s="31" t="s">
        <v>46</v>
      </c>
      <c r="K493" s="384" t="s">
        <v>1076</v>
      </c>
      <c r="L493" s="384">
        <v>3143661271</v>
      </c>
      <c r="M493" s="385" t="s">
        <v>1077</v>
      </c>
      <c r="N493" s="19"/>
    </row>
    <row r="494" spans="1:14" hidden="1">
      <c r="A494" s="30">
        <v>492</v>
      </c>
      <c r="B494" s="30" t="s">
        <v>1072</v>
      </c>
      <c r="C494" s="30" t="s">
        <v>157</v>
      </c>
      <c r="D494" s="30" t="s">
        <v>1073</v>
      </c>
      <c r="E494" s="32">
        <v>21733600</v>
      </c>
      <c r="F494" s="30" t="s">
        <v>1078</v>
      </c>
      <c r="G494" s="33">
        <v>11686050</v>
      </c>
      <c r="H494" s="35">
        <v>45503</v>
      </c>
      <c r="I494" s="35">
        <v>45505</v>
      </c>
      <c r="J494" s="31" t="s">
        <v>46</v>
      </c>
      <c r="K494" s="384" t="s">
        <v>1081</v>
      </c>
      <c r="L494" s="384">
        <v>3232228295</v>
      </c>
      <c r="M494" s="385" t="s">
        <v>1082</v>
      </c>
      <c r="N494" s="19"/>
    </row>
    <row r="495" spans="1:14" hidden="1">
      <c r="A495" s="30">
        <v>493</v>
      </c>
      <c r="B495" s="30" t="s">
        <v>1072</v>
      </c>
      <c r="C495" s="30" t="s">
        <v>157</v>
      </c>
      <c r="D495" s="30" t="s">
        <v>1073</v>
      </c>
      <c r="E495" s="32">
        <v>21733600</v>
      </c>
      <c r="F495" s="30" t="s">
        <v>1083</v>
      </c>
      <c r="G495" s="33">
        <v>1110503325</v>
      </c>
      <c r="H495" s="35">
        <v>45503</v>
      </c>
      <c r="I495" s="35">
        <v>45505</v>
      </c>
      <c r="J495" s="31" t="s">
        <v>46</v>
      </c>
      <c r="K495" s="384" t="s">
        <v>1085</v>
      </c>
      <c r="L495" s="384">
        <v>3115589868</v>
      </c>
      <c r="M495" s="385" t="s">
        <v>1086</v>
      </c>
      <c r="N495" s="19"/>
    </row>
    <row r="496" spans="1:14" hidden="1">
      <c r="A496" s="30">
        <v>494</v>
      </c>
      <c r="B496" s="30" t="s">
        <v>654</v>
      </c>
      <c r="C496" s="30" t="s">
        <v>336</v>
      </c>
      <c r="D496" s="59" t="s">
        <v>983</v>
      </c>
      <c r="E496" s="32">
        <v>27000000</v>
      </c>
      <c r="F496" s="30" t="s">
        <v>1087</v>
      </c>
      <c r="G496" s="33">
        <v>1110467233</v>
      </c>
      <c r="H496" s="35">
        <v>45503</v>
      </c>
      <c r="I496" s="35"/>
      <c r="J496" s="41">
        <v>45657</v>
      </c>
      <c r="K496" s="384" t="s">
        <v>1088</v>
      </c>
      <c r="L496" s="384">
        <v>3143334756</v>
      </c>
      <c r="M496" s="385" t="s">
        <v>1089</v>
      </c>
      <c r="N496" s="19"/>
    </row>
    <row r="497" spans="1:14" hidden="1">
      <c r="A497" s="30">
        <v>495</v>
      </c>
      <c r="B497" s="30" t="s">
        <v>1072</v>
      </c>
      <c r="C497" s="30" t="s">
        <v>157</v>
      </c>
      <c r="D497" s="30" t="s">
        <v>1090</v>
      </c>
      <c r="E497" s="32">
        <v>28269846</v>
      </c>
      <c r="F497" s="30" t="s">
        <v>1091</v>
      </c>
      <c r="G497" s="33">
        <v>28541907</v>
      </c>
      <c r="H497" s="35">
        <v>45503</v>
      </c>
      <c r="I497" s="35">
        <v>45505</v>
      </c>
      <c r="J497" s="31" t="s">
        <v>1093</v>
      </c>
      <c r="K497" s="384" t="s">
        <v>1094</v>
      </c>
      <c r="L497" s="384">
        <v>3144382144</v>
      </c>
      <c r="M497" s="385" t="s">
        <v>1095</v>
      </c>
      <c r="N497" s="19"/>
    </row>
    <row r="498" spans="1:14" hidden="1">
      <c r="A498" s="30">
        <v>496</v>
      </c>
      <c r="B498" s="30" t="s">
        <v>1072</v>
      </c>
      <c r="C498" s="30" t="s">
        <v>157</v>
      </c>
      <c r="D498" s="59" t="s">
        <v>1096</v>
      </c>
      <c r="E498" s="32">
        <v>11132950</v>
      </c>
      <c r="F498" s="30" t="s">
        <v>1097</v>
      </c>
      <c r="G498" s="33">
        <v>65757162</v>
      </c>
      <c r="H498" s="35">
        <v>45503</v>
      </c>
      <c r="I498" s="35">
        <v>45505</v>
      </c>
      <c r="J498" s="31" t="s">
        <v>79</v>
      </c>
      <c r="K498" s="384" t="s">
        <v>1099</v>
      </c>
      <c r="L498" s="384">
        <v>3232228295</v>
      </c>
      <c r="M498" s="385" t="s">
        <v>1082</v>
      </c>
      <c r="N498" s="19"/>
    </row>
    <row r="499" spans="1:14" hidden="1">
      <c r="A499" s="30">
        <v>497</v>
      </c>
      <c r="B499" s="30" t="s">
        <v>254</v>
      </c>
      <c r="C499" s="30" t="s">
        <v>59</v>
      </c>
      <c r="D499" s="30" t="s">
        <v>1100</v>
      </c>
      <c r="E499" s="32">
        <v>34998765</v>
      </c>
      <c r="F499" s="30" t="s">
        <v>1101</v>
      </c>
      <c r="G499" s="33">
        <v>1110061944</v>
      </c>
      <c r="H499" s="35">
        <v>45504</v>
      </c>
      <c r="I499" s="35">
        <v>45510</v>
      </c>
      <c r="J499" s="31" t="s">
        <v>121</v>
      </c>
      <c r="K499" s="384" t="s">
        <v>1103</v>
      </c>
      <c r="L499" s="384">
        <v>3234806441</v>
      </c>
      <c r="M499" s="385" t="s">
        <v>1104</v>
      </c>
      <c r="N499" s="19"/>
    </row>
    <row r="500" spans="1:14" hidden="1">
      <c r="A500" s="30">
        <v>498</v>
      </c>
      <c r="B500" s="30" t="s">
        <v>35</v>
      </c>
      <c r="C500" s="30" t="s">
        <v>48</v>
      </c>
      <c r="D500" s="55" t="s">
        <v>1105</v>
      </c>
      <c r="E500" s="32">
        <v>175000000</v>
      </c>
      <c r="F500" s="30" t="s">
        <v>68</v>
      </c>
      <c r="G500" s="33">
        <v>900504144</v>
      </c>
      <c r="H500" s="35">
        <v>45504</v>
      </c>
      <c r="I500" s="35">
        <v>45504</v>
      </c>
      <c r="J500" s="31" t="s">
        <v>106</v>
      </c>
      <c r="K500" s="384" t="s">
        <v>1108</v>
      </c>
      <c r="L500" s="384">
        <v>3163162117</v>
      </c>
      <c r="M500" s="385" t="s">
        <v>1109</v>
      </c>
      <c r="N500" s="19"/>
    </row>
    <row r="501" spans="1:14" hidden="1">
      <c r="A501" s="30">
        <v>499</v>
      </c>
      <c r="B501" s="30" t="s">
        <v>254</v>
      </c>
      <c r="C501" s="30" t="s">
        <v>1110</v>
      </c>
      <c r="D501" s="30" t="s">
        <v>1111</v>
      </c>
      <c r="E501" s="32">
        <v>14400000</v>
      </c>
      <c r="F501" s="30" t="s">
        <v>1112</v>
      </c>
      <c r="G501" s="33">
        <v>1110472406</v>
      </c>
      <c r="H501" s="35">
        <v>45505</v>
      </c>
      <c r="I501" s="35">
        <v>45510</v>
      </c>
      <c r="J501" s="41">
        <v>45657</v>
      </c>
      <c r="K501" s="384" t="s">
        <v>1115</v>
      </c>
      <c r="L501" s="384">
        <v>3233242759</v>
      </c>
      <c r="M501" s="385" t="s">
        <v>1116</v>
      </c>
      <c r="N501" s="19"/>
    </row>
    <row r="502" spans="1:14" hidden="1">
      <c r="A502" s="30">
        <v>500</v>
      </c>
      <c r="B502" s="30" t="s">
        <v>254</v>
      </c>
      <c r="C502" s="30" t="s">
        <v>157</v>
      </c>
      <c r="D502" s="30" t="s">
        <v>1117</v>
      </c>
      <c r="E502" s="32">
        <v>24500000</v>
      </c>
      <c r="F502" s="30" t="s">
        <v>1118</v>
      </c>
      <c r="G502" s="33">
        <v>52910081</v>
      </c>
      <c r="H502" s="35">
        <v>45505</v>
      </c>
      <c r="I502" s="35">
        <v>45505</v>
      </c>
      <c r="J502" s="31" t="s">
        <v>79</v>
      </c>
      <c r="K502" s="384" t="s">
        <v>1121</v>
      </c>
      <c r="L502" s="384">
        <v>3132281617</v>
      </c>
      <c r="M502" s="385" t="s">
        <v>1122</v>
      </c>
      <c r="N502" s="19"/>
    </row>
    <row r="503" spans="1:14" hidden="1">
      <c r="A503" s="30">
        <v>501</v>
      </c>
      <c r="B503" s="30" t="s">
        <v>35</v>
      </c>
      <c r="C503" s="30" t="s">
        <v>92</v>
      </c>
      <c r="D503" s="68" t="s">
        <v>486</v>
      </c>
      <c r="E503" s="32">
        <v>123404466</v>
      </c>
      <c r="F503" s="30" t="s">
        <v>108</v>
      </c>
      <c r="G503" s="33">
        <v>800185215</v>
      </c>
      <c r="H503" s="35">
        <v>45505</v>
      </c>
      <c r="I503" s="35">
        <v>45505</v>
      </c>
      <c r="J503" s="31" t="s">
        <v>41</v>
      </c>
      <c r="K503" s="384" t="s">
        <v>1125</v>
      </c>
      <c r="L503" s="384">
        <v>6082610484</v>
      </c>
      <c r="M503" s="385" t="s">
        <v>1126</v>
      </c>
      <c r="N503" s="19"/>
    </row>
    <row r="504" spans="1:14">
      <c r="A504" s="43">
        <v>502</v>
      </c>
      <c r="B504" s="43" t="s">
        <v>35</v>
      </c>
      <c r="C504" s="43" t="s">
        <v>251</v>
      </c>
      <c r="D504" s="43" t="s">
        <v>192</v>
      </c>
      <c r="E504" s="45">
        <v>34500000</v>
      </c>
      <c r="F504" s="43" t="s">
        <v>193</v>
      </c>
      <c r="G504" s="46">
        <v>900448985</v>
      </c>
      <c r="H504" s="48">
        <v>45509</v>
      </c>
      <c r="I504" s="35">
        <v>45526</v>
      </c>
      <c r="J504" s="41">
        <v>45626</v>
      </c>
      <c r="K504" s="384" t="s">
        <v>1128</v>
      </c>
      <c r="L504" s="384">
        <v>3158630690</v>
      </c>
      <c r="M504" s="385" t="s">
        <v>1129</v>
      </c>
      <c r="N504" s="19"/>
    </row>
    <row r="505" spans="1:14" hidden="1">
      <c r="A505" s="30">
        <v>503</v>
      </c>
      <c r="B505" s="30" t="s">
        <v>654</v>
      </c>
      <c r="C505" s="30" t="s">
        <v>336</v>
      </c>
      <c r="D505" s="68" t="s">
        <v>1130</v>
      </c>
      <c r="E505" s="32">
        <v>136000000</v>
      </c>
      <c r="F505" s="30" t="s">
        <v>1131</v>
      </c>
      <c r="G505" s="33">
        <v>900915878</v>
      </c>
      <c r="H505" s="35">
        <v>45509</v>
      </c>
      <c r="I505" s="35">
        <v>45510</v>
      </c>
      <c r="J505" s="41">
        <v>45600</v>
      </c>
      <c r="K505" s="384" t="s">
        <v>1133</v>
      </c>
      <c r="L505" s="384">
        <v>3108092053</v>
      </c>
      <c r="M505" s="385" t="s">
        <v>1134</v>
      </c>
      <c r="N505" s="19"/>
    </row>
    <row r="506" spans="1:14" hidden="1">
      <c r="A506" s="30">
        <v>504</v>
      </c>
      <c r="B506" s="43" t="s">
        <v>35</v>
      </c>
      <c r="C506" s="43" t="s">
        <v>59</v>
      </c>
      <c r="D506" s="67" t="s">
        <v>1135</v>
      </c>
      <c r="E506" s="45">
        <v>90000000</v>
      </c>
      <c r="F506" s="43" t="s">
        <v>837</v>
      </c>
      <c r="G506" s="46">
        <v>800250023</v>
      </c>
      <c r="H506" s="48">
        <v>45510</v>
      </c>
      <c r="I506" s="48">
        <v>45512</v>
      </c>
      <c r="J506" s="44" t="s">
        <v>88</v>
      </c>
      <c r="K506" s="384" t="s">
        <v>1139</v>
      </c>
      <c r="L506" s="384" t="s">
        <v>1140</v>
      </c>
      <c r="M506" s="385" t="s">
        <v>1141</v>
      </c>
      <c r="N506" s="19"/>
    </row>
    <row r="507" spans="1:14" hidden="1">
      <c r="A507" s="389">
        <v>505</v>
      </c>
      <c r="B507" s="30" t="s">
        <v>35</v>
      </c>
      <c r="C507" s="30" t="s">
        <v>70</v>
      </c>
      <c r="D507" s="30" t="s">
        <v>916</v>
      </c>
      <c r="E507" s="32">
        <v>53000000</v>
      </c>
      <c r="F507" s="30" t="s">
        <v>837</v>
      </c>
      <c r="G507" s="33">
        <v>800250023</v>
      </c>
      <c r="H507" s="35">
        <v>45512</v>
      </c>
      <c r="I507" s="35">
        <v>45512</v>
      </c>
      <c r="J507" s="31" t="s">
        <v>41</v>
      </c>
      <c r="K507" s="390" t="s">
        <v>1139</v>
      </c>
      <c r="L507" s="384" t="s">
        <v>1140</v>
      </c>
      <c r="M507" s="385" t="s">
        <v>1141</v>
      </c>
      <c r="N507" s="19"/>
    </row>
    <row r="508" spans="1:14" hidden="1">
      <c r="A508" s="298">
        <v>506</v>
      </c>
      <c r="B508" s="30" t="s">
        <v>254</v>
      </c>
      <c r="C508" s="30" t="s">
        <v>647</v>
      </c>
      <c r="D508" s="59" t="s">
        <v>648</v>
      </c>
      <c r="E508" s="32">
        <v>22742400</v>
      </c>
      <c r="F508" s="30" t="s">
        <v>166</v>
      </c>
      <c r="G508" s="33">
        <v>36559111</v>
      </c>
      <c r="H508" s="35">
        <v>45513</v>
      </c>
      <c r="I508" s="35">
        <v>45513</v>
      </c>
      <c r="J508" s="41">
        <v>45657</v>
      </c>
      <c r="K508" s="390" t="s">
        <v>1143</v>
      </c>
      <c r="L508" s="384">
        <v>3108045053</v>
      </c>
      <c r="M508" s="385" t="s">
        <v>1144</v>
      </c>
      <c r="N508" s="19"/>
    </row>
    <row r="509" spans="1:14" ht="169.5">
      <c r="A509" s="298">
        <v>507</v>
      </c>
      <c r="B509" s="30" t="s">
        <v>35</v>
      </c>
      <c r="C509" s="30" t="s">
        <v>251</v>
      </c>
      <c r="D509" s="249" t="s">
        <v>1145</v>
      </c>
      <c r="E509" s="32">
        <v>200000000</v>
      </c>
      <c r="F509" s="249" t="s">
        <v>312</v>
      </c>
      <c r="G509" s="33">
        <v>901422831</v>
      </c>
      <c r="H509" s="35">
        <v>45513</v>
      </c>
      <c r="I509" s="35">
        <v>45518</v>
      </c>
      <c r="J509" s="31" t="s">
        <v>88</v>
      </c>
      <c r="K509" s="390" t="s">
        <v>1146</v>
      </c>
      <c r="L509" s="384">
        <v>3176489488</v>
      </c>
      <c r="M509" s="385" t="s">
        <v>1147</v>
      </c>
      <c r="N509" s="19"/>
    </row>
    <row r="510" spans="1:14" hidden="1">
      <c r="A510" s="298">
        <v>508</v>
      </c>
      <c r="B510" s="30" t="s">
        <v>254</v>
      </c>
      <c r="C510" s="30" t="s">
        <v>314</v>
      </c>
      <c r="D510" s="59" t="s">
        <v>1148</v>
      </c>
      <c r="E510" s="32">
        <v>11500000</v>
      </c>
      <c r="F510" s="30" t="s">
        <v>427</v>
      </c>
      <c r="G510" s="33">
        <v>1110487620</v>
      </c>
      <c r="H510" s="35">
        <v>45513</v>
      </c>
      <c r="I510" s="35">
        <v>45516</v>
      </c>
      <c r="J510" s="41">
        <v>45657</v>
      </c>
      <c r="K510" s="390" t="s">
        <v>1149</v>
      </c>
      <c r="L510" s="384">
        <v>3223334968</v>
      </c>
      <c r="M510" s="385" t="s">
        <v>1150</v>
      </c>
      <c r="N510" s="19"/>
    </row>
    <row r="511" spans="1:14" hidden="1">
      <c r="A511" s="298">
        <v>509</v>
      </c>
      <c r="B511" s="30" t="s">
        <v>254</v>
      </c>
      <c r="C511" s="30" t="s">
        <v>791</v>
      </c>
      <c r="D511" s="30" t="s">
        <v>1151</v>
      </c>
      <c r="E511" s="32">
        <v>23506666</v>
      </c>
      <c r="F511" s="30" t="s">
        <v>1152</v>
      </c>
      <c r="G511" s="33">
        <v>28554805</v>
      </c>
      <c r="H511" s="35">
        <v>45519</v>
      </c>
      <c r="I511" s="35">
        <v>45526</v>
      </c>
      <c r="J511" s="31" t="s">
        <v>88</v>
      </c>
      <c r="K511" s="390" t="s">
        <v>1154</v>
      </c>
      <c r="L511" s="384">
        <v>3105677060</v>
      </c>
      <c r="M511" s="385" t="s">
        <v>1155</v>
      </c>
      <c r="N511" s="19"/>
    </row>
    <row r="512" spans="1:14">
      <c r="A512" s="298">
        <v>510</v>
      </c>
      <c r="B512" s="30" t="s">
        <v>254</v>
      </c>
      <c r="C512" s="30" t="s">
        <v>251</v>
      </c>
      <c r="D512" s="59" t="s">
        <v>1156</v>
      </c>
      <c r="E512" s="32">
        <v>61750000</v>
      </c>
      <c r="F512" s="59" t="s">
        <v>1157</v>
      </c>
      <c r="G512" s="388">
        <v>900789555</v>
      </c>
      <c r="H512" s="35">
        <v>45519</v>
      </c>
      <c r="I512" s="35">
        <v>45521</v>
      </c>
      <c r="J512" s="31" t="s">
        <v>1159</v>
      </c>
      <c r="K512" s="390" t="s">
        <v>1160</v>
      </c>
      <c r="L512" s="384">
        <v>3176489488</v>
      </c>
      <c r="M512" s="385" t="s">
        <v>1161</v>
      </c>
      <c r="N512" s="19"/>
    </row>
    <row r="513" spans="1:14" hidden="1">
      <c r="A513" s="30">
        <v>512</v>
      </c>
      <c r="B513" s="30" t="s">
        <v>254</v>
      </c>
      <c r="C513" s="30" t="s">
        <v>314</v>
      </c>
      <c r="D513" s="59" t="s">
        <v>1168</v>
      </c>
      <c r="E513" s="32">
        <v>11529133</v>
      </c>
      <c r="F513" s="30" t="s">
        <v>1169</v>
      </c>
      <c r="G513" s="33">
        <v>51956023</v>
      </c>
      <c r="H513" s="35">
        <v>45525</v>
      </c>
      <c r="I513" s="35">
        <v>45527</v>
      </c>
      <c r="J513" s="41">
        <v>45657</v>
      </c>
      <c r="K513" s="384" t="s">
        <v>1171</v>
      </c>
      <c r="L513" s="384">
        <v>3132432817</v>
      </c>
      <c r="M513" s="385" t="s">
        <v>1172</v>
      </c>
      <c r="N513" s="19"/>
    </row>
    <row r="514" spans="1:14" hidden="1">
      <c r="A514" s="30">
        <v>513</v>
      </c>
      <c r="B514" s="30" t="s">
        <v>254</v>
      </c>
      <c r="C514" s="30" t="s">
        <v>1110</v>
      </c>
      <c r="D514" s="57" t="s">
        <v>1173</v>
      </c>
      <c r="E514" s="32">
        <v>19680000</v>
      </c>
      <c r="F514" s="30" t="s">
        <v>1174</v>
      </c>
      <c r="G514" s="33">
        <v>1110471660</v>
      </c>
      <c r="H514" s="35">
        <v>45525</v>
      </c>
      <c r="I514" s="35">
        <v>45526</v>
      </c>
      <c r="J514" s="41">
        <v>45657</v>
      </c>
      <c r="K514" s="384" t="s">
        <v>1176</v>
      </c>
      <c r="L514" s="384">
        <v>3233242759</v>
      </c>
      <c r="M514" s="385" t="s">
        <v>1177</v>
      </c>
      <c r="N514" s="19"/>
    </row>
    <row r="515" spans="1:14" hidden="1">
      <c r="A515" s="30">
        <v>514</v>
      </c>
      <c r="B515" s="30" t="s">
        <v>654</v>
      </c>
      <c r="C515" s="30" t="s">
        <v>336</v>
      </c>
      <c r="D515" s="59" t="s">
        <v>1178</v>
      </c>
      <c r="E515" s="32">
        <v>21000000</v>
      </c>
      <c r="F515" s="30" t="s">
        <v>1179</v>
      </c>
      <c r="G515" s="33">
        <v>1110544047</v>
      </c>
      <c r="H515" s="35">
        <v>45527</v>
      </c>
      <c r="I515" s="35">
        <v>45534</v>
      </c>
      <c r="J515" s="41">
        <v>45657</v>
      </c>
      <c r="K515" s="384" t="s">
        <v>1181</v>
      </c>
      <c r="L515" s="384">
        <v>209017055</v>
      </c>
      <c r="M515" s="385" t="s">
        <v>1182</v>
      </c>
      <c r="N515" s="19"/>
    </row>
    <row r="516" spans="1:14" hidden="1">
      <c r="A516" s="30">
        <v>515</v>
      </c>
      <c r="B516" s="30" t="s">
        <v>254</v>
      </c>
      <c r="C516" s="30" t="s">
        <v>262</v>
      </c>
      <c r="D516" s="59" t="s">
        <v>1030</v>
      </c>
      <c r="E516" s="32">
        <v>12875000</v>
      </c>
      <c r="F516" s="30" t="s">
        <v>1183</v>
      </c>
      <c r="G516" s="33">
        <v>65753410</v>
      </c>
      <c r="H516" s="35">
        <v>45527</v>
      </c>
      <c r="I516" s="35">
        <v>45530</v>
      </c>
      <c r="J516" s="41">
        <v>45657</v>
      </c>
      <c r="K516" s="384" t="s">
        <v>1185</v>
      </c>
      <c r="L516" s="384">
        <v>3159280899</v>
      </c>
      <c r="M516" s="385" t="s">
        <v>1186</v>
      </c>
      <c r="N516" s="19"/>
    </row>
    <row r="517" spans="1:14" hidden="1">
      <c r="A517" s="30">
        <v>516</v>
      </c>
      <c r="B517" s="30" t="s">
        <v>254</v>
      </c>
      <c r="C517" s="30" t="s">
        <v>314</v>
      </c>
      <c r="D517" s="59" t="s">
        <v>1168</v>
      </c>
      <c r="E517" s="32">
        <v>11529133</v>
      </c>
      <c r="F517" s="30" t="s">
        <v>1187</v>
      </c>
      <c r="G517" s="33">
        <v>1007812013</v>
      </c>
      <c r="H517" s="35">
        <v>45527</v>
      </c>
      <c r="I517" s="35">
        <v>45530</v>
      </c>
      <c r="J517" s="41">
        <v>45657</v>
      </c>
      <c r="K517" s="384" t="s">
        <v>1188</v>
      </c>
      <c r="L517" s="384">
        <v>3212812026</v>
      </c>
      <c r="M517" s="385" t="s">
        <v>1189</v>
      </c>
      <c r="N517" s="19"/>
    </row>
    <row r="518" spans="1:14" hidden="1">
      <c r="A518" s="30">
        <v>517</v>
      </c>
      <c r="B518" s="30" t="s">
        <v>254</v>
      </c>
      <c r="C518" s="30" t="s">
        <v>314</v>
      </c>
      <c r="D518" s="59" t="s">
        <v>1168</v>
      </c>
      <c r="E518" s="32">
        <v>11529133</v>
      </c>
      <c r="F518" s="30" t="s">
        <v>1190</v>
      </c>
      <c r="G518" s="33">
        <v>1110597882</v>
      </c>
      <c r="H518" s="35">
        <v>45527</v>
      </c>
      <c r="I518" s="35">
        <v>45530</v>
      </c>
      <c r="J518" s="41">
        <v>45657</v>
      </c>
      <c r="K518" s="384" t="s">
        <v>1191</v>
      </c>
      <c r="L518" s="384">
        <v>3125718179</v>
      </c>
      <c r="M518" s="385" t="s">
        <v>1192</v>
      </c>
      <c r="N518" s="19"/>
    </row>
    <row r="519" spans="1:14" hidden="1">
      <c r="A519" s="30">
        <v>518</v>
      </c>
      <c r="B519" s="30" t="s">
        <v>35</v>
      </c>
      <c r="C519" s="30" t="s">
        <v>59</v>
      </c>
      <c r="D519" s="59" t="s">
        <v>608</v>
      </c>
      <c r="E519" s="32">
        <v>40000000</v>
      </c>
      <c r="F519" s="30" t="s">
        <v>577</v>
      </c>
      <c r="G519" s="33">
        <v>901367080</v>
      </c>
      <c r="H519" s="35">
        <v>45527</v>
      </c>
      <c r="I519" s="35"/>
      <c r="J519" s="31" t="s">
        <v>88</v>
      </c>
      <c r="K519" s="384" t="s">
        <v>1193</v>
      </c>
      <c r="L519" s="384">
        <v>3142445404</v>
      </c>
      <c r="M519" s="385" t="s">
        <v>1194</v>
      </c>
      <c r="N519" s="19"/>
    </row>
    <row r="520" spans="1:14">
      <c r="A520" s="30">
        <v>519</v>
      </c>
      <c r="B520" s="30" t="s">
        <v>35</v>
      </c>
      <c r="C520" s="30" t="s">
        <v>251</v>
      </c>
      <c r="D520" s="57" t="s">
        <v>833</v>
      </c>
      <c r="E520" s="32">
        <v>46000000</v>
      </c>
      <c r="F520" s="30" t="s">
        <v>834</v>
      </c>
      <c r="G520" s="33">
        <v>93238153</v>
      </c>
      <c r="H520" s="35">
        <v>45531</v>
      </c>
      <c r="I520" s="35">
        <v>45531</v>
      </c>
      <c r="J520" s="41">
        <v>45657</v>
      </c>
      <c r="K520" s="384" t="s">
        <v>1196</v>
      </c>
      <c r="L520" s="384">
        <v>3102385557</v>
      </c>
      <c r="M520" s="385" t="s">
        <v>1197</v>
      </c>
      <c r="N520" s="19"/>
    </row>
    <row r="521" spans="1:14" hidden="1">
      <c r="A521" s="30">
        <v>520</v>
      </c>
      <c r="B521" s="30" t="s">
        <v>254</v>
      </c>
      <c r="C521" s="30" t="s">
        <v>488</v>
      </c>
      <c r="D521" s="30" t="s">
        <v>1198</v>
      </c>
      <c r="E521" s="32">
        <v>11845000</v>
      </c>
      <c r="F521" s="30" t="s">
        <v>1199</v>
      </c>
      <c r="G521" s="33">
        <v>1110472317</v>
      </c>
      <c r="H521" s="35">
        <v>45531</v>
      </c>
      <c r="I521" s="35">
        <v>45534</v>
      </c>
      <c r="J521" s="41">
        <v>45657</v>
      </c>
      <c r="K521" s="384" t="s">
        <v>1201</v>
      </c>
      <c r="L521" s="384">
        <v>312552320</v>
      </c>
      <c r="M521" s="385" t="s">
        <v>1202</v>
      </c>
      <c r="N521" s="19"/>
    </row>
    <row r="522" spans="1:14" hidden="1">
      <c r="A522" s="30">
        <v>521</v>
      </c>
      <c r="B522" s="30" t="s">
        <v>654</v>
      </c>
      <c r="C522" s="30" t="s">
        <v>336</v>
      </c>
      <c r="D522" s="58" t="s">
        <v>1203</v>
      </c>
      <c r="E522" s="32">
        <v>11200000</v>
      </c>
      <c r="F522" s="30" t="s">
        <v>679</v>
      </c>
      <c r="G522" s="33">
        <v>65807654</v>
      </c>
      <c r="H522" s="35">
        <v>45531</v>
      </c>
      <c r="I522" s="35">
        <v>45533</v>
      </c>
      <c r="J522" s="41">
        <v>45656</v>
      </c>
      <c r="K522" s="384" t="s">
        <v>1206</v>
      </c>
      <c r="L522" s="384">
        <v>3118892324</v>
      </c>
      <c r="M522" s="385" t="s">
        <v>1207</v>
      </c>
      <c r="N522" s="19"/>
    </row>
    <row r="523" spans="1:14" hidden="1">
      <c r="A523" s="30">
        <v>522</v>
      </c>
      <c r="B523" s="30" t="s">
        <v>1208</v>
      </c>
      <c r="C523" s="30" t="s">
        <v>42</v>
      </c>
      <c r="D523" s="57" t="s">
        <v>1209</v>
      </c>
      <c r="E523" s="32">
        <v>12000000</v>
      </c>
      <c r="F523" s="30" t="s">
        <v>1210</v>
      </c>
      <c r="G523" s="33">
        <v>1110567880</v>
      </c>
      <c r="H523" s="35">
        <v>45531</v>
      </c>
      <c r="I523" s="35">
        <v>45532</v>
      </c>
      <c r="J523" s="31" t="s">
        <v>88</v>
      </c>
      <c r="K523" s="384" t="s">
        <v>1212</v>
      </c>
      <c r="L523" s="384">
        <v>3023825176</v>
      </c>
      <c r="M523" s="385" t="s">
        <v>1213</v>
      </c>
      <c r="N523" s="19"/>
    </row>
    <row r="524" spans="1:14" hidden="1">
      <c r="A524" s="30">
        <v>523</v>
      </c>
      <c r="B524" s="30" t="s">
        <v>654</v>
      </c>
      <c r="C524" s="30" t="s">
        <v>336</v>
      </c>
      <c r="D524" s="59" t="s">
        <v>1214</v>
      </c>
      <c r="E524" s="32">
        <v>18000000</v>
      </c>
      <c r="F524" s="30" t="s">
        <v>1215</v>
      </c>
      <c r="G524" s="33">
        <v>43903294</v>
      </c>
      <c r="H524" s="35">
        <v>45532</v>
      </c>
      <c r="I524" s="35">
        <v>45534</v>
      </c>
      <c r="J524" s="41">
        <v>45657</v>
      </c>
      <c r="K524" s="384" t="s">
        <v>1218</v>
      </c>
      <c r="L524" s="384">
        <v>3208584891</v>
      </c>
      <c r="M524" s="385" t="s">
        <v>1219</v>
      </c>
      <c r="N524" s="19"/>
    </row>
    <row r="525" spans="1:14" hidden="1">
      <c r="A525" s="30">
        <v>524</v>
      </c>
      <c r="B525" s="30" t="s">
        <v>654</v>
      </c>
      <c r="C525" s="30" t="s">
        <v>210</v>
      </c>
      <c r="D525" s="30" t="s">
        <v>1220</v>
      </c>
      <c r="E525" s="32">
        <v>16800000</v>
      </c>
      <c r="F525" s="30" t="s">
        <v>1221</v>
      </c>
      <c r="G525" s="33">
        <v>1110530997</v>
      </c>
      <c r="H525" s="35">
        <v>45533</v>
      </c>
      <c r="I525" s="35">
        <v>45534</v>
      </c>
      <c r="J525" s="41">
        <v>45657</v>
      </c>
      <c r="K525" s="384" t="s">
        <v>1225</v>
      </c>
      <c r="L525" s="384">
        <v>3165219224</v>
      </c>
      <c r="M525" s="385" t="s">
        <v>1226</v>
      </c>
      <c r="N525" s="19"/>
    </row>
    <row r="526" spans="1:14" hidden="1">
      <c r="A526" s="30">
        <v>525</v>
      </c>
      <c r="B526" s="30" t="s">
        <v>35</v>
      </c>
      <c r="C526" s="30" t="s">
        <v>59</v>
      </c>
      <c r="D526" s="30" t="s">
        <v>1227</v>
      </c>
      <c r="E526" s="32">
        <v>21535693</v>
      </c>
      <c r="F526" s="30" t="s">
        <v>245</v>
      </c>
      <c r="G526" s="33">
        <v>860047163</v>
      </c>
      <c r="H526" s="35">
        <v>45533</v>
      </c>
      <c r="I526" s="35">
        <v>45545</v>
      </c>
      <c r="J526" s="41">
        <v>45657</v>
      </c>
      <c r="K526" s="384" t="s">
        <v>1230</v>
      </c>
      <c r="L526" s="384">
        <v>6488888</v>
      </c>
      <c r="M526" s="385" t="s">
        <v>1231</v>
      </c>
      <c r="N526" s="19"/>
    </row>
    <row r="527" spans="1:14" hidden="1">
      <c r="A527" s="30">
        <v>526</v>
      </c>
      <c r="B527" s="30" t="s">
        <v>254</v>
      </c>
      <c r="C527" s="30" t="s">
        <v>1110</v>
      </c>
      <c r="D527" s="57" t="s">
        <v>1232</v>
      </c>
      <c r="E527" s="32">
        <v>23896000</v>
      </c>
      <c r="F527" s="30" t="s">
        <v>1233</v>
      </c>
      <c r="G527" s="33">
        <v>1110587205</v>
      </c>
      <c r="H527" s="35">
        <v>45533</v>
      </c>
      <c r="I527" s="35">
        <v>45534</v>
      </c>
      <c r="J527" s="41">
        <v>45657</v>
      </c>
      <c r="K527" s="384" t="s">
        <v>1235</v>
      </c>
      <c r="L527" s="384">
        <v>3184384846</v>
      </c>
      <c r="M527" s="385" t="s">
        <v>1236</v>
      </c>
      <c r="N527" s="19"/>
    </row>
    <row r="528" spans="1:14" hidden="1">
      <c r="A528" s="30">
        <v>527</v>
      </c>
      <c r="B528" s="30" t="s">
        <v>35</v>
      </c>
      <c r="C528" s="30" t="s">
        <v>92</v>
      </c>
      <c r="D528" s="68" t="s">
        <v>486</v>
      </c>
      <c r="E528" s="32">
        <v>431915638</v>
      </c>
      <c r="F528" s="30" t="s">
        <v>108</v>
      </c>
      <c r="G528" s="33">
        <v>800185215</v>
      </c>
      <c r="H528" s="35">
        <v>45534</v>
      </c>
      <c r="I528" s="35">
        <v>45534</v>
      </c>
      <c r="J528" s="31" t="s">
        <v>1238</v>
      </c>
      <c r="K528" s="384" t="s">
        <v>1125</v>
      </c>
      <c r="L528" s="384">
        <v>6082610484</v>
      </c>
      <c r="M528" s="385" t="s">
        <v>1126</v>
      </c>
      <c r="N528" s="19"/>
    </row>
    <row r="529" spans="1:14">
      <c r="A529" s="298">
        <v>528</v>
      </c>
      <c r="B529" s="30" t="s">
        <v>254</v>
      </c>
      <c r="C529" s="30" t="s">
        <v>251</v>
      </c>
      <c r="D529" s="59" t="s">
        <v>1156</v>
      </c>
      <c r="E529" s="32">
        <v>422200000</v>
      </c>
      <c r="F529" s="59" t="s">
        <v>1157</v>
      </c>
      <c r="G529" s="388">
        <v>900789555</v>
      </c>
      <c r="H529" s="35">
        <v>45534</v>
      </c>
      <c r="I529" s="35">
        <v>45534</v>
      </c>
      <c r="J529" s="31" t="s">
        <v>1240</v>
      </c>
      <c r="K529" s="390" t="s">
        <v>1160</v>
      </c>
      <c r="L529" s="384">
        <v>3176489488</v>
      </c>
      <c r="M529" s="385" t="s">
        <v>1161</v>
      </c>
      <c r="N529" s="19"/>
    </row>
    <row r="530" spans="1:14" hidden="1">
      <c r="A530" s="30">
        <v>529</v>
      </c>
      <c r="B530" s="30" t="s">
        <v>654</v>
      </c>
      <c r="C530" s="30" t="s">
        <v>210</v>
      </c>
      <c r="D530" s="30" t="s">
        <v>1220</v>
      </c>
      <c r="E530" s="32">
        <v>16800000</v>
      </c>
      <c r="F530" s="30" t="s">
        <v>1241</v>
      </c>
      <c r="G530" s="33">
        <v>1110453149</v>
      </c>
      <c r="H530" s="35">
        <v>45538</v>
      </c>
      <c r="I530" s="35">
        <v>45538</v>
      </c>
      <c r="J530" s="41">
        <v>45657</v>
      </c>
      <c r="K530" s="384" t="s">
        <v>1243</v>
      </c>
      <c r="L530" s="384">
        <v>3214721754</v>
      </c>
      <c r="M530" s="385" t="s">
        <v>1244</v>
      </c>
      <c r="N530" s="19"/>
    </row>
    <row r="531" spans="1:14" hidden="1">
      <c r="A531" s="30">
        <v>530</v>
      </c>
      <c r="B531" s="30" t="s">
        <v>654</v>
      </c>
      <c r="C531" s="30" t="s">
        <v>336</v>
      </c>
      <c r="D531" s="59" t="s">
        <v>980</v>
      </c>
      <c r="E531" s="32">
        <v>8800000</v>
      </c>
      <c r="F531" s="30" t="s">
        <v>1245</v>
      </c>
      <c r="G531" s="33">
        <v>52516593</v>
      </c>
      <c r="H531" s="35">
        <v>45538</v>
      </c>
      <c r="I531" s="35">
        <v>45546</v>
      </c>
      <c r="J531" s="41">
        <v>45657</v>
      </c>
      <c r="K531" s="384" t="s">
        <v>1247</v>
      </c>
      <c r="L531" s="384">
        <v>322873732</v>
      </c>
      <c r="M531" s="385" t="s">
        <v>1248</v>
      </c>
      <c r="N531" s="19"/>
    </row>
    <row r="532" spans="1:14" hidden="1">
      <c r="A532" s="30">
        <v>531</v>
      </c>
      <c r="B532" s="30" t="s">
        <v>254</v>
      </c>
      <c r="C532" s="30" t="s">
        <v>157</v>
      </c>
      <c r="D532" s="43" t="s">
        <v>998</v>
      </c>
      <c r="E532" s="32">
        <v>30660000</v>
      </c>
      <c r="F532" s="30" t="s">
        <v>413</v>
      </c>
      <c r="G532" s="33">
        <v>80821939</v>
      </c>
      <c r="H532" s="35">
        <v>45538</v>
      </c>
      <c r="I532" s="35">
        <v>45539</v>
      </c>
      <c r="J532" s="41">
        <v>45657</v>
      </c>
      <c r="K532" s="384" t="s">
        <v>1250</v>
      </c>
      <c r="L532" s="384">
        <v>3166165803</v>
      </c>
      <c r="M532" s="385" t="s">
        <v>1251</v>
      </c>
      <c r="N532" s="19"/>
    </row>
    <row r="533" spans="1:14" hidden="1">
      <c r="A533" s="30">
        <v>532</v>
      </c>
      <c r="B533" s="30" t="s">
        <v>35</v>
      </c>
      <c r="C533" s="298" t="s">
        <v>262</v>
      </c>
      <c r="D533" s="59" t="s">
        <v>1252</v>
      </c>
      <c r="E533" s="32">
        <v>2250000</v>
      </c>
      <c r="F533" s="30" t="s">
        <v>1253</v>
      </c>
      <c r="G533" s="33">
        <v>901188406</v>
      </c>
      <c r="H533" s="35">
        <v>45538</v>
      </c>
      <c r="I533" s="35">
        <v>45548</v>
      </c>
      <c r="J533" s="31" t="s">
        <v>645</v>
      </c>
      <c r="K533" s="384" t="s">
        <v>1256</v>
      </c>
      <c r="L533" s="384">
        <v>3164048562</v>
      </c>
      <c r="M533" s="385" t="s">
        <v>1257</v>
      </c>
      <c r="N533" s="19"/>
    </row>
    <row r="534" spans="1:14" hidden="1">
      <c r="A534" s="295">
        <v>533</v>
      </c>
      <c r="B534" s="295" t="s">
        <v>35</v>
      </c>
      <c r="C534" s="295" t="s">
        <v>508</v>
      </c>
      <c r="D534" s="295" t="s">
        <v>509</v>
      </c>
      <c r="E534" s="306">
        <v>14862900</v>
      </c>
      <c r="F534" s="295" t="s">
        <v>510</v>
      </c>
      <c r="G534" s="304">
        <v>93236653</v>
      </c>
      <c r="H534" s="296">
        <v>45539</v>
      </c>
      <c r="I534" s="296">
        <v>45539</v>
      </c>
      <c r="J534" s="305">
        <v>45657</v>
      </c>
      <c r="K534" s="384" t="s">
        <v>1258</v>
      </c>
      <c r="L534" s="384">
        <v>2172226841</v>
      </c>
      <c r="M534" s="385" t="s">
        <v>1259</v>
      </c>
      <c r="N534" s="19"/>
    </row>
    <row r="535" spans="1:14" hidden="1">
      <c r="A535" s="30">
        <v>534</v>
      </c>
      <c r="B535" s="30" t="s">
        <v>654</v>
      </c>
      <c r="C535" s="30" t="s">
        <v>336</v>
      </c>
      <c r="D535" s="30" t="s">
        <v>1220</v>
      </c>
      <c r="E535" s="32">
        <v>11200000</v>
      </c>
      <c r="F535" s="30" t="s">
        <v>1260</v>
      </c>
      <c r="G535" s="33">
        <v>1110585231</v>
      </c>
      <c r="H535" s="35">
        <v>45541</v>
      </c>
      <c r="I535" s="35">
        <v>45541</v>
      </c>
      <c r="J535" s="41">
        <v>45657</v>
      </c>
      <c r="K535" s="384" t="s">
        <v>1263</v>
      </c>
      <c r="L535" s="384">
        <v>3102712068</v>
      </c>
      <c r="M535" s="385" t="s">
        <v>1264</v>
      </c>
      <c r="N535" s="19"/>
    </row>
    <row r="536" spans="1:14" hidden="1">
      <c r="A536" s="30">
        <v>535</v>
      </c>
      <c r="B536" s="30" t="s">
        <v>254</v>
      </c>
      <c r="C536" s="30" t="s">
        <v>488</v>
      </c>
      <c r="D536" s="55" t="s">
        <v>100</v>
      </c>
      <c r="E536" s="32">
        <v>9476000</v>
      </c>
      <c r="F536" s="30" t="s">
        <v>1265</v>
      </c>
      <c r="G536" s="33">
        <v>1006123372</v>
      </c>
      <c r="H536" s="35">
        <v>45541</v>
      </c>
      <c r="I536" s="35">
        <v>45552</v>
      </c>
      <c r="J536" s="41">
        <v>45657</v>
      </c>
      <c r="K536" s="384" t="s">
        <v>1267</v>
      </c>
      <c r="L536" s="384">
        <v>3016343414</v>
      </c>
      <c r="M536" s="385" t="s">
        <v>1268</v>
      </c>
      <c r="N536" s="19"/>
    </row>
    <row r="537" spans="1:14" hidden="1">
      <c r="A537" s="30">
        <v>536</v>
      </c>
      <c r="B537" s="30" t="s">
        <v>35</v>
      </c>
      <c r="C537" s="30" t="s">
        <v>36</v>
      </c>
      <c r="D537" s="43" t="s">
        <v>1269</v>
      </c>
      <c r="E537" s="32">
        <v>6000000</v>
      </c>
      <c r="F537" s="30" t="s">
        <v>1270</v>
      </c>
      <c r="G537" s="33">
        <v>5822287</v>
      </c>
      <c r="H537" s="35">
        <v>45545</v>
      </c>
      <c r="I537" s="35">
        <v>45553</v>
      </c>
      <c r="J537" s="31" t="s">
        <v>88</v>
      </c>
      <c r="K537" s="384" t="s">
        <v>1272</v>
      </c>
      <c r="L537" s="384">
        <v>3158991476</v>
      </c>
      <c r="M537" s="384" t="s">
        <v>1273</v>
      </c>
      <c r="N537" s="19"/>
    </row>
    <row r="538" spans="1:14" hidden="1">
      <c r="A538" s="30">
        <v>537</v>
      </c>
      <c r="B538" s="30" t="s">
        <v>35</v>
      </c>
      <c r="C538" s="298" t="s">
        <v>48</v>
      </c>
      <c r="D538" s="68" t="s">
        <v>1274</v>
      </c>
      <c r="E538" s="32">
        <v>47379000</v>
      </c>
      <c r="F538" s="30" t="s">
        <v>50</v>
      </c>
      <c r="G538" s="33">
        <v>901252497</v>
      </c>
      <c r="H538" s="35">
        <v>45546</v>
      </c>
      <c r="I538" s="35">
        <v>45546</v>
      </c>
      <c r="J538" s="31" t="s">
        <v>41</v>
      </c>
      <c r="K538" s="384" t="s">
        <v>1059</v>
      </c>
      <c r="L538" s="384">
        <v>3114560450</v>
      </c>
      <c r="M538" s="385" t="s">
        <v>1060</v>
      </c>
      <c r="N538" s="19"/>
    </row>
    <row r="539" spans="1:14" hidden="1">
      <c r="A539" s="30">
        <v>538</v>
      </c>
      <c r="B539" s="30" t="s">
        <v>254</v>
      </c>
      <c r="C539" s="298" t="s">
        <v>59</v>
      </c>
      <c r="D539" s="67" t="s">
        <v>1276</v>
      </c>
      <c r="E539" s="32">
        <v>88919696</v>
      </c>
      <c r="F539" s="30" t="s">
        <v>1277</v>
      </c>
      <c r="G539" s="33">
        <v>93406760</v>
      </c>
      <c r="H539" s="35">
        <v>45547</v>
      </c>
      <c r="I539" s="35">
        <v>45552</v>
      </c>
      <c r="J539" s="41">
        <v>45657</v>
      </c>
      <c r="K539" s="384" t="s">
        <v>1278</v>
      </c>
      <c r="L539" s="384">
        <v>3136859803</v>
      </c>
      <c r="M539" s="385" t="s">
        <v>1279</v>
      </c>
      <c r="N539" s="19"/>
    </row>
    <row r="540" spans="1:14" hidden="1">
      <c r="A540" s="30">
        <v>539</v>
      </c>
      <c r="B540" s="30" t="s">
        <v>654</v>
      </c>
      <c r="C540" s="298" t="s">
        <v>669</v>
      </c>
      <c r="D540" s="68" t="s">
        <v>678</v>
      </c>
      <c r="E540" s="32">
        <v>12903294</v>
      </c>
      <c r="F540" s="30" t="s">
        <v>1280</v>
      </c>
      <c r="G540" s="33">
        <v>1110502870</v>
      </c>
      <c r="H540" s="35">
        <v>45547</v>
      </c>
      <c r="I540" s="35">
        <v>45548</v>
      </c>
      <c r="J540" s="41">
        <v>45641</v>
      </c>
      <c r="K540" s="384" t="s">
        <v>1282</v>
      </c>
      <c r="L540" s="384">
        <v>3212886636</v>
      </c>
      <c r="M540" s="385" t="s">
        <v>1283</v>
      </c>
      <c r="N540" s="19"/>
    </row>
    <row r="541" spans="1:14" hidden="1">
      <c r="A541" s="30">
        <v>540</v>
      </c>
      <c r="B541" s="30" t="s">
        <v>254</v>
      </c>
      <c r="C541" s="298" t="s">
        <v>1284</v>
      </c>
      <c r="D541" s="30" t="s">
        <v>1285</v>
      </c>
      <c r="E541" s="32">
        <v>9200000</v>
      </c>
      <c r="F541" s="30" t="s">
        <v>1286</v>
      </c>
      <c r="G541" s="33">
        <v>1234641264</v>
      </c>
      <c r="H541" s="35">
        <v>45548</v>
      </c>
      <c r="I541" s="35">
        <v>45558</v>
      </c>
      <c r="J541" s="41">
        <v>45657</v>
      </c>
      <c r="K541" s="384" t="s">
        <v>1288</v>
      </c>
      <c r="L541" s="384">
        <v>3112216860</v>
      </c>
      <c r="M541" s="385" t="s">
        <v>1289</v>
      </c>
      <c r="N541" s="19"/>
    </row>
    <row r="542" spans="1:14" hidden="1">
      <c r="A542" s="30">
        <v>541</v>
      </c>
      <c r="B542" s="30" t="s">
        <v>654</v>
      </c>
      <c r="C542" s="298" t="s">
        <v>59</v>
      </c>
      <c r="D542" s="68" t="s">
        <v>1290</v>
      </c>
      <c r="E542" s="32">
        <v>31000000</v>
      </c>
      <c r="F542" s="30" t="s">
        <v>1291</v>
      </c>
      <c r="G542" s="33">
        <v>901182040</v>
      </c>
      <c r="H542" s="35">
        <v>45548</v>
      </c>
      <c r="I542" s="35">
        <v>45553</v>
      </c>
      <c r="J542" s="41">
        <v>45657</v>
      </c>
      <c r="K542" s="384" t="s">
        <v>1293</v>
      </c>
      <c r="L542" s="384">
        <v>3178869351</v>
      </c>
      <c r="M542" s="385" t="s">
        <v>1294</v>
      </c>
      <c r="N542" s="19"/>
    </row>
    <row r="543" spans="1:14" hidden="1">
      <c r="A543" s="30">
        <v>542</v>
      </c>
      <c r="B543" s="30" t="s">
        <v>35</v>
      </c>
      <c r="C543" s="298" t="s">
        <v>48</v>
      </c>
      <c r="D543" s="55" t="s">
        <v>1295</v>
      </c>
      <c r="E543" s="32">
        <v>100000000</v>
      </c>
      <c r="F543" s="30" t="s">
        <v>68</v>
      </c>
      <c r="G543" s="33">
        <v>900504144</v>
      </c>
      <c r="H543" s="35">
        <v>45551</v>
      </c>
      <c r="I543" s="35">
        <v>45551</v>
      </c>
      <c r="J543" s="31" t="s">
        <v>765</v>
      </c>
      <c r="K543" s="384" t="s">
        <v>1108</v>
      </c>
      <c r="L543" s="384">
        <v>3163162117</v>
      </c>
      <c r="M543" s="385" t="s">
        <v>1109</v>
      </c>
      <c r="N543" s="19"/>
    </row>
    <row r="544" spans="1:14">
      <c r="A544" s="30">
        <v>543</v>
      </c>
      <c r="B544" s="30" t="s">
        <v>254</v>
      </c>
      <c r="C544" s="298" t="s">
        <v>251</v>
      </c>
      <c r="D544" s="59" t="s">
        <v>1297</v>
      </c>
      <c r="E544" s="32">
        <v>72949618</v>
      </c>
      <c r="F544" s="30" t="s">
        <v>1298</v>
      </c>
      <c r="G544" s="33">
        <v>901101292</v>
      </c>
      <c r="H544" s="35">
        <v>45555</v>
      </c>
      <c r="I544" s="35">
        <v>45559</v>
      </c>
      <c r="J544" s="31" t="s">
        <v>645</v>
      </c>
      <c r="K544" s="384" t="s">
        <v>1300</v>
      </c>
      <c r="L544" s="384" t="s">
        <v>1301</v>
      </c>
      <c r="M544" s="385" t="s">
        <v>1302</v>
      </c>
      <c r="N544" s="19"/>
    </row>
    <row r="545" spans="1:14" hidden="1">
      <c r="A545" s="30">
        <v>544</v>
      </c>
      <c r="B545" s="30" t="s">
        <v>35</v>
      </c>
      <c r="C545" s="298" t="s">
        <v>753</v>
      </c>
      <c r="D545" s="59" t="s">
        <v>754</v>
      </c>
      <c r="E545" s="32">
        <v>28540211</v>
      </c>
      <c r="F545" s="30" t="s">
        <v>248</v>
      </c>
      <c r="G545" s="33">
        <v>860040094</v>
      </c>
      <c r="H545" s="35">
        <v>45555</v>
      </c>
      <c r="I545" s="35">
        <v>45565</v>
      </c>
      <c r="J545" s="31" t="s">
        <v>1303</v>
      </c>
      <c r="K545" s="384" t="s">
        <v>1304</v>
      </c>
      <c r="L545" s="384">
        <v>3202697648</v>
      </c>
      <c r="M545" s="385" t="s">
        <v>1305</v>
      </c>
      <c r="N545" s="19"/>
    </row>
    <row r="546" spans="1:14">
      <c r="A546" s="30">
        <v>545</v>
      </c>
      <c r="B546" s="30" t="s">
        <v>35</v>
      </c>
      <c r="C546" s="298" t="s">
        <v>251</v>
      </c>
      <c r="D546" s="68" t="s">
        <v>1306</v>
      </c>
      <c r="E546" s="32">
        <v>258121380</v>
      </c>
      <c r="F546" s="30" t="s">
        <v>1307</v>
      </c>
      <c r="G546" s="33" t="s">
        <v>1308</v>
      </c>
      <c r="H546" s="35">
        <v>45555</v>
      </c>
      <c r="I546" s="35">
        <v>45562</v>
      </c>
      <c r="J546" s="41">
        <v>45646</v>
      </c>
      <c r="K546" s="384" t="s">
        <v>1310</v>
      </c>
      <c r="L546" s="384" t="s">
        <v>1311</v>
      </c>
      <c r="M546" s="385" t="s">
        <v>1312</v>
      </c>
      <c r="N546" s="19"/>
    </row>
    <row r="547" spans="1:14" hidden="1">
      <c r="A547" s="30">
        <v>546</v>
      </c>
      <c r="B547" s="30" t="s">
        <v>254</v>
      </c>
      <c r="C547" s="298" t="s">
        <v>59</v>
      </c>
      <c r="D547" s="55" t="s">
        <v>1313</v>
      </c>
      <c r="E547" s="32">
        <v>20000000</v>
      </c>
      <c r="F547" s="30" t="s">
        <v>152</v>
      </c>
      <c r="G547" s="33">
        <v>900415641</v>
      </c>
      <c r="H547" s="35">
        <v>45555</v>
      </c>
      <c r="I547" s="35">
        <v>45559</v>
      </c>
      <c r="J547" s="31" t="s">
        <v>88</v>
      </c>
      <c r="K547" s="384" t="s">
        <v>1315</v>
      </c>
      <c r="L547" s="384">
        <v>3184154811</v>
      </c>
      <c r="M547" s="385" t="s">
        <v>1316</v>
      </c>
      <c r="N547" s="19"/>
    </row>
    <row r="548" spans="1:14" hidden="1">
      <c r="A548" s="30">
        <v>547</v>
      </c>
      <c r="B548" s="30" t="s">
        <v>35</v>
      </c>
      <c r="C548" s="298" t="s">
        <v>210</v>
      </c>
      <c r="D548" s="59" t="s">
        <v>167</v>
      </c>
      <c r="E548" s="32">
        <v>15206233</v>
      </c>
      <c r="F548" s="30" t="s">
        <v>1317</v>
      </c>
      <c r="G548" s="33">
        <v>1005858910</v>
      </c>
      <c r="H548" s="35">
        <v>45558</v>
      </c>
      <c r="I548" s="35">
        <v>45566</v>
      </c>
      <c r="J548" s="41">
        <v>45657</v>
      </c>
      <c r="K548" s="384" t="s">
        <v>1320</v>
      </c>
      <c r="L548" s="384">
        <v>3177518119</v>
      </c>
      <c r="M548" s="385" t="s">
        <v>1321</v>
      </c>
      <c r="N548" s="19"/>
    </row>
    <row r="549" spans="1:14" hidden="1">
      <c r="A549" s="30">
        <v>548</v>
      </c>
      <c r="B549" s="30" t="s">
        <v>654</v>
      </c>
      <c r="C549" s="30" t="s">
        <v>336</v>
      </c>
      <c r="D549" s="57" t="s">
        <v>1322</v>
      </c>
      <c r="E549" s="32">
        <v>13500000</v>
      </c>
      <c r="F549" s="30" t="s">
        <v>1323</v>
      </c>
      <c r="G549" s="33">
        <v>38362771</v>
      </c>
      <c r="H549" s="35">
        <v>45559</v>
      </c>
      <c r="I549" s="35">
        <v>45566</v>
      </c>
      <c r="J549" s="31" t="s">
        <v>88</v>
      </c>
      <c r="K549" s="384" t="s">
        <v>1324</v>
      </c>
      <c r="L549" s="384">
        <v>3103022851</v>
      </c>
      <c r="M549" s="385" t="s">
        <v>1325</v>
      </c>
      <c r="N549" s="19"/>
    </row>
    <row r="550" spans="1:14" hidden="1">
      <c r="A550" s="30">
        <v>549</v>
      </c>
      <c r="B550" s="30" t="s">
        <v>35</v>
      </c>
      <c r="C550" s="30" t="s">
        <v>262</v>
      </c>
      <c r="D550" s="55" t="s">
        <v>178</v>
      </c>
      <c r="E550" s="32">
        <v>20000000</v>
      </c>
      <c r="F550" s="30" t="s">
        <v>152</v>
      </c>
      <c r="G550" s="33">
        <v>900415641</v>
      </c>
      <c r="H550" s="35">
        <v>45561</v>
      </c>
      <c r="I550" s="35">
        <v>45568</v>
      </c>
      <c r="J550" s="31" t="s">
        <v>41</v>
      </c>
      <c r="K550" s="384" t="s">
        <v>1327</v>
      </c>
      <c r="L550" s="384">
        <v>3184154811</v>
      </c>
      <c r="M550" s="385" t="s">
        <v>1328</v>
      </c>
      <c r="N550" s="19"/>
    </row>
    <row r="551" spans="1:14" hidden="1">
      <c r="A551" s="30">
        <v>550</v>
      </c>
      <c r="B551" s="30" t="s">
        <v>654</v>
      </c>
      <c r="C551" s="30" t="s">
        <v>336</v>
      </c>
      <c r="D551" s="57" t="s">
        <v>1329</v>
      </c>
      <c r="E551" s="32">
        <v>11200000</v>
      </c>
      <c r="F551" s="30" t="s">
        <v>1330</v>
      </c>
      <c r="G551" s="33">
        <v>1104936310</v>
      </c>
      <c r="H551" s="35">
        <v>45566</v>
      </c>
      <c r="I551" s="35">
        <v>45568</v>
      </c>
      <c r="J551" s="41">
        <v>45656</v>
      </c>
      <c r="K551" s="384" t="s">
        <v>1331</v>
      </c>
      <c r="L551" s="384">
        <v>3107645827</v>
      </c>
      <c r="M551" s="385" t="s">
        <v>1332</v>
      </c>
      <c r="N551" s="19"/>
    </row>
    <row r="552" spans="1:14" hidden="1">
      <c r="A552" s="30">
        <v>551</v>
      </c>
      <c r="B552" s="30" t="s">
        <v>35</v>
      </c>
      <c r="C552" s="30" t="s">
        <v>48</v>
      </c>
      <c r="D552" s="55" t="s">
        <v>1295</v>
      </c>
      <c r="E552" s="32">
        <v>150000000</v>
      </c>
      <c r="F552" s="30" t="s">
        <v>68</v>
      </c>
      <c r="G552" s="33">
        <v>900504144</v>
      </c>
      <c r="H552" s="35">
        <v>45568</v>
      </c>
      <c r="I552" s="35">
        <v>45568</v>
      </c>
      <c r="J552" s="31" t="s">
        <v>1333</v>
      </c>
      <c r="K552" s="384" t="s">
        <v>1108</v>
      </c>
      <c r="L552" s="384">
        <v>3163162117</v>
      </c>
      <c r="M552" s="385" t="s">
        <v>1109</v>
      </c>
      <c r="N552" s="19"/>
    </row>
    <row r="553" spans="1:14" hidden="1">
      <c r="A553" s="30">
        <v>552</v>
      </c>
      <c r="B553" s="30" t="s">
        <v>254</v>
      </c>
      <c r="C553" s="30" t="s">
        <v>92</v>
      </c>
      <c r="D553" s="59" t="s">
        <v>1335</v>
      </c>
      <c r="E553" s="32">
        <v>13500000</v>
      </c>
      <c r="F553" s="30" t="s">
        <v>1336</v>
      </c>
      <c r="G553" s="33">
        <v>5824823</v>
      </c>
      <c r="H553" s="35">
        <v>45572</v>
      </c>
      <c r="I553" s="35">
        <v>45583</v>
      </c>
      <c r="J553" s="41">
        <v>45657</v>
      </c>
      <c r="K553" s="384" t="s">
        <v>1338</v>
      </c>
      <c r="L553" s="384">
        <v>3053420630</v>
      </c>
      <c r="M553" s="385" t="s">
        <v>1339</v>
      </c>
      <c r="N553" s="19"/>
    </row>
    <row r="554" spans="1:14" hidden="1">
      <c r="A554" s="30">
        <v>553</v>
      </c>
      <c r="B554" s="30" t="s">
        <v>35</v>
      </c>
      <c r="C554" s="30" t="s">
        <v>92</v>
      </c>
      <c r="D554" s="57" t="s">
        <v>1340</v>
      </c>
      <c r="E554" s="32">
        <v>147160000</v>
      </c>
      <c r="F554" s="30" t="s">
        <v>1341</v>
      </c>
      <c r="G554" s="33">
        <v>800211025</v>
      </c>
      <c r="H554" s="35">
        <v>45572</v>
      </c>
      <c r="I554" s="35">
        <v>45573</v>
      </c>
      <c r="J554" s="41">
        <v>45657</v>
      </c>
      <c r="K554" s="384" t="s">
        <v>1343</v>
      </c>
      <c r="L554" s="384">
        <v>2708181</v>
      </c>
      <c r="M554" s="385" t="s">
        <v>1344</v>
      </c>
      <c r="N554" s="19"/>
    </row>
    <row r="555" spans="1:14" hidden="1">
      <c r="A555" s="30">
        <v>554</v>
      </c>
      <c r="B555" s="30" t="s">
        <v>35</v>
      </c>
      <c r="C555" s="30" t="s">
        <v>821</v>
      </c>
      <c r="D555" s="30" t="s">
        <v>299</v>
      </c>
      <c r="E555" s="32">
        <v>13287000</v>
      </c>
      <c r="F555" s="30" t="s">
        <v>1345</v>
      </c>
      <c r="G555" s="33">
        <v>52958708</v>
      </c>
      <c r="H555" s="35">
        <v>45572</v>
      </c>
      <c r="I555" s="35" t="s">
        <v>1347</v>
      </c>
      <c r="J555" s="41">
        <v>45657</v>
      </c>
      <c r="K555" s="384" t="s">
        <v>1348</v>
      </c>
      <c r="L555" s="384">
        <v>3183741216</v>
      </c>
      <c r="M555" s="385" t="s">
        <v>1349</v>
      </c>
      <c r="N555" s="19"/>
    </row>
    <row r="556" spans="1:14">
      <c r="A556" s="258">
        <v>555</v>
      </c>
      <c r="B556" s="258" t="s">
        <v>35</v>
      </c>
      <c r="C556" s="258" t="s">
        <v>251</v>
      </c>
      <c r="D556" s="258" t="s">
        <v>1350</v>
      </c>
      <c r="E556" s="259">
        <v>15759280</v>
      </c>
      <c r="F556" s="258" t="s">
        <v>643</v>
      </c>
      <c r="G556" s="260">
        <v>5849749</v>
      </c>
      <c r="H556" s="261">
        <v>45575</v>
      </c>
      <c r="I556" s="261">
        <v>45589</v>
      </c>
      <c r="J556" s="342" t="s">
        <v>645</v>
      </c>
      <c r="K556" s="258" t="s">
        <v>1353</v>
      </c>
      <c r="L556" s="258">
        <v>3158709390</v>
      </c>
      <c r="M556" s="258" t="s">
        <v>1354</v>
      </c>
      <c r="N556" s="264"/>
    </row>
    <row r="557" spans="1:14" hidden="1">
      <c r="A557" s="30">
        <v>556</v>
      </c>
      <c r="B557" s="30" t="s">
        <v>254</v>
      </c>
      <c r="C557" s="30" t="s">
        <v>36</v>
      </c>
      <c r="D557" s="57" t="s">
        <v>1355</v>
      </c>
      <c r="E557" s="32">
        <v>50000000</v>
      </c>
      <c r="F557" s="30" t="s">
        <v>1356</v>
      </c>
      <c r="G557" s="33">
        <v>1110511171</v>
      </c>
      <c r="H557" s="35">
        <v>45575</v>
      </c>
      <c r="I557" s="35">
        <v>45586</v>
      </c>
      <c r="J557" s="41">
        <v>45657</v>
      </c>
      <c r="K557" s="385" t="s">
        <v>1358</v>
      </c>
      <c r="L557" s="384"/>
      <c r="M557" s="384"/>
      <c r="N557" s="19"/>
    </row>
    <row r="558" spans="1:14" hidden="1">
      <c r="A558" s="30">
        <v>557</v>
      </c>
      <c r="B558" s="30" t="s">
        <v>254</v>
      </c>
      <c r="C558" s="30" t="s">
        <v>97</v>
      </c>
      <c r="D558" s="43" t="s">
        <v>1359</v>
      </c>
      <c r="E558" s="32">
        <v>12600000</v>
      </c>
      <c r="F558" s="30" t="s">
        <v>1360</v>
      </c>
      <c r="G558" s="33">
        <v>3556750</v>
      </c>
      <c r="H558" s="35">
        <v>45576</v>
      </c>
      <c r="I558" s="35">
        <v>45582</v>
      </c>
      <c r="J558" s="41">
        <v>45657</v>
      </c>
      <c r="K558" s="385" t="s">
        <v>1363</v>
      </c>
      <c r="L558" s="384"/>
      <c r="M558" s="384"/>
      <c r="N558" s="19"/>
    </row>
    <row r="559" spans="1:14" hidden="1">
      <c r="A559" s="30">
        <v>558</v>
      </c>
      <c r="B559" s="30" t="s">
        <v>35</v>
      </c>
      <c r="C559" s="298" t="s">
        <v>314</v>
      </c>
      <c r="D559" s="68" t="s">
        <v>1364</v>
      </c>
      <c r="E559" s="32">
        <v>50000000</v>
      </c>
      <c r="F559" s="30" t="s">
        <v>50</v>
      </c>
      <c r="G559" s="33">
        <v>901252497</v>
      </c>
      <c r="H559" s="35">
        <v>45576</v>
      </c>
      <c r="I559" s="35">
        <v>45576</v>
      </c>
      <c r="J559" s="31" t="s">
        <v>41</v>
      </c>
      <c r="K559" s="384" t="s">
        <v>1059</v>
      </c>
      <c r="L559" s="384">
        <v>3114560450</v>
      </c>
      <c r="M559" s="385" t="s">
        <v>1060</v>
      </c>
      <c r="N559" s="19"/>
    </row>
    <row r="560" spans="1:14" hidden="1">
      <c r="A560" s="30">
        <v>559</v>
      </c>
      <c r="B560" s="30" t="s">
        <v>254</v>
      </c>
      <c r="C560" s="298" t="s">
        <v>1366</v>
      </c>
      <c r="D560" s="30" t="s">
        <v>804</v>
      </c>
      <c r="E560" s="32">
        <v>13093500</v>
      </c>
      <c r="F560" s="30" t="s">
        <v>1367</v>
      </c>
      <c r="G560" s="33">
        <v>38140837</v>
      </c>
      <c r="H560" s="35">
        <v>45581</v>
      </c>
      <c r="I560" s="35">
        <v>45582</v>
      </c>
      <c r="J560" s="41">
        <v>45657</v>
      </c>
      <c r="K560" s="384" t="s">
        <v>1369</v>
      </c>
      <c r="L560" s="384">
        <v>3132753229</v>
      </c>
      <c r="M560" s="385" t="s">
        <v>1370</v>
      </c>
      <c r="N560" s="19"/>
    </row>
    <row r="561" spans="1:14" hidden="1">
      <c r="A561" s="30">
        <v>560</v>
      </c>
      <c r="B561" s="30" t="s">
        <v>654</v>
      </c>
      <c r="C561" s="298" t="s">
        <v>336</v>
      </c>
      <c r="D561" s="59" t="s">
        <v>1371</v>
      </c>
      <c r="E561" s="32">
        <v>5200000</v>
      </c>
      <c r="F561" s="30" t="s">
        <v>1372</v>
      </c>
      <c r="G561" s="33">
        <v>111059841</v>
      </c>
      <c r="H561" s="35">
        <v>45587</v>
      </c>
      <c r="I561" s="35">
        <v>45589</v>
      </c>
      <c r="J561" s="41">
        <v>45657</v>
      </c>
      <c r="K561" s="384" t="s">
        <v>1373</v>
      </c>
      <c r="L561" s="384">
        <v>3222268745</v>
      </c>
      <c r="M561" s="385" t="s">
        <v>1374</v>
      </c>
      <c r="N561" s="19"/>
    </row>
    <row r="562" spans="1:14" hidden="1">
      <c r="A562" s="30">
        <v>561</v>
      </c>
      <c r="B562" s="30" t="s">
        <v>654</v>
      </c>
      <c r="C562" s="298" t="s">
        <v>336</v>
      </c>
      <c r="D562" s="59" t="s">
        <v>1375</v>
      </c>
      <c r="E562" s="32">
        <v>11250000</v>
      </c>
      <c r="F562" s="30" t="s">
        <v>1376</v>
      </c>
      <c r="G562" s="33">
        <v>1015999994</v>
      </c>
      <c r="H562" s="35">
        <v>45587</v>
      </c>
      <c r="I562" s="35"/>
      <c r="J562" s="41">
        <v>45657</v>
      </c>
      <c r="K562" s="384" t="s">
        <v>1377</v>
      </c>
      <c r="L562" s="384">
        <v>3506620140</v>
      </c>
      <c r="M562" s="385" t="s">
        <v>1378</v>
      </c>
      <c r="N562" s="19"/>
    </row>
    <row r="563" spans="1:14" hidden="1">
      <c r="A563" s="30">
        <v>562</v>
      </c>
      <c r="B563" s="30" t="s">
        <v>654</v>
      </c>
      <c r="C563" s="298" t="s">
        <v>336</v>
      </c>
      <c r="D563" s="59" t="s">
        <v>1375</v>
      </c>
      <c r="E563" s="32">
        <v>11250000</v>
      </c>
      <c r="F563" s="30" t="s">
        <v>1379</v>
      </c>
      <c r="G563" s="33" t="s">
        <v>1380</v>
      </c>
      <c r="H563" s="35">
        <v>45588</v>
      </c>
      <c r="I563" s="35">
        <v>45590</v>
      </c>
      <c r="J563" s="41">
        <v>45657</v>
      </c>
      <c r="K563" s="384" t="s">
        <v>1381</v>
      </c>
      <c r="L563" s="384">
        <v>3003669240</v>
      </c>
      <c r="M563" s="385" t="s">
        <v>1382</v>
      </c>
      <c r="N563" s="19"/>
    </row>
    <row r="564" spans="1:14" hidden="1">
      <c r="A564" s="43">
        <v>563</v>
      </c>
      <c r="B564" s="43" t="s">
        <v>35</v>
      </c>
      <c r="C564" s="65" t="s">
        <v>97</v>
      </c>
      <c r="D564" s="30" t="s">
        <v>1383</v>
      </c>
      <c r="E564" s="45">
        <v>31549303</v>
      </c>
      <c r="F564" s="43" t="s">
        <v>837</v>
      </c>
      <c r="G564" s="46">
        <v>800250023</v>
      </c>
      <c r="H564" s="48">
        <v>45588</v>
      </c>
      <c r="I564" s="48"/>
      <c r="J564" s="44" t="s">
        <v>41</v>
      </c>
      <c r="K564" s="390" t="s">
        <v>1139</v>
      </c>
      <c r="L564" s="384" t="s">
        <v>1140</v>
      </c>
      <c r="M564" s="385" t="s">
        <v>1141</v>
      </c>
      <c r="N564" s="19"/>
    </row>
    <row r="565" spans="1:14">
      <c r="A565" s="30">
        <v>564</v>
      </c>
      <c r="B565" s="30" t="s">
        <v>35</v>
      </c>
      <c r="C565" s="298" t="s">
        <v>251</v>
      </c>
      <c r="D565" s="68" t="s">
        <v>1384</v>
      </c>
      <c r="E565" s="32">
        <v>4698000</v>
      </c>
      <c r="F565" s="30" t="s">
        <v>226</v>
      </c>
      <c r="G565" s="33">
        <v>901370428</v>
      </c>
      <c r="H565" s="35">
        <v>45589</v>
      </c>
      <c r="I565" s="35">
        <v>45595</v>
      </c>
      <c r="J565" s="31" t="s">
        <v>1385</v>
      </c>
      <c r="K565" s="384" t="s">
        <v>1386</v>
      </c>
      <c r="L565" s="384">
        <v>6085152424</v>
      </c>
      <c r="M565" s="385" t="s">
        <v>1387</v>
      </c>
      <c r="N565" s="19"/>
    </row>
    <row r="566" spans="1:14" ht="405.75">
      <c r="A566" s="30">
        <v>565</v>
      </c>
      <c r="B566" s="30" t="s">
        <v>35</v>
      </c>
      <c r="C566" s="298" t="s">
        <v>251</v>
      </c>
      <c r="D566" s="249" t="s">
        <v>1388</v>
      </c>
      <c r="E566" s="32">
        <v>20259500</v>
      </c>
      <c r="F566" s="249" t="s">
        <v>208</v>
      </c>
      <c r="G566" s="33">
        <v>809006780</v>
      </c>
      <c r="H566" s="35">
        <v>45589</v>
      </c>
      <c r="I566" s="35">
        <v>45593</v>
      </c>
      <c r="J566" s="41">
        <v>45657</v>
      </c>
      <c r="K566" s="384" t="s">
        <v>1390</v>
      </c>
      <c r="L566" s="384">
        <v>3158362042</v>
      </c>
      <c r="M566" s="385" t="s">
        <v>1391</v>
      </c>
      <c r="N566" s="19"/>
    </row>
    <row r="567" spans="1:14" hidden="1">
      <c r="A567" s="30">
        <v>566</v>
      </c>
      <c r="B567" s="30" t="s">
        <v>654</v>
      </c>
      <c r="C567" s="298" t="s">
        <v>336</v>
      </c>
      <c r="D567" s="30" t="s">
        <v>1392</v>
      </c>
      <c r="E567" s="32">
        <v>6630666</v>
      </c>
      <c r="F567" s="30" t="s">
        <v>1393</v>
      </c>
      <c r="G567" s="33">
        <v>1006125748</v>
      </c>
      <c r="H567" s="35">
        <v>45589</v>
      </c>
      <c r="I567" s="35">
        <v>45590</v>
      </c>
      <c r="J567" s="41">
        <v>45657</v>
      </c>
      <c r="K567" s="384" t="s">
        <v>1395</v>
      </c>
      <c r="L567" s="384">
        <v>3165629481</v>
      </c>
      <c r="M567" s="385" t="s">
        <v>1396</v>
      </c>
      <c r="N567" s="19"/>
    </row>
    <row r="568" spans="1:14" hidden="1">
      <c r="A568" s="30">
        <v>567</v>
      </c>
      <c r="B568" s="30" t="s">
        <v>654</v>
      </c>
      <c r="C568" s="298" t="s">
        <v>336</v>
      </c>
      <c r="D568" s="59" t="s">
        <v>1375</v>
      </c>
      <c r="E568" s="32">
        <v>11250000</v>
      </c>
      <c r="F568" s="30" t="s">
        <v>1397</v>
      </c>
      <c r="G568" s="33">
        <v>1110466854</v>
      </c>
      <c r="H568" s="35">
        <v>45589</v>
      </c>
      <c r="I568" s="35">
        <v>45590</v>
      </c>
      <c r="J568" s="41">
        <v>45657</v>
      </c>
      <c r="K568" s="384" t="s">
        <v>1399</v>
      </c>
      <c r="L568" s="384">
        <v>3023504596</v>
      </c>
      <c r="M568" s="385" t="s">
        <v>1400</v>
      </c>
      <c r="N568" s="19"/>
    </row>
    <row r="569" spans="1:14" hidden="1">
      <c r="A569" s="30">
        <v>568</v>
      </c>
      <c r="B569" s="30" t="s">
        <v>654</v>
      </c>
      <c r="C569" s="298" t="s">
        <v>336</v>
      </c>
      <c r="D569" s="59" t="s">
        <v>1401</v>
      </c>
      <c r="E569" s="32">
        <v>6500000</v>
      </c>
      <c r="F569" s="30" t="s">
        <v>1402</v>
      </c>
      <c r="G569" s="33">
        <v>28548434</v>
      </c>
      <c r="H569" s="35">
        <v>45589</v>
      </c>
      <c r="I569" s="35">
        <v>45593</v>
      </c>
      <c r="J569" s="41">
        <v>45657</v>
      </c>
      <c r="K569" s="384" t="s">
        <v>1404</v>
      </c>
      <c r="L569" s="384">
        <v>3168313058</v>
      </c>
      <c r="M569" s="385" t="s">
        <v>1405</v>
      </c>
      <c r="N569" s="19"/>
    </row>
    <row r="570" spans="1:14" hidden="1">
      <c r="A570" s="30">
        <v>569</v>
      </c>
      <c r="B570" s="30" t="s">
        <v>654</v>
      </c>
      <c r="C570" s="298" t="s">
        <v>336</v>
      </c>
      <c r="D570" s="59" t="s">
        <v>1371</v>
      </c>
      <c r="E570" s="32">
        <v>5200000</v>
      </c>
      <c r="F570" s="30" t="s">
        <v>1406</v>
      </c>
      <c r="G570" s="33">
        <v>1110577150</v>
      </c>
      <c r="H570" s="35">
        <v>45587</v>
      </c>
      <c r="I570" s="35">
        <v>45590</v>
      </c>
      <c r="J570" s="41">
        <v>45657</v>
      </c>
      <c r="K570" s="384" t="s">
        <v>1408</v>
      </c>
      <c r="L570" s="384">
        <v>3143994001</v>
      </c>
      <c r="M570" s="385" t="s">
        <v>1409</v>
      </c>
      <c r="N570" s="19"/>
    </row>
    <row r="571" spans="1:14" hidden="1">
      <c r="A571" s="30">
        <v>570</v>
      </c>
      <c r="B571" s="30" t="s">
        <v>654</v>
      </c>
      <c r="C571" s="298" t="s">
        <v>336</v>
      </c>
      <c r="D571" s="59" t="s">
        <v>1410</v>
      </c>
      <c r="E571" s="32">
        <v>16907000</v>
      </c>
      <c r="F571" s="30" t="s">
        <v>1411</v>
      </c>
      <c r="G571" s="33">
        <v>38360499</v>
      </c>
      <c r="H571" s="35">
        <v>45589</v>
      </c>
      <c r="I571" s="35"/>
      <c r="J571" s="41">
        <v>45657</v>
      </c>
      <c r="K571" s="384" t="s">
        <v>1412</v>
      </c>
      <c r="L571" s="384">
        <v>3103776125</v>
      </c>
      <c r="M571" s="385" t="s">
        <v>1413</v>
      </c>
      <c r="N571" s="19"/>
    </row>
    <row r="572" spans="1:14" hidden="1">
      <c r="A572" s="30">
        <v>571</v>
      </c>
      <c r="B572" s="30" t="s">
        <v>654</v>
      </c>
      <c r="C572" s="298" t="s">
        <v>336</v>
      </c>
      <c r="D572" s="59" t="s">
        <v>1401</v>
      </c>
      <c r="E572" s="32">
        <v>6500000</v>
      </c>
      <c r="F572" s="30" t="s">
        <v>1414</v>
      </c>
      <c r="G572" s="33">
        <v>1110477800</v>
      </c>
      <c r="H572" s="35">
        <v>45589</v>
      </c>
      <c r="I572" s="35">
        <v>45590</v>
      </c>
      <c r="J572" s="41">
        <v>45657</v>
      </c>
      <c r="K572" s="384" t="s">
        <v>1416</v>
      </c>
      <c r="L572" s="384">
        <v>3108501184</v>
      </c>
      <c r="M572" s="385" t="s">
        <v>1417</v>
      </c>
      <c r="N572" s="19"/>
    </row>
    <row r="573" spans="1:14">
      <c r="A573" s="30">
        <v>572</v>
      </c>
      <c r="B573" s="30" t="s">
        <v>35</v>
      </c>
      <c r="C573" s="30" t="s">
        <v>251</v>
      </c>
      <c r="D573" s="58" t="s">
        <v>1418</v>
      </c>
      <c r="E573" s="32">
        <v>36000000</v>
      </c>
      <c r="F573" s="30" t="s">
        <v>222</v>
      </c>
      <c r="G573" s="33">
        <v>17339066</v>
      </c>
      <c r="H573" s="35">
        <v>45590</v>
      </c>
      <c r="I573" s="35">
        <v>45590</v>
      </c>
      <c r="J573" s="41">
        <v>45657</v>
      </c>
      <c r="K573" s="384" t="s">
        <v>1420</v>
      </c>
      <c r="L573" s="384">
        <v>3132171088</v>
      </c>
      <c r="M573" s="385" t="s">
        <v>1421</v>
      </c>
      <c r="N573" s="19"/>
    </row>
    <row r="574" spans="1:14" ht="360.75">
      <c r="A574" s="30">
        <v>573</v>
      </c>
      <c r="B574" s="30" t="s">
        <v>35</v>
      </c>
      <c r="C574" s="298" t="s">
        <v>251</v>
      </c>
      <c r="D574" s="100" t="s">
        <v>1422</v>
      </c>
      <c r="E574" s="446">
        <v>198000000</v>
      </c>
      <c r="F574" s="249" t="s">
        <v>1423</v>
      </c>
      <c r="G574" s="33">
        <v>71721431</v>
      </c>
      <c r="H574" s="35">
        <v>45593</v>
      </c>
      <c r="I574" s="35">
        <v>45596</v>
      </c>
      <c r="J574" s="31" t="s">
        <v>1425</v>
      </c>
      <c r="K574" s="384" t="s">
        <v>1426</v>
      </c>
      <c r="L574" s="384" t="s">
        <v>1427</v>
      </c>
      <c r="M574" s="385" t="s">
        <v>1428</v>
      </c>
      <c r="N574" s="19"/>
    </row>
    <row r="575" spans="1:14" hidden="1">
      <c r="A575" s="30">
        <v>574</v>
      </c>
      <c r="B575" s="30" t="s">
        <v>254</v>
      </c>
      <c r="C575" s="30" t="s">
        <v>70</v>
      </c>
      <c r="D575" s="448" t="s">
        <v>1429</v>
      </c>
      <c r="E575" s="32">
        <v>418581344</v>
      </c>
      <c r="F575" s="30" t="s">
        <v>837</v>
      </c>
      <c r="G575" s="33">
        <v>800250023</v>
      </c>
      <c r="H575" s="35">
        <v>45593</v>
      </c>
      <c r="I575" s="35">
        <v>45593</v>
      </c>
      <c r="J575" s="41">
        <v>45657</v>
      </c>
      <c r="K575" s="390" t="s">
        <v>1139</v>
      </c>
      <c r="L575" s="384" t="s">
        <v>1140</v>
      </c>
      <c r="M575" s="385" t="s">
        <v>1141</v>
      </c>
      <c r="N575" s="19"/>
    </row>
    <row r="576" spans="1:14" hidden="1">
      <c r="A576" s="30">
        <v>575</v>
      </c>
      <c r="B576" s="30" t="s">
        <v>254</v>
      </c>
      <c r="C576" s="30" t="s">
        <v>70</v>
      </c>
      <c r="D576" s="57" t="s">
        <v>1430</v>
      </c>
      <c r="E576" s="32">
        <v>200000000</v>
      </c>
      <c r="F576" s="30" t="s">
        <v>837</v>
      </c>
      <c r="G576" s="33">
        <v>800250023</v>
      </c>
      <c r="H576" s="35">
        <v>45593</v>
      </c>
      <c r="I576" s="35">
        <v>45597</v>
      </c>
      <c r="J576" s="41">
        <v>45657</v>
      </c>
      <c r="K576" s="390" t="s">
        <v>1139</v>
      </c>
      <c r="L576" s="384" t="s">
        <v>1140</v>
      </c>
      <c r="M576" s="385" t="s">
        <v>1141</v>
      </c>
      <c r="N576" s="19"/>
    </row>
    <row r="577" spans="1:14">
      <c r="A577" s="30">
        <v>576</v>
      </c>
      <c r="B577" s="30" t="s">
        <v>254</v>
      </c>
      <c r="C577" s="30" t="s">
        <v>251</v>
      </c>
      <c r="D577" s="43" t="s">
        <v>1431</v>
      </c>
      <c r="E577" s="32">
        <v>80235000</v>
      </c>
      <c r="F577" s="30" t="s">
        <v>1432</v>
      </c>
      <c r="G577" s="33">
        <v>901036133</v>
      </c>
      <c r="H577" s="35">
        <v>45593</v>
      </c>
      <c r="I577" s="35">
        <v>45595</v>
      </c>
      <c r="J577" s="31" t="s">
        <v>41</v>
      </c>
      <c r="K577" s="384" t="s">
        <v>1434</v>
      </c>
      <c r="L577" s="384">
        <v>9372186</v>
      </c>
      <c r="M577" s="385" t="s">
        <v>1435</v>
      </c>
      <c r="N577" s="19"/>
    </row>
    <row r="578" spans="1:14" ht="327">
      <c r="A578" s="30">
        <v>577</v>
      </c>
      <c r="B578" s="30" t="s">
        <v>254</v>
      </c>
      <c r="C578" s="298" t="s">
        <v>251</v>
      </c>
      <c r="D578" s="175" t="s">
        <v>1436</v>
      </c>
      <c r="E578" s="446">
        <v>430103008</v>
      </c>
      <c r="F578" s="249" t="s">
        <v>312</v>
      </c>
      <c r="G578" s="33">
        <v>901422831</v>
      </c>
      <c r="H578" s="35">
        <v>45594</v>
      </c>
      <c r="I578" s="35">
        <v>45597</v>
      </c>
      <c r="J578" s="41">
        <v>45646</v>
      </c>
      <c r="K578" s="390" t="s">
        <v>1146</v>
      </c>
      <c r="L578" s="384">
        <v>3176489488</v>
      </c>
      <c r="M578" s="385" t="s">
        <v>1147</v>
      </c>
      <c r="N578" s="19"/>
    </row>
    <row r="579" spans="1:14" hidden="1">
      <c r="A579" s="30">
        <v>578</v>
      </c>
      <c r="B579" s="30" t="s">
        <v>1439</v>
      </c>
      <c r="C579" s="298" t="s">
        <v>1440</v>
      </c>
      <c r="D579" s="449" t="s">
        <v>1441</v>
      </c>
      <c r="E579" s="32">
        <v>10800000</v>
      </c>
      <c r="F579" s="30" t="s">
        <v>1442</v>
      </c>
      <c r="G579" s="33">
        <v>1110478445</v>
      </c>
      <c r="H579" s="35">
        <v>45597</v>
      </c>
      <c r="I579" s="35"/>
      <c r="J579" s="31" t="s">
        <v>52</v>
      </c>
      <c r="K579" s="385" t="s">
        <v>1443</v>
      </c>
      <c r="L579" s="384">
        <v>3022991740</v>
      </c>
      <c r="M579" s="385" t="s">
        <v>1444</v>
      </c>
      <c r="N579" s="19"/>
    </row>
    <row r="580" spans="1:14" hidden="1">
      <c r="A580" s="30">
        <v>579</v>
      </c>
      <c r="B580" s="30" t="s">
        <v>35</v>
      </c>
      <c r="C580" s="30" t="s">
        <v>753</v>
      </c>
      <c r="D580" s="295" t="s">
        <v>1445</v>
      </c>
      <c r="E580" s="32">
        <v>138446980</v>
      </c>
      <c r="F580" s="30" t="s">
        <v>1446</v>
      </c>
      <c r="G580" s="33">
        <v>890704105</v>
      </c>
      <c r="H580" s="35">
        <v>45597</v>
      </c>
      <c r="I580" s="35"/>
      <c r="J580" s="41">
        <v>45641</v>
      </c>
      <c r="K580" s="384" t="s">
        <v>1448</v>
      </c>
      <c r="L580" s="384" t="s">
        <v>1449</v>
      </c>
      <c r="M580" s="385" t="s">
        <v>1450</v>
      </c>
      <c r="N580" s="19"/>
    </row>
    <row r="581" spans="1:14" hidden="1">
      <c r="A581" s="30">
        <v>580</v>
      </c>
      <c r="B581" s="30" t="s">
        <v>654</v>
      </c>
      <c r="C581" s="298" t="s">
        <v>336</v>
      </c>
      <c r="D581" s="30" t="s">
        <v>1392</v>
      </c>
      <c r="E581" s="32">
        <v>6630666</v>
      </c>
      <c r="F581" s="30" t="s">
        <v>1451</v>
      </c>
      <c r="G581" s="33">
        <v>1110450671</v>
      </c>
      <c r="H581" s="35">
        <v>45597</v>
      </c>
      <c r="I581" s="35">
        <v>45602</v>
      </c>
      <c r="J581" s="41">
        <v>45657</v>
      </c>
      <c r="K581" s="384" t="s">
        <v>1453</v>
      </c>
      <c r="L581" s="384">
        <v>3118755833</v>
      </c>
      <c r="M581" s="385" t="s">
        <v>1454</v>
      </c>
      <c r="N581" s="19"/>
    </row>
    <row r="582" spans="1:14" hidden="1">
      <c r="A582" s="30">
        <v>581</v>
      </c>
      <c r="B582" s="30" t="s">
        <v>254</v>
      </c>
      <c r="C582" s="30" t="s">
        <v>1455</v>
      </c>
      <c r="D582" s="30" t="s">
        <v>1456</v>
      </c>
      <c r="E582" s="32">
        <v>24000000</v>
      </c>
      <c r="F582" s="30" t="s">
        <v>1457</v>
      </c>
      <c r="G582" s="33">
        <v>1026283658</v>
      </c>
      <c r="H582" s="35">
        <v>45597</v>
      </c>
      <c r="I582" s="35"/>
      <c r="J582" s="41">
        <v>45657</v>
      </c>
      <c r="K582" s="384" t="s">
        <v>1458</v>
      </c>
      <c r="L582" s="384">
        <v>3104884841</v>
      </c>
      <c r="M582" s="385" t="s">
        <v>1459</v>
      </c>
      <c r="N582" s="19"/>
    </row>
    <row r="583" spans="1:14" hidden="1">
      <c r="A583" s="30">
        <v>582</v>
      </c>
      <c r="B583" s="30" t="s">
        <v>254</v>
      </c>
      <c r="C583" s="30" t="s">
        <v>314</v>
      </c>
      <c r="D583" s="43" t="s">
        <v>998</v>
      </c>
      <c r="E583" s="32">
        <v>15329999</v>
      </c>
      <c r="F583" s="30" t="s">
        <v>1460</v>
      </c>
      <c r="G583" s="33">
        <v>1043001026</v>
      </c>
      <c r="H583" s="35">
        <v>45597</v>
      </c>
      <c r="I583" s="35">
        <v>45610</v>
      </c>
      <c r="J583" s="41">
        <v>45657</v>
      </c>
      <c r="K583" s="384" t="s">
        <v>1463</v>
      </c>
      <c r="L583" s="384">
        <v>3113305009</v>
      </c>
      <c r="M583" s="385" t="s">
        <v>1464</v>
      </c>
      <c r="N583" s="19"/>
    </row>
    <row r="584" spans="1:14" hidden="1">
      <c r="A584" s="30">
        <v>583</v>
      </c>
      <c r="B584" s="30" t="s">
        <v>254</v>
      </c>
      <c r="C584" s="30" t="s">
        <v>314</v>
      </c>
      <c r="D584" s="43" t="s">
        <v>1465</v>
      </c>
      <c r="E584" s="32">
        <v>11072499</v>
      </c>
      <c r="F584" s="30" t="s">
        <v>1466</v>
      </c>
      <c r="G584" s="33">
        <v>93387583</v>
      </c>
      <c r="H584" s="35">
        <v>45597</v>
      </c>
      <c r="I584" s="35"/>
      <c r="J584" s="41">
        <v>45657</v>
      </c>
      <c r="K584" s="384" t="s">
        <v>1467</v>
      </c>
      <c r="L584" s="384">
        <v>3163738350</v>
      </c>
      <c r="M584" s="385" t="s">
        <v>1468</v>
      </c>
      <c r="N584" s="19"/>
    </row>
    <row r="585" spans="1:14" hidden="1">
      <c r="A585" s="30">
        <v>584</v>
      </c>
      <c r="B585" s="30" t="s">
        <v>254</v>
      </c>
      <c r="C585" s="30" t="s">
        <v>314</v>
      </c>
      <c r="D585" s="43" t="s">
        <v>1465</v>
      </c>
      <c r="E585" s="32">
        <v>11072499</v>
      </c>
      <c r="F585" s="30" t="s">
        <v>1469</v>
      </c>
      <c r="G585" s="33">
        <v>1081702516</v>
      </c>
      <c r="H585" s="35">
        <v>45597</v>
      </c>
      <c r="I585" s="35"/>
      <c r="J585" s="41">
        <v>45657</v>
      </c>
      <c r="K585" s="384" t="s">
        <v>1471</v>
      </c>
      <c r="L585" s="384">
        <v>3125594417</v>
      </c>
      <c r="M585" s="385" t="s">
        <v>1472</v>
      </c>
      <c r="N585" s="19"/>
    </row>
    <row r="586" spans="1:14" hidden="1">
      <c r="A586" s="30">
        <v>585</v>
      </c>
      <c r="B586" s="30" t="s">
        <v>254</v>
      </c>
      <c r="C586" s="30" t="s">
        <v>314</v>
      </c>
      <c r="D586" s="59" t="s">
        <v>1473</v>
      </c>
      <c r="E586" s="32">
        <v>4738000</v>
      </c>
      <c r="F586" s="30" t="s">
        <v>1474</v>
      </c>
      <c r="G586" s="33">
        <v>1110479304</v>
      </c>
      <c r="H586" s="35">
        <v>45602</v>
      </c>
      <c r="I586" s="35">
        <v>45602</v>
      </c>
      <c r="J586" s="41">
        <v>45657</v>
      </c>
      <c r="K586" s="384" t="s">
        <v>1475</v>
      </c>
      <c r="L586" s="384">
        <v>3134131468</v>
      </c>
      <c r="M586" s="385" t="s">
        <v>1476</v>
      </c>
      <c r="N586" s="19"/>
    </row>
    <row r="587" spans="1:14" hidden="1">
      <c r="A587" s="30">
        <v>586</v>
      </c>
      <c r="B587" s="30" t="s">
        <v>654</v>
      </c>
      <c r="C587" s="30" t="s">
        <v>336</v>
      </c>
      <c r="D587" s="57" t="s">
        <v>1477</v>
      </c>
      <c r="E587" s="32">
        <v>5880000</v>
      </c>
      <c r="F587" s="30" t="s">
        <v>1478</v>
      </c>
      <c r="G587" s="33">
        <v>1110451299</v>
      </c>
      <c r="H587" s="35">
        <v>45603</v>
      </c>
      <c r="I587" s="35">
        <v>45608</v>
      </c>
      <c r="J587" s="41">
        <v>45657</v>
      </c>
      <c r="K587" s="384" t="s">
        <v>1479</v>
      </c>
      <c r="L587" s="384">
        <v>3134860042</v>
      </c>
      <c r="M587" s="385" t="s">
        <v>1480</v>
      </c>
      <c r="N587" s="19"/>
    </row>
    <row r="588" spans="1:14" hidden="1">
      <c r="A588" s="30">
        <v>587</v>
      </c>
      <c r="B588" s="30" t="s">
        <v>254</v>
      </c>
      <c r="C588" s="30" t="s">
        <v>314</v>
      </c>
      <c r="D588" s="59" t="s">
        <v>1473</v>
      </c>
      <c r="E588" s="32">
        <v>4738000</v>
      </c>
      <c r="F588" s="30" t="s">
        <v>433</v>
      </c>
      <c r="G588" s="33">
        <v>1007884109</v>
      </c>
      <c r="H588" s="35">
        <v>45603</v>
      </c>
      <c r="I588" s="35">
        <v>45609</v>
      </c>
      <c r="J588" s="41">
        <v>45657</v>
      </c>
      <c r="K588" s="384" t="s">
        <v>1481</v>
      </c>
      <c r="L588" s="384">
        <v>3165541868</v>
      </c>
      <c r="M588" s="385" t="s">
        <v>1482</v>
      </c>
      <c r="N588" s="19"/>
    </row>
    <row r="589" spans="1:14" hidden="1">
      <c r="A589" s="30">
        <v>588</v>
      </c>
      <c r="B589" s="30" t="s">
        <v>1483</v>
      </c>
      <c r="C589" s="30" t="s">
        <v>70</v>
      </c>
      <c r="D589" s="58" t="s">
        <v>1484</v>
      </c>
      <c r="E589" s="32">
        <v>5211800</v>
      </c>
      <c r="F589" s="30" t="s">
        <v>1485</v>
      </c>
      <c r="G589" s="33">
        <v>1005701567</v>
      </c>
      <c r="H589" s="35">
        <v>45603</v>
      </c>
      <c r="I589" s="35">
        <v>45608</v>
      </c>
      <c r="J589" s="41">
        <v>45657</v>
      </c>
      <c r="K589" s="384" t="s">
        <v>1487</v>
      </c>
      <c r="L589" s="384">
        <v>3187144444</v>
      </c>
      <c r="M589" s="385" t="s">
        <v>1488</v>
      </c>
      <c r="N589" s="19"/>
    </row>
    <row r="590" spans="1:14" hidden="1">
      <c r="A590" s="30">
        <v>589</v>
      </c>
      <c r="B590" s="30" t="s">
        <v>35</v>
      </c>
      <c r="C590" s="298" t="s">
        <v>48</v>
      </c>
      <c r="D590" s="68" t="s">
        <v>1489</v>
      </c>
      <c r="E590" s="32">
        <v>120000000</v>
      </c>
      <c r="F590" s="30" t="s">
        <v>50</v>
      </c>
      <c r="G590" s="33">
        <v>901252497</v>
      </c>
      <c r="H590" s="35">
        <v>45604</v>
      </c>
      <c r="I590" s="35">
        <v>45608</v>
      </c>
      <c r="J590" s="41">
        <v>45657</v>
      </c>
      <c r="K590" s="384" t="s">
        <v>1059</v>
      </c>
      <c r="L590" s="384">
        <v>3114560450</v>
      </c>
      <c r="M590" s="385" t="s">
        <v>1060</v>
      </c>
      <c r="N590" s="19"/>
    </row>
    <row r="591" spans="1:14" hidden="1">
      <c r="A591" s="30">
        <v>590</v>
      </c>
      <c r="B591" s="30" t="s">
        <v>654</v>
      </c>
      <c r="C591" s="298" t="s">
        <v>669</v>
      </c>
      <c r="D591" s="68" t="s">
        <v>1491</v>
      </c>
      <c r="E591" s="32">
        <v>10932328</v>
      </c>
      <c r="F591" s="30" t="s">
        <v>1492</v>
      </c>
      <c r="G591" s="33">
        <v>1110592523</v>
      </c>
      <c r="H591" s="35">
        <v>45604</v>
      </c>
      <c r="I591" s="35"/>
      <c r="J591" s="41">
        <v>45641</v>
      </c>
      <c r="K591" s="384" t="s">
        <v>1494</v>
      </c>
      <c r="L591" s="384">
        <v>3102708940</v>
      </c>
      <c r="M591" s="385" t="s">
        <v>1495</v>
      </c>
      <c r="N591" s="19"/>
    </row>
    <row r="592" spans="1:14" hidden="1">
      <c r="A592" s="30">
        <v>591</v>
      </c>
      <c r="B592" s="30" t="s">
        <v>35</v>
      </c>
      <c r="C592" s="30" t="s">
        <v>48</v>
      </c>
      <c r="D592" s="55" t="s">
        <v>1295</v>
      </c>
      <c r="E592" s="32">
        <v>175000000</v>
      </c>
      <c r="F592" s="30" t="s">
        <v>68</v>
      </c>
      <c r="G592" s="33">
        <v>900504144</v>
      </c>
      <c r="H592" s="35">
        <v>45604</v>
      </c>
      <c r="I592" s="35">
        <v>45608</v>
      </c>
      <c r="J592" s="31" t="s">
        <v>41</v>
      </c>
      <c r="K592" s="384" t="s">
        <v>1108</v>
      </c>
      <c r="L592" s="384">
        <v>3163162117</v>
      </c>
      <c r="M592" s="385" t="s">
        <v>1109</v>
      </c>
      <c r="N592" s="19"/>
    </row>
    <row r="593" spans="1:14" hidden="1">
      <c r="A593" s="30">
        <v>592</v>
      </c>
      <c r="B593" s="30" t="s">
        <v>35</v>
      </c>
      <c r="C593" s="30" t="s">
        <v>262</v>
      </c>
      <c r="D593" s="30" t="s">
        <v>263</v>
      </c>
      <c r="E593" s="32">
        <v>6769406</v>
      </c>
      <c r="F593" s="30" t="s">
        <v>264</v>
      </c>
      <c r="G593" s="33">
        <v>65764100</v>
      </c>
      <c r="H593" s="35">
        <v>45604</v>
      </c>
      <c r="I593" s="35">
        <v>45609</v>
      </c>
      <c r="J593" s="31" t="s">
        <v>1498</v>
      </c>
      <c r="K593" s="384" t="s">
        <v>1499</v>
      </c>
      <c r="L593" s="384">
        <v>3143308961</v>
      </c>
      <c r="M593" s="385" t="s">
        <v>1500</v>
      </c>
      <c r="N593" s="19"/>
    </row>
    <row r="594" spans="1:14" hidden="1">
      <c r="A594" s="30">
        <v>593</v>
      </c>
      <c r="B594" s="30" t="s">
        <v>35</v>
      </c>
      <c r="C594" s="30" t="s">
        <v>36</v>
      </c>
      <c r="D594" s="30" t="s">
        <v>1501</v>
      </c>
      <c r="E594" s="32">
        <v>23312100</v>
      </c>
      <c r="F594" s="30" t="s">
        <v>1502</v>
      </c>
      <c r="G594" s="33">
        <v>900991717</v>
      </c>
      <c r="H594" s="35">
        <v>45604</v>
      </c>
      <c r="I594" s="35">
        <v>45611</v>
      </c>
      <c r="J594" s="31" t="s">
        <v>1504</v>
      </c>
      <c r="K594" s="384" t="s">
        <v>1505</v>
      </c>
      <c r="L594" s="384">
        <v>3176472841</v>
      </c>
      <c r="M594" s="385" t="s">
        <v>1506</v>
      </c>
      <c r="N594" s="19"/>
    </row>
    <row r="595" spans="1:14" hidden="1">
      <c r="A595" s="30">
        <v>594</v>
      </c>
      <c r="B595" s="30" t="s">
        <v>35</v>
      </c>
      <c r="C595" s="30" t="s">
        <v>262</v>
      </c>
      <c r="D595" s="60" t="s">
        <v>178</v>
      </c>
      <c r="E595" s="32">
        <v>85000000</v>
      </c>
      <c r="F595" s="30" t="s">
        <v>152</v>
      </c>
      <c r="G595" s="33">
        <v>900415641</v>
      </c>
      <c r="H595" s="35">
        <v>45611</v>
      </c>
      <c r="I595" s="35"/>
      <c r="J595" s="41">
        <v>45656</v>
      </c>
      <c r="K595" s="384" t="s">
        <v>1327</v>
      </c>
      <c r="L595" s="384">
        <v>3184154811</v>
      </c>
      <c r="M595" s="385" t="s">
        <v>1328</v>
      </c>
      <c r="N595" s="19"/>
    </row>
    <row r="596" spans="1:14" hidden="1">
      <c r="A596" s="30">
        <v>595</v>
      </c>
      <c r="B596" s="30" t="s">
        <v>254</v>
      </c>
      <c r="C596" s="298" t="s">
        <v>36</v>
      </c>
      <c r="D596" s="195" t="s">
        <v>1509</v>
      </c>
      <c r="E596" s="32">
        <v>116150000</v>
      </c>
      <c r="F596" s="30" t="s">
        <v>1510</v>
      </c>
      <c r="G596" s="33">
        <v>901515391</v>
      </c>
      <c r="H596" s="35">
        <v>45615</v>
      </c>
      <c r="I596" s="35"/>
      <c r="J596" s="31" t="s">
        <v>121</v>
      </c>
      <c r="K596" s="384" t="s">
        <v>1512</v>
      </c>
      <c r="L596" s="384">
        <v>3183308339</v>
      </c>
      <c r="M596" s="385" t="s">
        <v>1513</v>
      </c>
      <c r="N596" s="19"/>
    </row>
    <row r="597" spans="1:14" hidden="1">
      <c r="A597" s="30">
        <v>596</v>
      </c>
      <c r="B597" s="30" t="s">
        <v>654</v>
      </c>
      <c r="C597" s="298" t="s">
        <v>336</v>
      </c>
      <c r="D597" s="59" t="s">
        <v>1514</v>
      </c>
      <c r="E597" s="32">
        <v>60000000</v>
      </c>
      <c r="F597" s="30" t="s">
        <v>1515</v>
      </c>
      <c r="G597" s="33" t="s">
        <v>1516</v>
      </c>
      <c r="H597" s="35">
        <v>45615</v>
      </c>
      <c r="I597" s="35"/>
      <c r="J597" s="41">
        <v>45657</v>
      </c>
      <c r="K597" s="384" t="s">
        <v>1519</v>
      </c>
      <c r="L597" s="384">
        <v>3138672985</v>
      </c>
      <c r="M597" s="385" t="s">
        <v>1520</v>
      </c>
      <c r="N597" s="19"/>
    </row>
    <row r="598" spans="1:14" hidden="1">
      <c r="A598" s="30">
        <v>597</v>
      </c>
      <c r="B598" s="30" t="s">
        <v>254</v>
      </c>
      <c r="C598" s="298" t="s">
        <v>314</v>
      </c>
      <c r="D598" s="68" t="s">
        <v>1521</v>
      </c>
      <c r="E598" s="32">
        <v>3790400</v>
      </c>
      <c r="F598" s="30" t="s">
        <v>1522</v>
      </c>
      <c r="G598" s="33">
        <v>60446415</v>
      </c>
      <c r="H598" s="35">
        <v>45615</v>
      </c>
      <c r="I598" s="35"/>
      <c r="J598" s="41">
        <v>45657</v>
      </c>
      <c r="K598" s="384" t="s">
        <v>1524</v>
      </c>
      <c r="L598" s="384">
        <v>3209531011</v>
      </c>
      <c r="M598" s="385" t="s">
        <v>1525</v>
      </c>
      <c r="N598" s="19"/>
    </row>
    <row r="599" spans="1:14" hidden="1">
      <c r="A599" s="30">
        <v>598</v>
      </c>
      <c r="B599" s="30" t="s">
        <v>654</v>
      </c>
      <c r="C599" s="298" t="s">
        <v>336</v>
      </c>
      <c r="D599" s="59" t="s">
        <v>1526</v>
      </c>
      <c r="E599" s="32">
        <v>6500000</v>
      </c>
      <c r="F599" s="30" t="s">
        <v>1402</v>
      </c>
      <c r="G599" s="33">
        <v>28548434</v>
      </c>
      <c r="H599" s="35">
        <v>45584</v>
      </c>
      <c r="I599" s="35" t="s">
        <v>1528</v>
      </c>
      <c r="J599" s="41">
        <v>45657</v>
      </c>
      <c r="K599" s="384" t="s">
        <v>1404</v>
      </c>
      <c r="L599" s="384">
        <v>3168313058</v>
      </c>
      <c r="M599" s="385" t="s">
        <v>1405</v>
      </c>
      <c r="N599" s="19"/>
    </row>
    <row r="600" spans="1:14" hidden="1">
      <c r="A600" s="30">
        <v>599</v>
      </c>
      <c r="B600" s="30" t="s">
        <v>654</v>
      </c>
      <c r="C600" s="298" t="s">
        <v>336</v>
      </c>
      <c r="D600" s="59" t="s">
        <v>1529</v>
      </c>
      <c r="E600" s="32">
        <v>7200000</v>
      </c>
      <c r="F600" s="30" t="s">
        <v>1530</v>
      </c>
      <c r="G600" s="33">
        <v>1006903589</v>
      </c>
      <c r="H600" s="35">
        <v>45615</v>
      </c>
      <c r="I600" s="35">
        <v>45618</v>
      </c>
      <c r="J600" s="41">
        <v>45657</v>
      </c>
      <c r="K600" s="384" t="s">
        <v>1533</v>
      </c>
      <c r="L600" s="384">
        <v>6125828489</v>
      </c>
      <c r="M600" s="385" t="s">
        <v>1534</v>
      </c>
      <c r="N600" s="19"/>
    </row>
    <row r="601" spans="1:14" hidden="1">
      <c r="A601" s="30">
        <v>600</v>
      </c>
      <c r="B601" s="30" t="s">
        <v>1535</v>
      </c>
      <c r="C601" s="298" t="s">
        <v>336</v>
      </c>
      <c r="D601" s="59" t="s">
        <v>1536</v>
      </c>
      <c r="E601" s="32">
        <v>5600000</v>
      </c>
      <c r="F601" s="30" t="s">
        <v>1537</v>
      </c>
      <c r="G601" s="33">
        <v>1110493913</v>
      </c>
      <c r="H601" s="35">
        <v>45615</v>
      </c>
      <c r="I601" s="35">
        <v>45618</v>
      </c>
      <c r="J601" s="41">
        <v>45657</v>
      </c>
      <c r="K601" s="384" t="s">
        <v>1539</v>
      </c>
      <c r="L601" s="384">
        <v>3143856085</v>
      </c>
      <c r="M601" s="385" t="s">
        <v>1540</v>
      </c>
      <c r="N601" s="19"/>
    </row>
    <row r="602" spans="1:14" hidden="1">
      <c r="A602" s="30">
        <v>601</v>
      </c>
      <c r="B602" s="30" t="s">
        <v>654</v>
      </c>
      <c r="C602" s="30" t="s">
        <v>336</v>
      </c>
      <c r="D602" s="59" t="s">
        <v>1541</v>
      </c>
      <c r="E602" s="32">
        <v>7560000</v>
      </c>
      <c r="F602" s="30" t="s">
        <v>1411</v>
      </c>
      <c r="G602" s="33">
        <v>38360499</v>
      </c>
      <c r="H602" s="35">
        <v>45621</v>
      </c>
      <c r="I602" s="35"/>
      <c r="J602" s="41">
        <v>45657</v>
      </c>
      <c r="K602" s="384" t="s">
        <v>1542</v>
      </c>
      <c r="L602" s="384">
        <v>3103776125</v>
      </c>
      <c r="M602" s="385" t="s">
        <v>1413</v>
      </c>
      <c r="N602" s="19"/>
    </row>
  </sheetData>
  <autoFilter ref="A1:N602" xr:uid="{62E7D477-3907-4A66-BEA3-D770A4D9A3B3}">
    <filterColumn colId="2">
      <filters>
        <filter val="JAIME ARIAS"/>
      </filters>
    </filterColumn>
  </autoFilter>
  <hyperlinks>
    <hyperlink ref="M419" r:id="rId1" xr:uid="{8FBF0D22-BD9C-4C7A-A138-10F28B88E8CC}"/>
    <hyperlink ref="M482" r:id="rId2" xr:uid="{333AC846-742F-4BAB-A204-7FB23996DF18}"/>
    <hyperlink ref="M485" r:id="rId3" xr:uid="{00FA2E61-41B7-4925-8150-9E42C53B006A}"/>
    <hyperlink ref="M490" r:id="rId4" xr:uid="{51FADD22-F495-44B3-9300-BE85DB6A30D9}"/>
    <hyperlink ref="M491" r:id="rId5" xr:uid="{18654DD3-0651-4401-AFB7-22E2AE424B08}"/>
    <hyperlink ref="M492" r:id="rId6" xr:uid="{9A06E1AE-3C31-49A4-ABD9-0B007AD5A576}"/>
    <hyperlink ref="M493" r:id="rId7" xr:uid="{C5977BEB-3827-4153-B04D-764E5B479B14}"/>
    <hyperlink ref="M494" r:id="rId8" xr:uid="{7EF207DE-8D85-4B84-84E8-7A5FE6F76238}"/>
    <hyperlink ref="M495" r:id="rId9" xr:uid="{F3716B5B-0E8E-45B2-8E58-FDD08FF1621B}"/>
    <hyperlink ref="M496" r:id="rId10" xr:uid="{A5A2185B-0DB7-46B9-961D-5127EB423BF5}"/>
    <hyperlink ref="M497" r:id="rId11" xr:uid="{5A4371E6-50CF-453D-AF6C-949473F5F181}"/>
    <hyperlink ref="M498" r:id="rId12" xr:uid="{3F350B7D-47BF-40D3-A35E-2DE02844F5B0}"/>
    <hyperlink ref="M499" r:id="rId13" xr:uid="{AF1F84E5-AC50-49DD-9CA0-1607DF8E01D6}"/>
    <hyperlink ref="M500" r:id="rId14" xr:uid="{E053CF5A-6E57-4B21-8C1B-0AAA2F858D13}"/>
    <hyperlink ref="M501" r:id="rId15" xr:uid="{600AFF85-E8B1-414D-AA3A-7BD7FF5466DF}"/>
    <hyperlink ref="M502" r:id="rId16" xr:uid="{27F0C044-DB4F-4B68-A62B-A071F6603F25}"/>
    <hyperlink ref="M503" r:id="rId17" xr:uid="{18020DC3-025E-4522-A1B7-226126943981}"/>
    <hyperlink ref="M487" r:id="rId18" xr:uid="{97576186-6E3D-4AB1-A56A-31A2DBE1BD5D}"/>
    <hyperlink ref="M504" r:id="rId19" xr:uid="{89511EAA-59D0-4AD7-B043-91D1D28D0A17}"/>
    <hyperlink ref="M505" r:id="rId20" xr:uid="{7EAAC28F-AE96-4D1B-9896-C7F1685C5DD5}"/>
    <hyperlink ref="M506" r:id="rId21" xr:uid="{228A1D2A-728F-43D3-9E89-EB8685166F42}"/>
    <hyperlink ref="M507" r:id="rId22" xr:uid="{B39BC9CE-81DB-4697-99F6-71B68471D754}"/>
    <hyperlink ref="M508" r:id="rId23" xr:uid="{2A56CDF8-EE02-4C7D-891B-F7BB5C9C5FBD}"/>
    <hyperlink ref="M509" r:id="rId24" xr:uid="{E20B4F44-95BB-4A56-817A-E5C1E5A6F59B}"/>
    <hyperlink ref="M510" r:id="rId25" xr:uid="{F08DE790-3397-452B-8A55-5BA6590D9F6D}"/>
    <hyperlink ref="M511" r:id="rId26" xr:uid="{A7F88888-D4D4-4E10-A265-FAA1240F5DC8}"/>
    <hyperlink ref="M512" r:id="rId27" xr:uid="{49DFEDBD-DF58-46F7-BC49-182CDFE3BFB5}"/>
    <hyperlink ref="M513" r:id="rId28" xr:uid="{8637A787-F681-4942-A1D6-2048EC15DAAA}"/>
    <hyperlink ref="M514" r:id="rId29" xr:uid="{D79DDBB5-CC6D-45F6-BB06-A176067AB989}"/>
    <hyperlink ref="M515" r:id="rId30" xr:uid="{61F06A5A-E9A7-4F1B-916D-9BAA00BBB3C0}"/>
    <hyperlink ref="M516" r:id="rId31" xr:uid="{7701816D-D5AC-4283-BDEA-DE7C65511036}"/>
    <hyperlink ref="M517" r:id="rId32" xr:uid="{48D3F71C-D23C-4995-94E1-7A54F3765AFD}"/>
    <hyperlink ref="M518" r:id="rId33" xr:uid="{FB1055C2-C05F-46D0-97C4-BFF1AE8DC382}"/>
    <hyperlink ref="M519" r:id="rId34" xr:uid="{60D70E2B-6F24-4310-9A38-1488EB79E71B}"/>
    <hyperlink ref="M520" r:id="rId35" xr:uid="{39DCCB2E-F7E2-4137-B4C0-CC174ABBB612}"/>
    <hyperlink ref="M521" r:id="rId36" xr:uid="{F2AF71BF-CD2D-44CF-B169-004AAE210017}"/>
    <hyperlink ref="M522" r:id="rId37" xr:uid="{30BE7F21-4360-4D2C-87C1-B0B7C8EDDE89}"/>
    <hyperlink ref="M523" r:id="rId38" xr:uid="{C7E77FAD-AB03-443E-B0D7-92AA2443B145}"/>
    <hyperlink ref="M524" r:id="rId39" xr:uid="{BA79DF8A-85D6-4E92-855B-DC94AE03C801}"/>
    <hyperlink ref="M525" r:id="rId40" xr:uid="{891DD55F-0290-40D8-98D8-E5333120247B}"/>
    <hyperlink ref="M526" r:id="rId41" xr:uid="{3C032E30-0918-4126-84A5-F913BE8978F1}"/>
    <hyperlink ref="M527" r:id="rId42" xr:uid="{A664585E-D3EA-4959-BCF4-03277B4868B0}"/>
    <hyperlink ref="M528" r:id="rId43" xr:uid="{95BBB932-521C-4684-9450-DDE0F49DD2D4}"/>
    <hyperlink ref="M529" r:id="rId44" xr:uid="{C5FE8A77-593C-4BA9-8BFE-5ABD7CB190DC}"/>
    <hyperlink ref="M530" r:id="rId45" xr:uid="{356A1929-8F7C-499A-A5C9-7A39D859FB55}"/>
    <hyperlink ref="M531" r:id="rId46" xr:uid="{41B5E489-70DC-48DF-9C4C-EE43A460D7F6}"/>
    <hyperlink ref="M532" r:id="rId47" xr:uid="{14104EA7-E708-4732-9104-5E2C0CDED241}"/>
    <hyperlink ref="M533" r:id="rId48" xr:uid="{40570F9F-0E88-4DB7-8C12-A94F34CF106A}"/>
    <hyperlink ref="M534" r:id="rId49" xr:uid="{30EEAB41-682B-4D99-9247-8941F30F0278}"/>
    <hyperlink ref="M535" r:id="rId50" xr:uid="{7106FE57-CBF6-4D65-91DD-B6237E3C65CE}"/>
    <hyperlink ref="M536" r:id="rId51" xr:uid="{201B763F-79DB-4BEA-AE37-78AEFD54B153}"/>
    <hyperlink ref="M538" r:id="rId52" xr:uid="{AE367846-CF88-436B-B735-DB13EC1A9B95}"/>
    <hyperlink ref="M539" r:id="rId53" xr:uid="{CDA282C7-AD0D-4F3A-B564-589188748FA9}"/>
    <hyperlink ref="M540" r:id="rId54" xr:uid="{B3D5C7E0-C212-44EF-A80B-8C16CE00E9EF}"/>
    <hyperlink ref="M541" r:id="rId55" xr:uid="{C0C4A6E9-B630-4299-8D77-5DFE86F2EAF2}"/>
    <hyperlink ref="M542" r:id="rId56" xr:uid="{AA818EF5-13F2-4AD5-8FCC-9FDCA651EF1E}"/>
    <hyperlink ref="M543" r:id="rId57" xr:uid="{40229AE4-9D9A-4A76-B356-653DE31AC3AC}"/>
    <hyperlink ref="M545" r:id="rId58" xr:uid="{0B7919E1-2DFA-477B-9C7F-83A3B7FB57DE}"/>
    <hyperlink ref="M544" r:id="rId59" xr:uid="{F8CA5012-94DD-49C3-AEA0-3764F14328CC}"/>
    <hyperlink ref="M546" r:id="rId60" xr:uid="{D90C9B43-D05A-404D-8407-65B924FBB130}"/>
    <hyperlink ref="M547" r:id="rId61" xr:uid="{0FCB006A-61B7-49EC-8D5F-024C68663ED5}"/>
    <hyperlink ref="M548" r:id="rId62" xr:uid="{1112A39D-7017-4CEF-AB6C-FC29E39B8757}"/>
    <hyperlink ref="M549" r:id="rId63" xr:uid="{5409D2FE-3528-43E1-8A38-C8EA3ED0818D}"/>
    <hyperlink ref="M550" r:id="rId64" xr:uid="{4E8991B6-06F6-400B-9601-C1AE323A2558}"/>
    <hyperlink ref="M551" r:id="rId65" xr:uid="{8B6E7490-8A1F-4C6B-A262-3F2159D1DD65}"/>
    <hyperlink ref="M552" r:id="rId66" xr:uid="{6D29408E-5C55-4F28-9344-8D73E5E1BC08}"/>
    <hyperlink ref="M553" r:id="rId67" xr:uid="{B9938712-9735-44D0-AB06-D4C8BC3D5F1D}"/>
    <hyperlink ref="M554" r:id="rId68" xr:uid="{8D66C6A4-6824-4767-B1F8-251230C4F2A3}"/>
    <hyperlink ref="M555" r:id="rId69" xr:uid="{D4EDFD98-7588-4267-9726-CFBC06156BC5}"/>
    <hyperlink ref="K557" r:id="rId70" xr:uid="{91431732-AD93-45C6-94FA-401A94332933}"/>
    <hyperlink ref="K558" r:id="rId71" xr:uid="{E4090640-F4AC-4066-82F4-81E4E3555854}"/>
    <hyperlink ref="M559" r:id="rId72" xr:uid="{D3D2F3F2-3AAE-44F4-ABAC-A85067AD4B76}"/>
    <hyperlink ref="M560" r:id="rId73" xr:uid="{9CFC4F76-8C1C-4E5D-BE4B-FD91B3E7D5BE}"/>
    <hyperlink ref="M561" r:id="rId74" xr:uid="{7F09FF1C-EB55-4541-88D0-1CBF3934D22D}"/>
    <hyperlink ref="M562" r:id="rId75" xr:uid="{CBECEAE8-5A57-4C88-BD37-8F284BAA784A}"/>
    <hyperlink ref="M563" r:id="rId76" xr:uid="{92B7336C-65F8-4692-9CD1-0C4F32D48600}"/>
    <hyperlink ref="M564" r:id="rId77" xr:uid="{DB93D91E-D2A1-4CEB-8DE2-D2B3121750BB}"/>
    <hyperlink ref="M565" r:id="rId78" xr:uid="{B6DFB16A-AB3D-4EE7-9DCD-EEF9B2B8EA97}"/>
    <hyperlink ref="M566" r:id="rId79" xr:uid="{9425AAC7-A389-4EE1-AF63-80AA8631FAC8}"/>
    <hyperlink ref="M567" r:id="rId80" xr:uid="{4EABCCA0-3A25-48AD-A176-B2EDB93ECD8D}"/>
    <hyperlink ref="M568" r:id="rId81" xr:uid="{68501674-36E2-4A12-A652-B12B7D8EB4FE}"/>
    <hyperlink ref="M569" r:id="rId82" xr:uid="{E8DDA7FE-EB14-400C-864F-C5153B784AF3}"/>
    <hyperlink ref="M570" r:id="rId83" xr:uid="{F8ACA087-EAB8-4451-9729-CCDE17836CF6}"/>
    <hyperlink ref="M571" r:id="rId84" xr:uid="{4B6EC0E4-B881-47AA-A681-B54ED4846DBE}"/>
    <hyperlink ref="M572" r:id="rId85" xr:uid="{6F380611-7D63-4695-9C62-748F09F2C265}"/>
    <hyperlink ref="M573" r:id="rId86" xr:uid="{F30C33F3-6131-4C8A-A57A-2E8CDFCB0F77}"/>
    <hyperlink ref="M574" r:id="rId87" xr:uid="{6582B98F-0213-4F83-BC1E-1487FECD1D87}"/>
    <hyperlink ref="M575" r:id="rId88" xr:uid="{D048E5AD-D9CC-4321-A86C-D23CC74806CA}"/>
    <hyperlink ref="M576" r:id="rId89" xr:uid="{B78AC2BF-A150-427E-A7C6-46F4466A5D93}"/>
    <hyperlink ref="M577" r:id="rId90" xr:uid="{565B1359-BE72-420F-88F7-A3F5176922FE}"/>
    <hyperlink ref="M578" r:id="rId91" xr:uid="{B423C3FB-41BF-432F-B342-E542BFE1CF3D}"/>
    <hyperlink ref="K579" r:id="rId92" display="JHOANAARCE@HMAIL.COM" xr:uid="{90F5C866-3B1D-4E91-9B54-E90BD6114D55}"/>
    <hyperlink ref="M579" r:id="rId93" xr:uid="{3F7CD27A-4215-405C-B93B-763A155B8186}"/>
    <hyperlink ref="M580" r:id="rId94" xr:uid="{C9E26077-148A-4A96-8560-43E7CFB7A534}"/>
    <hyperlink ref="M581" r:id="rId95" xr:uid="{7A2D2835-6097-4B94-95F9-64531FAFD25D}"/>
    <hyperlink ref="M582" r:id="rId96" xr:uid="{48FADE7B-767D-484E-909A-E14FD60C3024}"/>
    <hyperlink ref="M583" r:id="rId97" xr:uid="{0BEC8DDE-5458-4170-9429-FFFF1DE21171}"/>
    <hyperlink ref="M584" r:id="rId98" xr:uid="{08168831-63D9-4864-B17D-BB9D19A2FE25}"/>
    <hyperlink ref="M585" r:id="rId99" xr:uid="{189D3759-0772-4C1D-8BC8-D68F080E37AF}"/>
    <hyperlink ref="M586" r:id="rId100" xr:uid="{21811F76-092A-402C-9C0F-2E5C4F1F75DA}"/>
    <hyperlink ref="M587" r:id="rId101" xr:uid="{9B7C777E-C973-461E-9DB2-CE7F6FE30CE8}"/>
    <hyperlink ref="M588" r:id="rId102" xr:uid="{C7EF4895-34F2-4C67-946B-037C510035A0}"/>
    <hyperlink ref="M589" r:id="rId103" xr:uid="{F47E750B-5A5B-4C44-A3B7-553F0D7244DD}"/>
    <hyperlink ref="M590" r:id="rId104" xr:uid="{0FD3A4F4-416B-40E9-B205-0B7430F48F79}"/>
    <hyperlink ref="M591" r:id="rId105" xr:uid="{C90DCAED-83FE-430A-A299-D745724C319B}"/>
    <hyperlink ref="M592" r:id="rId106" xr:uid="{6379D8C6-3915-4CC4-93B6-6CB82EA12CA6}"/>
    <hyperlink ref="M593" r:id="rId107" xr:uid="{F8B2C5A2-EADA-46FA-8CE7-717809A199BD}"/>
    <hyperlink ref="M594" r:id="rId108" xr:uid="{262B7222-D5BB-41E4-9774-03808B7A590D}"/>
    <hyperlink ref="M595" r:id="rId109" xr:uid="{0AF3669F-BCC4-43FA-8FF0-3512B5751CCD}"/>
    <hyperlink ref="M596" r:id="rId110" xr:uid="{2C143502-1D4A-4336-B92E-AD1A888C4ED6}"/>
    <hyperlink ref="M597" r:id="rId111" xr:uid="{386E8F6B-7935-4EB9-B950-5954215E1E55}"/>
    <hyperlink ref="M598" r:id="rId112" xr:uid="{67FCCC5E-5440-4BBF-A10A-D2DC70874318}"/>
    <hyperlink ref="M599" r:id="rId113" xr:uid="{31F80920-43FF-4E44-ACF1-AEE9FFBAB728}"/>
    <hyperlink ref="M600" r:id="rId114" xr:uid="{0C1364F8-FB06-4666-BB7B-CA54ED5D3555}"/>
    <hyperlink ref="M601" r:id="rId115" xr:uid="{40D3F674-B8F7-43E8-A0DA-923B7E0899BD}"/>
    <hyperlink ref="M602" r:id="rId116" xr:uid="{D85A2E91-4DD4-4264-8701-A4CEF9BEBE93}"/>
    <hyperlink ref="M110" r:id="rId117" xr:uid="{4733CF92-D6B2-43C4-AA6F-12F7D8030124}"/>
  </hyperlinks>
  <pageMargins left="0.7" right="0.7" top="0.75" bottom="0.75" header="0.3" footer="0.3"/>
  <legacyDrawing r:id="rId11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75C62-FB50-4DA2-8507-C262076587C8}">
  <dimension ref="A5:H583"/>
  <sheetViews>
    <sheetView topLeftCell="A460" workbookViewId="0">
      <selection activeCell="K466" sqref="K466"/>
    </sheetView>
  </sheetViews>
  <sheetFormatPr defaultColWidth="9.140625" defaultRowHeight="15"/>
  <cols>
    <col min="1" max="1" width="12.42578125" style="318" customWidth="1"/>
    <col min="2" max="2" width="10.5703125" customWidth="1"/>
    <col min="3" max="3" width="12.140625" customWidth="1"/>
    <col min="4" max="4" width="30.140625" customWidth="1"/>
    <col min="5" max="5" width="17.28515625" customWidth="1"/>
    <col min="6" max="6" width="52.5703125" customWidth="1"/>
    <col min="7" max="7" width="14.42578125" customWidth="1"/>
    <col min="8" max="8" width="14" customWidth="1"/>
  </cols>
  <sheetData>
    <row r="5" spans="1:7" ht="30" customHeight="1">
      <c r="A5" s="430" t="s">
        <v>1665</v>
      </c>
      <c r="B5" s="435" t="s">
        <v>1666</v>
      </c>
      <c r="C5" s="432" t="s">
        <v>1667</v>
      </c>
      <c r="D5" s="433" t="s">
        <v>1668</v>
      </c>
      <c r="E5" s="434" t="s">
        <v>1669</v>
      </c>
      <c r="F5" s="431" t="s">
        <v>1670</v>
      </c>
      <c r="G5" s="1"/>
    </row>
    <row r="6" spans="1:7" s="422" customFormat="1" ht="38.25" customHeight="1">
      <c r="A6" s="501" t="s">
        <v>1671</v>
      </c>
      <c r="B6" s="502"/>
      <c r="C6" s="502"/>
      <c r="D6" s="502"/>
      <c r="E6" s="502"/>
      <c r="F6" s="503"/>
      <c r="G6" s="421"/>
    </row>
    <row r="7" spans="1:7">
      <c r="A7" s="301" t="s">
        <v>35</v>
      </c>
      <c r="B7" s="301" t="s">
        <v>34</v>
      </c>
      <c r="C7" s="296">
        <v>45292</v>
      </c>
      <c r="D7" s="295" t="s">
        <v>37</v>
      </c>
      <c r="E7" s="306">
        <v>2003460</v>
      </c>
      <c r="F7" s="295" t="s">
        <v>39</v>
      </c>
      <c r="G7" s="19"/>
    </row>
    <row r="8" spans="1:7">
      <c r="A8" s="31" t="s">
        <v>35</v>
      </c>
      <c r="B8" s="31">
        <v>1</v>
      </c>
      <c r="C8" s="35">
        <v>45292</v>
      </c>
      <c r="D8" s="55" t="s">
        <v>43</v>
      </c>
      <c r="E8" s="32">
        <v>22062600</v>
      </c>
      <c r="F8" s="30" t="s">
        <v>44</v>
      </c>
      <c r="G8" s="415" t="s">
        <v>47</v>
      </c>
    </row>
    <row r="9" spans="1:7">
      <c r="A9" s="31" t="s">
        <v>35</v>
      </c>
      <c r="B9" s="31">
        <v>2</v>
      </c>
      <c r="C9" s="35">
        <v>45292</v>
      </c>
      <c r="D9" s="55" t="s">
        <v>49</v>
      </c>
      <c r="E9" s="32">
        <v>124078282</v>
      </c>
      <c r="F9" s="30" t="s">
        <v>50</v>
      </c>
      <c r="G9" s="19"/>
    </row>
    <row r="10" spans="1:7">
      <c r="A10" s="31" t="s">
        <v>35</v>
      </c>
      <c r="B10" s="31">
        <v>3</v>
      </c>
      <c r="C10" s="35">
        <v>45292</v>
      </c>
      <c r="D10" s="55" t="s">
        <v>54</v>
      </c>
      <c r="E10" s="32">
        <v>5500000</v>
      </c>
      <c r="F10" s="30" t="s">
        <v>55</v>
      </c>
      <c r="G10" s="19"/>
    </row>
    <row r="11" spans="1:7">
      <c r="A11" s="31" t="s">
        <v>35</v>
      </c>
      <c r="B11" s="31">
        <v>4</v>
      </c>
      <c r="C11" s="35">
        <v>45292</v>
      </c>
      <c r="D11" s="55" t="s">
        <v>54</v>
      </c>
      <c r="E11" s="32">
        <v>5500000</v>
      </c>
      <c r="F11" s="30" t="s">
        <v>57</v>
      </c>
      <c r="G11" s="19"/>
    </row>
    <row r="12" spans="1:7">
      <c r="A12" s="31" t="s">
        <v>35</v>
      </c>
      <c r="B12" s="31">
        <v>5</v>
      </c>
      <c r="C12" s="35">
        <v>45292</v>
      </c>
      <c r="D12" s="55" t="s">
        <v>60</v>
      </c>
      <c r="E12" s="32">
        <v>9373000</v>
      </c>
      <c r="F12" s="30" t="s">
        <v>61</v>
      </c>
      <c r="G12" s="19"/>
    </row>
    <row r="13" spans="1:7">
      <c r="A13" s="31" t="s">
        <v>35</v>
      </c>
      <c r="B13" s="31">
        <v>6</v>
      </c>
      <c r="C13" s="35">
        <v>45292</v>
      </c>
      <c r="D13" s="55" t="s">
        <v>63</v>
      </c>
      <c r="E13" s="32">
        <v>7500000</v>
      </c>
      <c r="F13" s="30" t="s">
        <v>65</v>
      </c>
      <c r="G13" s="19"/>
    </row>
    <row r="14" spans="1:7">
      <c r="A14" s="31" t="s">
        <v>35</v>
      </c>
      <c r="B14" s="31">
        <v>7</v>
      </c>
      <c r="C14" s="35">
        <v>45292</v>
      </c>
      <c r="D14" s="55" t="s">
        <v>67</v>
      </c>
      <c r="E14" s="32">
        <v>317755000</v>
      </c>
      <c r="F14" s="30" t="s">
        <v>68</v>
      </c>
      <c r="G14" s="19"/>
    </row>
    <row r="15" spans="1:7">
      <c r="A15" s="31" t="s">
        <v>35</v>
      </c>
      <c r="B15" s="31">
        <v>8</v>
      </c>
      <c r="C15" s="35">
        <v>45292</v>
      </c>
      <c r="D15" s="55" t="s">
        <v>71</v>
      </c>
      <c r="E15" s="32">
        <v>4200000</v>
      </c>
      <c r="F15" s="30" t="s">
        <v>72</v>
      </c>
      <c r="G15" s="19"/>
    </row>
    <row r="16" spans="1:7">
      <c r="A16" s="31" t="s">
        <v>35</v>
      </c>
      <c r="B16" s="31">
        <v>9</v>
      </c>
      <c r="C16" s="35">
        <v>45292</v>
      </c>
      <c r="D16" s="55" t="s">
        <v>71</v>
      </c>
      <c r="E16" s="32">
        <v>4200000</v>
      </c>
      <c r="F16" s="30" t="s">
        <v>74</v>
      </c>
      <c r="G16" s="19"/>
    </row>
    <row r="17" spans="1:7">
      <c r="A17" s="31" t="s">
        <v>35</v>
      </c>
      <c r="B17" s="31">
        <v>10</v>
      </c>
      <c r="C17" s="35">
        <v>45292</v>
      </c>
      <c r="D17" s="55" t="s">
        <v>76</v>
      </c>
      <c r="E17" s="32">
        <v>23175000</v>
      </c>
      <c r="F17" s="30" t="s">
        <v>77</v>
      </c>
      <c r="G17" s="19"/>
    </row>
    <row r="18" spans="1:7">
      <c r="A18" s="31" t="s">
        <v>35</v>
      </c>
      <c r="B18" s="31">
        <v>11</v>
      </c>
      <c r="C18" s="35">
        <v>45292</v>
      </c>
      <c r="D18" s="55" t="s">
        <v>80</v>
      </c>
      <c r="E18" s="32">
        <v>4300000</v>
      </c>
      <c r="F18" s="30" t="s">
        <v>81</v>
      </c>
      <c r="G18" s="19"/>
    </row>
    <row r="19" spans="1:7">
      <c r="A19" s="31" t="s">
        <v>35</v>
      </c>
      <c r="B19" s="31">
        <v>12</v>
      </c>
      <c r="C19" s="35">
        <v>45292</v>
      </c>
      <c r="D19" s="55" t="s">
        <v>83</v>
      </c>
      <c r="E19" s="32">
        <v>3500000</v>
      </c>
      <c r="F19" s="30" t="s">
        <v>84</v>
      </c>
      <c r="G19" s="19"/>
    </row>
    <row r="20" spans="1:7">
      <c r="A20" s="31" t="s">
        <v>35</v>
      </c>
      <c r="B20" s="31">
        <v>13</v>
      </c>
      <c r="C20" s="35">
        <v>45292</v>
      </c>
      <c r="D20" s="55" t="s">
        <v>86</v>
      </c>
      <c r="E20" s="32">
        <v>18921000</v>
      </c>
      <c r="F20" s="30" t="s">
        <v>87</v>
      </c>
      <c r="G20" s="19"/>
    </row>
    <row r="21" spans="1:7">
      <c r="A21" s="31" t="s">
        <v>35</v>
      </c>
      <c r="B21" s="31">
        <v>14</v>
      </c>
      <c r="C21" s="35">
        <v>45292</v>
      </c>
      <c r="D21" s="55" t="s">
        <v>89</v>
      </c>
      <c r="E21" s="32">
        <v>5871000</v>
      </c>
      <c r="F21" s="30" t="s">
        <v>90</v>
      </c>
      <c r="G21" s="19"/>
    </row>
    <row r="22" spans="1:7">
      <c r="A22" s="31" t="s">
        <v>35</v>
      </c>
      <c r="B22" s="31">
        <v>15</v>
      </c>
      <c r="C22" s="35">
        <v>45292</v>
      </c>
      <c r="D22" s="42" t="s">
        <v>93</v>
      </c>
      <c r="E22" s="32">
        <v>56787252</v>
      </c>
      <c r="F22" s="30" t="s">
        <v>94</v>
      </c>
      <c r="G22" s="19"/>
    </row>
    <row r="23" spans="1:7">
      <c r="A23" s="31" t="s">
        <v>35</v>
      </c>
      <c r="B23" s="31">
        <v>16</v>
      </c>
      <c r="C23" s="35">
        <v>45292</v>
      </c>
      <c r="D23" s="30" t="s">
        <v>98</v>
      </c>
      <c r="E23" s="32">
        <v>1950000</v>
      </c>
      <c r="F23" s="30" t="s">
        <v>99</v>
      </c>
      <c r="G23" s="19"/>
    </row>
    <row r="24" spans="1:7">
      <c r="A24" s="31" t="s">
        <v>35</v>
      </c>
      <c r="B24" s="31">
        <v>17</v>
      </c>
      <c r="C24" s="35">
        <v>45292</v>
      </c>
      <c r="D24" s="55" t="s">
        <v>100</v>
      </c>
      <c r="E24" s="32">
        <v>1950000</v>
      </c>
      <c r="F24" s="30" t="s">
        <v>101</v>
      </c>
      <c r="G24" s="19"/>
    </row>
    <row r="25" spans="1:7">
      <c r="A25" s="31" t="s">
        <v>35</v>
      </c>
      <c r="B25" s="31">
        <v>18</v>
      </c>
      <c r="C25" s="35">
        <v>45292</v>
      </c>
      <c r="D25" s="55" t="s">
        <v>100</v>
      </c>
      <c r="E25" s="32">
        <v>2200000</v>
      </c>
      <c r="F25" s="30" t="s">
        <v>102</v>
      </c>
      <c r="G25" s="19"/>
    </row>
    <row r="26" spans="1:7">
      <c r="A26" s="31" t="s">
        <v>35</v>
      </c>
      <c r="B26" s="31">
        <v>19</v>
      </c>
      <c r="C26" s="35">
        <v>45292</v>
      </c>
      <c r="D26" s="55" t="s">
        <v>103</v>
      </c>
      <c r="E26" s="32">
        <v>38470500</v>
      </c>
      <c r="F26" s="30" t="s">
        <v>104</v>
      </c>
      <c r="G26" s="19"/>
    </row>
    <row r="27" spans="1:7">
      <c r="A27" s="31" t="s">
        <v>35</v>
      </c>
      <c r="B27" s="31">
        <v>20</v>
      </c>
      <c r="C27" s="35">
        <v>45292</v>
      </c>
      <c r="D27" s="55" t="s">
        <v>107</v>
      </c>
      <c r="E27" s="32">
        <v>211635582</v>
      </c>
      <c r="F27" s="30" t="s">
        <v>108</v>
      </c>
      <c r="G27" s="19"/>
    </row>
    <row r="28" spans="1:7">
      <c r="A28" s="31" t="s">
        <v>35</v>
      </c>
      <c r="B28" s="31">
        <v>21</v>
      </c>
      <c r="C28" s="35">
        <v>45292</v>
      </c>
      <c r="D28" s="55" t="s">
        <v>110</v>
      </c>
      <c r="E28" s="32">
        <v>249125832</v>
      </c>
      <c r="F28" s="30" t="s">
        <v>111</v>
      </c>
      <c r="G28" s="19"/>
    </row>
    <row r="29" spans="1:7">
      <c r="A29" s="31" t="s">
        <v>35</v>
      </c>
      <c r="B29" s="31">
        <v>22</v>
      </c>
      <c r="C29" s="35">
        <v>45293</v>
      </c>
      <c r="D29" s="55" t="s">
        <v>103</v>
      </c>
      <c r="E29" s="32">
        <v>35689500</v>
      </c>
      <c r="F29" s="30" t="s">
        <v>113</v>
      </c>
      <c r="G29" s="19"/>
    </row>
    <row r="30" spans="1:7">
      <c r="A30" s="31" t="s">
        <v>35</v>
      </c>
      <c r="B30" s="31">
        <v>23</v>
      </c>
      <c r="C30" s="35">
        <v>45293</v>
      </c>
      <c r="D30" s="30" t="s">
        <v>115</v>
      </c>
      <c r="E30" s="32">
        <v>5250000</v>
      </c>
      <c r="F30" s="30" t="s">
        <v>116</v>
      </c>
      <c r="G30" s="19"/>
    </row>
    <row r="31" spans="1:7">
      <c r="A31" s="31" t="s">
        <v>35</v>
      </c>
      <c r="B31" s="31">
        <v>24</v>
      </c>
      <c r="C31" s="35">
        <v>45293</v>
      </c>
      <c r="D31" s="55" t="s">
        <v>76</v>
      </c>
      <c r="E31" s="32">
        <v>23175000</v>
      </c>
      <c r="F31" s="30" t="s">
        <v>118</v>
      </c>
      <c r="G31" s="19"/>
    </row>
    <row r="32" spans="1:7">
      <c r="A32" s="31" t="s">
        <v>35</v>
      </c>
      <c r="B32" s="31">
        <v>25</v>
      </c>
      <c r="C32" s="35">
        <v>45293</v>
      </c>
      <c r="D32" s="55" t="s">
        <v>100</v>
      </c>
      <c r="E32" s="32">
        <v>1950000</v>
      </c>
      <c r="F32" s="30" t="s">
        <v>120</v>
      </c>
      <c r="G32" s="19"/>
    </row>
    <row r="33" spans="1:7">
      <c r="A33" s="31" t="s">
        <v>35</v>
      </c>
      <c r="B33" s="31">
        <v>26</v>
      </c>
      <c r="C33" s="35">
        <v>45293</v>
      </c>
      <c r="D33" s="55" t="s">
        <v>100</v>
      </c>
      <c r="E33" s="32">
        <v>1950000</v>
      </c>
      <c r="F33" s="30" t="s">
        <v>122</v>
      </c>
      <c r="G33" s="19"/>
    </row>
    <row r="34" spans="1:7">
      <c r="A34" s="31" t="s">
        <v>35</v>
      </c>
      <c r="B34" s="31">
        <v>27</v>
      </c>
      <c r="C34" s="35">
        <v>45293</v>
      </c>
      <c r="D34" s="55" t="s">
        <v>83</v>
      </c>
      <c r="E34" s="32">
        <v>3500000</v>
      </c>
      <c r="F34" s="30" t="s">
        <v>124</v>
      </c>
      <c r="G34" s="19"/>
    </row>
    <row r="35" spans="1:7">
      <c r="A35" s="31" t="s">
        <v>35</v>
      </c>
      <c r="B35" s="31">
        <v>28</v>
      </c>
      <c r="C35" s="35">
        <v>45293</v>
      </c>
      <c r="D35" s="30" t="s">
        <v>126</v>
      </c>
      <c r="E35" s="32">
        <v>9000000</v>
      </c>
      <c r="F35" s="30" t="s">
        <v>127</v>
      </c>
      <c r="G35" s="19"/>
    </row>
    <row r="36" spans="1:7">
      <c r="A36" s="31" t="s">
        <v>35</v>
      </c>
      <c r="B36" s="31">
        <v>29</v>
      </c>
      <c r="C36" s="35">
        <v>45293</v>
      </c>
      <c r="D36" s="30" t="s">
        <v>129</v>
      </c>
      <c r="E36" s="32">
        <v>37080000</v>
      </c>
      <c r="F36" s="30" t="s">
        <v>130</v>
      </c>
      <c r="G36" s="19"/>
    </row>
    <row r="37" spans="1:7">
      <c r="A37" s="31" t="s">
        <v>35</v>
      </c>
      <c r="B37" s="31">
        <v>30</v>
      </c>
      <c r="C37" s="35">
        <v>45293</v>
      </c>
      <c r="D37" s="55" t="s">
        <v>131</v>
      </c>
      <c r="E37" s="32">
        <v>5500000</v>
      </c>
      <c r="F37" s="30" t="s">
        <v>132</v>
      </c>
      <c r="G37" s="19"/>
    </row>
    <row r="38" spans="1:7">
      <c r="A38" s="31" t="s">
        <v>35</v>
      </c>
      <c r="B38" s="31">
        <v>31</v>
      </c>
      <c r="C38" s="35">
        <v>45293</v>
      </c>
      <c r="D38" s="55" t="s">
        <v>134</v>
      </c>
      <c r="E38" s="32">
        <v>20600000</v>
      </c>
      <c r="F38" s="30" t="s">
        <v>135</v>
      </c>
      <c r="G38" s="19"/>
    </row>
    <row r="39" spans="1:7">
      <c r="A39" s="31" t="s">
        <v>35</v>
      </c>
      <c r="B39" s="31">
        <v>32</v>
      </c>
      <c r="C39" s="35">
        <v>45293</v>
      </c>
      <c r="D39" s="55" t="s">
        <v>136</v>
      </c>
      <c r="E39" s="32">
        <v>2635250</v>
      </c>
      <c r="F39" s="30" t="s">
        <v>137</v>
      </c>
      <c r="G39" s="19"/>
    </row>
    <row r="40" spans="1:7">
      <c r="A40" s="31" t="s">
        <v>35</v>
      </c>
      <c r="B40" s="31">
        <v>33</v>
      </c>
      <c r="C40" s="35">
        <v>45293</v>
      </c>
      <c r="D40" s="55" t="s">
        <v>76</v>
      </c>
      <c r="E40" s="32">
        <v>23175000</v>
      </c>
      <c r="F40" s="30" t="s">
        <v>139</v>
      </c>
      <c r="G40" s="19"/>
    </row>
    <row r="41" spans="1:7">
      <c r="A41" s="31" t="s">
        <v>35</v>
      </c>
      <c r="B41" s="31">
        <v>34</v>
      </c>
      <c r="C41" s="35">
        <v>45293</v>
      </c>
      <c r="D41" s="55" t="s">
        <v>142</v>
      </c>
      <c r="E41" s="32">
        <v>7500000</v>
      </c>
      <c r="F41" s="30" t="s">
        <v>143</v>
      </c>
      <c r="G41" s="19"/>
    </row>
    <row r="42" spans="1:7">
      <c r="A42" s="31" t="s">
        <v>35</v>
      </c>
      <c r="B42" s="31">
        <v>35</v>
      </c>
      <c r="C42" s="35">
        <v>45293</v>
      </c>
      <c r="D42" s="55" t="s">
        <v>145</v>
      </c>
      <c r="E42" s="32">
        <v>13500000</v>
      </c>
      <c r="F42" s="30" t="s">
        <v>146</v>
      </c>
      <c r="G42" s="19"/>
    </row>
    <row r="43" spans="1:7">
      <c r="A43" s="31" t="s">
        <v>35</v>
      </c>
      <c r="B43" s="31">
        <v>36</v>
      </c>
      <c r="C43" s="35">
        <v>45293</v>
      </c>
      <c r="D43" s="55" t="s">
        <v>148</v>
      </c>
      <c r="E43" s="32">
        <v>9000000</v>
      </c>
      <c r="F43" s="30" t="s">
        <v>149</v>
      </c>
      <c r="G43" s="19"/>
    </row>
    <row r="44" spans="1:7">
      <c r="A44" s="31" t="s">
        <v>35</v>
      </c>
      <c r="B44" s="31">
        <v>37</v>
      </c>
      <c r="C44" s="35">
        <v>45294</v>
      </c>
      <c r="D44" s="55" t="s">
        <v>151</v>
      </c>
      <c r="E44" s="32">
        <v>126074818</v>
      </c>
      <c r="F44" s="30" t="s">
        <v>152</v>
      </c>
      <c r="G44" s="19"/>
    </row>
    <row r="45" spans="1:7">
      <c r="A45" s="31" t="s">
        <v>35</v>
      </c>
      <c r="B45" s="31">
        <v>38</v>
      </c>
      <c r="C45" s="35">
        <v>45294</v>
      </c>
      <c r="D45" s="55" t="s">
        <v>154</v>
      </c>
      <c r="E45" s="32">
        <v>4429000</v>
      </c>
      <c r="F45" s="30" t="s">
        <v>155</v>
      </c>
      <c r="G45" s="19"/>
    </row>
    <row r="46" spans="1:7">
      <c r="A46" s="31" t="s">
        <v>35</v>
      </c>
      <c r="B46" s="31">
        <v>39</v>
      </c>
      <c r="C46" s="35">
        <v>45294</v>
      </c>
      <c r="D46" s="55" t="s">
        <v>158</v>
      </c>
      <c r="E46" s="32">
        <v>3600000</v>
      </c>
      <c r="F46" s="30" t="s">
        <v>159</v>
      </c>
      <c r="G46" s="19"/>
    </row>
    <row r="47" spans="1:7">
      <c r="A47" s="31" t="s">
        <v>35</v>
      </c>
      <c r="B47" s="31">
        <v>40</v>
      </c>
      <c r="C47" s="35">
        <v>45294</v>
      </c>
      <c r="D47" s="55" t="s">
        <v>160</v>
      </c>
      <c r="E47" s="32">
        <v>3700000</v>
      </c>
      <c r="F47" s="30" t="s">
        <v>161</v>
      </c>
      <c r="G47" s="19"/>
    </row>
    <row r="48" spans="1:7">
      <c r="A48" s="31" t="s">
        <v>35</v>
      </c>
      <c r="B48" s="31">
        <v>41</v>
      </c>
      <c r="C48" s="35">
        <v>45294</v>
      </c>
      <c r="D48" s="55" t="s">
        <v>162</v>
      </c>
      <c r="E48" s="32">
        <v>15000000</v>
      </c>
      <c r="F48" s="30" t="s">
        <v>163</v>
      </c>
      <c r="G48" s="19"/>
    </row>
    <row r="49" spans="1:7">
      <c r="A49" s="31" t="s">
        <v>35</v>
      </c>
      <c r="B49" s="31">
        <v>42</v>
      </c>
      <c r="C49" s="35">
        <v>45294</v>
      </c>
      <c r="D49" s="30" t="s">
        <v>165</v>
      </c>
      <c r="E49" s="32">
        <v>4738000</v>
      </c>
      <c r="F49" s="30" t="s">
        <v>166</v>
      </c>
      <c r="G49" s="19"/>
    </row>
    <row r="50" spans="1:7">
      <c r="A50" s="31" t="s">
        <v>35</v>
      </c>
      <c r="B50" s="31">
        <v>43</v>
      </c>
      <c r="C50" s="35">
        <v>45295</v>
      </c>
      <c r="D50" s="56" t="s">
        <v>167</v>
      </c>
      <c r="E50" s="32">
        <v>4300000</v>
      </c>
      <c r="F50" s="30" t="s">
        <v>168</v>
      </c>
      <c r="G50" s="19"/>
    </row>
    <row r="51" spans="1:7">
      <c r="A51" s="31" t="s">
        <v>35</v>
      </c>
      <c r="B51" s="31">
        <v>44</v>
      </c>
      <c r="C51" s="35">
        <v>45295</v>
      </c>
      <c r="D51" s="30" t="s">
        <v>170</v>
      </c>
      <c r="E51" s="32">
        <v>14420000</v>
      </c>
      <c r="F51" s="30" t="s">
        <v>171</v>
      </c>
      <c r="G51" s="19"/>
    </row>
    <row r="52" spans="1:7">
      <c r="A52" s="31" t="s">
        <v>35</v>
      </c>
      <c r="B52" s="31">
        <v>45</v>
      </c>
      <c r="C52" s="35">
        <v>45295</v>
      </c>
      <c r="D52" s="56" t="s">
        <v>173</v>
      </c>
      <c r="E52" s="32">
        <v>3500000</v>
      </c>
      <c r="F52" s="30" t="s">
        <v>174</v>
      </c>
      <c r="G52" s="19"/>
    </row>
    <row r="53" spans="1:7">
      <c r="A53" s="31" t="s">
        <v>35</v>
      </c>
      <c r="B53" s="31">
        <v>46</v>
      </c>
      <c r="C53" s="35">
        <v>45295</v>
      </c>
      <c r="D53" s="30" t="s">
        <v>176</v>
      </c>
      <c r="E53" s="32">
        <v>20000000</v>
      </c>
      <c r="F53" s="30" t="s">
        <v>177</v>
      </c>
      <c r="G53" s="19"/>
    </row>
    <row r="54" spans="1:7">
      <c r="A54" s="31" t="s">
        <v>35</v>
      </c>
      <c r="B54" s="31">
        <v>47</v>
      </c>
      <c r="C54" s="35">
        <v>45295</v>
      </c>
      <c r="D54" s="56" t="s">
        <v>178</v>
      </c>
      <c r="E54" s="32">
        <v>60729143</v>
      </c>
      <c r="F54" s="30" t="s">
        <v>152</v>
      </c>
      <c r="G54" s="19"/>
    </row>
    <row r="55" spans="1:7">
      <c r="A55" s="31" t="s">
        <v>35</v>
      </c>
      <c r="B55" s="31">
        <v>48</v>
      </c>
      <c r="C55" s="35">
        <v>45295</v>
      </c>
      <c r="D55" s="30" t="s">
        <v>180</v>
      </c>
      <c r="E55" s="32">
        <v>200000000</v>
      </c>
      <c r="F55" s="30" t="s">
        <v>68</v>
      </c>
      <c r="G55" s="19"/>
    </row>
    <row r="56" spans="1:7">
      <c r="A56" s="31" t="s">
        <v>35</v>
      </c>
      <c r="B56" s="31">
        <v>49</v>
      </c>
      <c r="C56" s="35">
        <v>45295</v>
      </c>
      <c r="D56" s="30" t="s">
        <v>182</v>
      </c>
      <c r="E56" s="32">
        <v>152545758</v>
      </c>
      <c r="F56" s="30" t="s">
        <v>68</v>
      </c>
      <c r="G56" s="19"/>
    </row>
    <row r="57" spans="1:7">
      <c r="A57" s="31" t="s">
        <v>35</v>
      </c>
      <c r="B57" s="31">
        <v>50</v>
      </c>
      <c r="C57" s="35">
        <v>45295</v>
      </c>
      <c r="D57" s="56" t="s">
        <v>183</v>
      </c>
      <c r="E57" s="32">
        <v>80000000</v>
      </c>
      <c r="F57" s="30" t="s">
        <v>68</v>
      </c>
      <c r="G57" s="19"/>
    </row>
    <row r="58" spans="1:7">
      <c r="A58" s="44" t="s">
        <v>35</v>
      </c>
      <c r="B58" s="44">
        <v>51</v>
      </c>
      <c r="C58" s="48">
        <v>45295</v>
      </c>
      <c r="D58" s="43" t="s">
        <v>186</v>
      </c>
      <c r="E58" s="45">
        <v>35538664</v>
      </c>
      <c r="F58" s="43" t="s">
        <v>187</v>
      </c>
      <c r="G58" s="19"/>
    </row>
    <row r="59" spans="1:7">
      <c r="A59" s="44" t="s">
        <v>35</v>
      </c>
      <c r="B59" s="44">
        <v>52</v>
      </c>
      <c r="C59" s="48">
        <v>45296</v>
      </c>
      <c r="D59" s="43" t="s">
        <v>189</v>
      </c>
      <c r="E59" s="45">
        <v>10000000</v>
      </c>
      <c r="F59" s="43" t="s">
        <v>190</v>
      </c>
      <c r="G59" s="415" t="s">
        <v>191</v>
      </c>
    </row>
    <row r="60" spans="1:7" ht="49.5" customHeight="1">
      <c r="A60" s="504" t="s">
        <v>1672</v>
      </c>
      <c r="B60" s="505"/>
      <c r="C60" s="505"/>
      <c r="D60" s="505"/>
      <c r="E60" s="505"/>
      <c r="F60" s="506"/>
      <c r="G60" s="415"/>
    </row>
    <row r="61" spans="1:7">
      <c r="A61" s="301" t="s">
        <v>35</v>
      </c>
      <c r="B61" s="301">
        <v>53</v>
      </c>
      <c r="C61" s="296">
        <v>45300</v>
      </c>
      <c r="D61" s="295" t="s">
        <v>192</v>
      </c>
      <c r="E61" s="306">
        <v>31500000</v>
      </c>
      <c r="F61" s="295" t="s">
        <v>193</v>
      </c>
      <c r="G61" s="429" t="s">
        <v>196</v>
      </c>
    </row>
    <row r="62" spans="1:7">
      <c r="A62" s="31" t="s">
        <v>35</v>
      </c>
      <c r="B62" s="31">
        <v>54</v>
      </c>
      <c r="C62" s="35">
        <v>45300</v>
      </c>
      <c r="D62" s="56" t="s">
        <v>192</v>
      </c>
      <c r="E62" s="32">
        <v>3800000</v>
      </c>
      <c r="F62" s="30" t="s">
        <v>197</v>
      </c>
      <c r="G62" s="19"/>
    </row>
    <row r="63" spans="1:7">
      <c r="A63" s="31" t="s">
        <v>35</v>
      </c>
      <c r="B63" s="31">
        <v>55</v>
      </c>
      <c r="C63" s="35">
        <v>45300</v>
      </c>
      <c r="D63" s="30" t="s">
        <v>199</v>
      </c>
      <c r="E63" s="32">
        <v>5000000</v>
      </c>
      <c r="F63" s="30" t="s">
        <v>200</v>
      </c>
      <c r="G63" s="19"/>
    </row>
    <row r="64" spans="1:7">
      <c r="A64" s="31" t="s">
        <v>35</v>
      </c>
      <c r="B64" s="31">
        <v>56</v>
      </c>
      <c r="C64" s="35">
        <v>45301</v>
      </c>
      <c r="D64" s="30" t="s">
        <v>202</v>
      </c>
      <c r="E64" s="32">
        <v>2300000</v>
      </c>
      <c r="F64" s="32" t="s">
        <v>203</v>
      </c>
      <c r="G64" s="19"/>
    </row>
    <row r="65" spans="1:7">
      <c r="A65" s="31" t="s">
        <v>35</v>
      </c>
      <c r="B65" s="31">
        <v>57</v>
      </c>
      <c r="C65" s="35">
        <v>45302</v>
      </c>
      <c r="D65" s="30" t="s">
        <v>207</v>
      </c>
      <c r="E65" s="32">
        <v>10000000</v>
      </c>
      <c r="F65" s="30" t="s">
        <v>208</v>
      </c>
      <c r="G65" s="19"/>
    </row>
    <row r="66" spans="1:7">
      <c r="A66" s="31" t="s">
        <v>35</v>
      </c>
      <c r="B66" s="31">
        <v>58</v>
      </c>
      <c r="C66" s="35">
        <v>45302</v>
      </c>
      <c r="D66" s="30" t="s">
        <v>211</v>
      </c>
      <c r="E66" s="32">
        <v>50237220</v>
      </c>
      <c r="F66" s="30" t="s">
        <v>212</v>
      </c>
      <c r="G66" s="19"/>
    </row>
    <row r="67" spans="1:7">
      <c r="A67" s="31" t="s">
        <v>35</v>
      </c>
      <c r="B67" s="31">
        <v>59</v>
      </c>
      <c r="C67" s="35">
        <v>45302</v>
      </c>
      <c r="D67" s="56" t="s">
        <v>214</v>
      </c>
      <c r="E67" s="32">
        <v>20600000</v>
      </c>
      <c r="F67" s="30" t="s">
        <v>215</v>
      </c>
      <c r="G67" s="19"/>
    </row>
    <row r="68" spans="1:7">
      <c r="A68" s="31" t="s">
        <v>35</v>
      </c>
      <c r="B68" s="31">
        <v>60</v>
      </c>
      <c r="C68" s="35">
        <v>45302</v>
      </c>
      <c r="D68" s="30" t="s">
        <v>216</v>
      </c>
      <c r="E68" s="32">
        <v>9000000</v>
      </c>
      <c r="F68" s="30" t="s">
        <v>217</v>
      </c>
      <c r="G68" s="19"/>
    </row>
    <row r="69" spans="1:7">
      <c r="A69" s="31" t="s">
        <v>35</v>
      </c>
      <c r="B69" s="31">
        <v>61</v>
      </c>
      <c r="C69" s="35">
        <v>45302</v>
      </c>
      <c r="D69" s="30" t="s">
        <v>219</v>
      </c>
      <c r="E69" s="32">
        <v>4000000</v>
      </c>
      <c r="F69" s="30" t="s">
        <v>217</v>
      </c>
      <c r="G69" s="19"/>
    </row>
    <row r="70" spans="1:7">
      <c r="A70" s="31" t="s">
        <v>35</v>
      </c>
      <c r="B70" s="31">
        <v>62</v>
      </c>
      <c r="C70" s="35">
        <v>45302</v>
      </c>
      <c r="D70" s="56" t="s">
        <v>221</v>
      </c>
      <c r="E70" s="32">
        <v>21666666</v>
      </c>
      <c r="F70" s="30" t="s">
        <v>222</v>
      </c>
      <c r="G70" s="19"/>
    </row>
    <row r="71" spans="1:7">
      <c r="A71" s="31" t="s">
        <v>35</v>
      </c>
      <c r="B71" s="31">
        <v>63</v>
      </c>
      <c r="C71" s="35">
        <v>45307</v>
      </c>
      <c r="D71" s="30" t="s">
        <v>223</v>
      </c>
      <c r="E71" s="32">
        <v>10815000</v>
      </c>
      <c r="F71" s="30" t="s">
        <v>224</v>
      </c>
      <c r="G71" s="19"/>
    </row>
    <row r="72" spans="1:7">
      <c r="A72" s="31" t="s">
        <v>35</v>
      </c>
      <c r="B72" s="31">
        <v>64</v>
      </c>
      <c r="C72" s="35">
        <v>44212</v>
      </c>
      <c r="D72" s="30" t="s">
        <v>225</v>
      </c>
      <c r="E72" s="32">
        <v>45885000</v>
      </c>
      <c r="F72" s="30" t="s">
        <v>226</v>
      </c>
      <c r="G72" s="19"/>
    </row>
    <row r="73" spans="1:7">
      <c r="A73" s="31" t="s">
        <v>35</v>
      </c>
      <c r="B73" s="31">
        <v>65</v>
      </c>
      <c r="C73" s="35">
        <v>44212</v>
      </c>
      <c r="D73" s="56" t="s">
        <v>227</v>
      </c>
      <c r="E73" s="32">
        <v>7000000</v>
      </c>
      <c r="F73" s="30" t="s">
        <v>228</v>
      </c>
      <c r="G73" s="19"/>
    </row>
    <row r="74" spans="1:7">
      <c r="A74" s="31" t="s">
        <v>35</v>
      </c>
      <c r="B74" s="31">
        <v>66</v>
      </c>
      <c r="C74" s="35">
        <v>45308</v>
      </c>
      <c r="D74" s="30" t="s">
        <v>229</v>
      </c>
      <c r="E74" s="32">
        <v>50000000</v>
      </c>
      <c r="F74" s="30" t="s">
        <v>230</v>
      </c>
      <c r="G74" s="19"/>
    </row>
    <row r="75" spans="1:7">
      <c r="A75" s="44" t="s">
        <v>35</v>
      </c>
      <c r="B75" s="44">
        <v>67</v>
      </c>
      <c r="C75" s="423">
        <v>45309</v>
      </c>
      <c r="D75" s="43" t="s">
        <v>233</v>
      </c>
      <c r="E75" s="45">
        <v>3900000</v>
      </c>
      <c r="F75" s="43" t="s">
        <v>234</v>
      </c>
      <c r="G75" s="417" t="s">
        <v>236</v>
      </c>
    </row>
    <row r="76" spans="1:7" ht="46.5" customHeight="1">
      <c r="A76" s="507" t="s">
        <v>1673</v>
      </c>
      <c r="B76" s="508"/>
      <c r="C76" s="508"/>
      <c r="D76" s="508"/>
      <c r="E76" s="508"/>
      <c r="F76" s="509"/>
      <c r="G76" s="264"/>
    </row>
    <row r="77" spans="1:7">
      <c r="A77" s="301" t="s">
        <v>35</v>
      </c>
      <c r="B77" s="301">
        <v>68</v>
      </c>
      <c r="C77" s="296">
        <v>45315</v>
      </c>
      <c r="D77" s="295" t="s">
        <v>237</v>
      </c>
      <c r="E77" s="306">
        <v>100000000</v>
      </c>
      <c r="F77" s="295" t="s">
        <v>68</v>
      </c>
      <c r="G77" s="418" t="s">
        <v>239</v>
      </c>
    </row>
    <row r="78" spans="1:7">
      <c r="A78" s="31" t="s">
        <v>35</v>
      </c>
      <c r="B78" s="31">
        <v>69</v>
      </c>
      <c r="C78" s="35">
        <v>45316</v>
      </c>
      <c r="D78" s="30" t="s">
        <v>240</v>
      </c>
      <c r="E78" s="32">
        <v>10815000</v>
      </c>
      <c r="F78" s="30" t="s">
        <v>241</v>
      </c>
      <c r="G78" s="19"/>
    </row>
    <row r="79" spans="1:7">
      <c r="A79" s="31" t="s">
        <v>35</v>
      </c>
      <c r="B79" s="31">
        <v>70</v>
      </c>
      <c r="C79" s="35">
        <v>45316</v>
      </c>
      <c r="D79" s="30" t="s">
        <v>240</v>
      </c>
      <c r="E79" s="32">
        <v>10815000</v>
      </c>
      <c r="F79" s="30" t="s">
        <v>242</v>
      </c>
      <c r="G79" s="19"/>
    </row>
    <row r="80" spans="1:7">
      <c r="A80" s="31" t="s">
        <v>35</v>
      </c>
      <c r="B80" s="31">
        <v>71</v>
      </c>
      <c r="C80" s="35">
        <v>45316</v>
      </c>
      <c r="D80" s="30" t="s">
        <v>240</v>
      </c>
      <c r="E80" s="32">
        <v>10815000</v>
      </c>
      <c r="F80" s="30" t="s">
        <v>241</v>
      </c>
      <c r="G80" s="19"/>
    </row>
    <row r="81" spans="1:7">
      <c r="A81" s="31" t="s">
        <v>35</v>
      </c>
      <c r="B81" s="31">
        <v>72</v>
      </c>
      <c r="C81" s="35">
        <v>45317</v>
      </c>
      <c r="D81" s="30" t="s">
        <v>244</v>
      </c>
      <c r="E81" s="32">
        <v>32120000</v>
      </c>
      <c r="F81" s="30" t="s">
        <v>245</v>
      </c>
      <c r="G81" s="19"/>
    </row>
    <row r="82" spans="1:7">
      <c r="A82" s="31" t="s">
        <v>35</v>
      </c>
      <c r="B82" s="31">
        <v>73</v>
      </c>
      <c r="C82" s="35">
        <v>45317</v>
      </c>
      <c r="D82" s="57" t="s">
        <v>247</v>
      </c>
      <c r="E82" s="32">
        <v>26585868</v>
      </c>
      <c r="F82" s="30" t="s">
        <v>248</v>
      </c>
      <c r="G82" s="19"/>
    </row>
    <row r="83" spans="1:7">
      <c r="A83" s="31" t="s">
        <v>35</v>
      </c>
      <c r="B83" s="31">
        <v>74</v>
      </c>
      <c r="C83" s="35">
        <v>45320</v>
      </c>
      <c r="D83" s="30" t="s">
        <v>252</v>
      </c>
      <c r="E83" s="32">
        <v>17716000</v>
      </c>
      <c r="F83" s="30" t="s">
        <v>253</v>
      </c>
      <c r="G83" s="19"/>
    </row>
    <row r="84" spans="1:7">
      <c r="A84" s="31" t="s">
        <v>254</v>
      </c>
      <c r="B84" s="31">
        <v>75</v>
      </c>
      <c r="C84" s="35">
        <v>44228</v>
      </c>
      <c r="D84" s="55" t="s">
        <v>145</v>
      </c>
      <c r="E84" s="32">
        <v>29160000</v>
      </c>
      <c r="F84" s="30" t="s">
        <v>146</v>
      </c>
      <c r="G84" s="19"/>
    </row>
    <row r="85" spans="1:7">
      <c r="A85" s="31" t="s">
        <v>254</v>
      </c>
      <c r="B85" s="31">
        <v>76</v>
      </c>
      <c r="C85" s="35">
        <v>44228</v>
      </c>
      <c r="D85" s="30" t="s">
        <v>115</v>
      </c>
      <c r="E85" s="32">
        <v>11340000</v>
      </c>
      <c r="F85" s="30" t="s">
        <v>116</v>
      </c>
      <c r="G85" s="19"/>
    </row>
    <row r="86" spans="1:7">
      <c r="A86" s="31" t="s">
        <v>254</v>
      </c>
      <c r="B86" s="31">
        <v>77</v>
      </c>
      <c r="C86" s="35">
        <v>45323</v>
      </c>
      <c r="D86" s="55" t="s">
        <v>63</v>
      </c>
      <c r="E86" s="32">
        <v>16200000</v>
      </c>
      <c r="F86" s="30" t="s">
        <v>259</v>
      </c>
      <c r="G86" s="19"/>
    </row>
    <row r="87" spans="1:7">
      <c r="A87" s="31" t="s">
        <v>254</v>
      </c>
      <c r="B87" s="31">
        <v>78</v>
      </c>
      <c r="C87" s="35">
        <v>45323</v>
      </c>
      <c r="D87" s="30" t="s">
        <v>263</v>
      </c>
      <c r="E87" s="32">
        <v>11495217</v>
      </c>
      <c r="F87" s="30" t="s">
        <v>264</v>
      </c>
      <c r="G87" s="19"/>
    </row>
    <row r="88" spans="1:7">
      <c r="A88" s="31" t="s">
        <v>254</v>
      </c>
      <c r="B88" s="31">
        <v>79</v>
      </c>
      <c r="C88" s="35">
        <v>45323</v>
      </c>
      <c r="D88" s="55" t="s">
        <v>142</v>
      </c>
      <c r="E88" s="32">
        <v>16200000</v>
      </c>
      <c r="F88" s="30" t="s">
        <v>266</v>
      </c>
      <c r="G88" s="19"/>
    </row>
    <row r="89" spans="1:7">
      <c r="A89" s="31" t="s">
        <v>254</v>
      </c>
      <c r="B89" s="31">
        <v>80</v>
      </c>
      <c r="C89" s="35">
        <v>45323</v>
      </c>
      <c r="D89" s="55" t="s">
        <v>71</v>
      </c>
      <c r="E89" s="32">
        <v>12600000</v>
      </c>
      <c r="F89" s="30" t="s">
        <v>72</v>
      </c>
      <c r="G89" s="19"/>
    </row>
    <row r="90" spans="1:7">
      <c r="A90" s="31" t="s">
        <v>254</v>
      </c>
      <c r="B90" s="31">
        <v>81</v>
      </c>
      <c r="C90" s="35">
        <v>45323</v>
      </c>
      <c r="D90" s="55" t="s">
        <v>71</v>
      </c>
      <c r="E90" s="32">
        <v>12600000</v>
      </c>
      <c r="F90" s="30" t="s">
        <v>74</v>
      </c>
      <c r="G90" s="19"/>
    </row>
    <row r="91" spans="1:7">
      <c r="A91" s="31" t="s">
        <v>254</v>
      </c>
      <c r="B91" s="31">
        <v>82</v>
      </c>
      <c r="C91" s="35">
        <v>45323</v>
      </c>
      <c r="D91" s="30" t="s">
        <v>202</v>
      </c>
      <c r="E91" s="32">
        <v>6900000</v>
      </c>
      <c r="F91" s="32" t="s">
        <v>203</v>
      </c>
      <c r="G91" s="19"/>
    </row>
    <row r="92" spans="1:7">
      <c r="A92" s="31" t="s">
        <v>254</v>
      </c>
      <c r="B92" s="31">
        <v>83</v>
      </c>
      <c r="C92" s="35">
        <v>45323</v>
      </c>
      <c r="D92" s="55" t="s">
        <v>148</v>
      </c>
      <c r="E92" s="32">
        <v>19440000</v>
      </c>
      <c r="F92" s="30" t="s">
        <v>149</v>
      </c>
      <c r="G92" s="19"/>
    </row>
    <row r="93" spans="1:7">
      <c r="A93" s="31" t="s">
        <v>254</v>
      </c>
      <c r="B93" s="31">
        <v>84</v>
      </c>
      <c r="C93" s="35">
        <v>45323</v>
      </c>
      <c r="D93" s="30" t="s">
        <v>126</v>
      </c>
      <c r="E93" s="32">
        <v>19440000</v>
      </c>
      <c r="F93" s="30" t="s">
        <v>127</v>
      </c>
      <c r="G93" s="19"/>
    </row>
    <row r="94" spans="1:7">
      <c r="A94" s="31" t="s">
        <v>254</v>
      </c>
      <c r="B94" s="31">
        <v>85</v>
      </c>
      <c r="C94" s="35">
        <v>45323</v>
      </c>
      <c r="D94" s="30" t="s">
        <v>278</v>
      </c>
      <c r="E94" s="32">
        <v>6000000</v>
      </c>
      <c r="F94" s="30" t="s">
        <v>279</v>
      </c>
      <c r="G94" s="19"/>
    </row>
    <row r="95" spans="1:7">
      <c r="A95" s="31" t="s">
        <v>254</v>
      </c>
      <c r="B95" s="31">
        <v>86</v>
      </c>
      <c r="C95" s="35">
        <v>45324</v>
      </c>
      <c r="D95" s="30" t="s">
        <v>280</v>
      </c>
      <c r="E95" s="32">
        <v>5850000</v>
      </c>
      <c r="F95" s="30" t="s">
        <v>281</v>
      </c>
      <c r="G95" s="19"/>
    </row>
    <row r="96" spans="1:7">
      <c r="A96" s="31" t="s">
        <v>254</v>
      </c>
      <c r="B96" s="31">
        <v>87</v>
      </c>
      <c r="C96" s="35">
        <v>45327</v>
      </c>
      <c r="D96" s="55" t="s">
        <v>100</v>
      </c>
      <c r="E96" s="32">
        <v>6600000</v>
      </c>
      <c r="F96" s="30" t="s">
        <v>102</v>
      </c>
      <c r="G96" s="19"/>
    </row>
    <row r="97" spans="1:7">
      <c r="A97" s="31" t="s">
        <v>254</v>
      </c>
      <c r="B97" s="31">
        <v>88</v>
      </c>
      <c r="C97" s="35">
        <v>45327</v>
      </c>
      <c r="D97" s="55" t="s">
        <v>100</v>
      </c>
      <c r="E97" s="32">
        <v>2200000</v>
      </c>
      <c r="F97" s="30" t="s">
        <v>101</v>
      </c>
      <c r="G97" s="19"/>
    </row>
    <row r="98" spans="1:7">
      <c r="A98" s="31" t="s">
        <v>254</v>
      </c>
      <c r="B98" s="31">
        <v>89</v>
      </c>
      <c r="C98" s="35">
        <v>45327</v>
      </c>
      <c r="D98" s="55" t="s">
        <v>136</v>
      </c>
      <c r="E98" s="32">
        <v>7905750</v>
      </c>
      <c r="F98" s="30" t="s">
        <v>137</v>
      </c>
      <c r="G98" s="19"/>
    </row>
    <row r="99" spans="1:7">
      <c r="A99" s="31" t="s">
        <v>254</v>
      </c>
      <c r="B99" s="31">
        <v>90</v>
      </c>
      <c r="C99" s="35">
        <v>45328</v>
      </c>
      <c r="D99" s="30" t="s">
        <v>165</v>
      </c>
      <c r="E99" s="32">
        <v>4738000</v>
      </c>
      <c r="F99" s="30" t="s">
        <v>166</v>
      </c>
      <c r="G99" s="19"/>
    </row>
    <row r="100" spans="1:7">
      <c r="A100" s="31" t="s">
        <v>254</v>
      </c>
      <c r="B100" s="31">
        <v>91</v>
      </c>
      <c r="C100" s="35">
        <v>45328</v>
      </c>
      <c r="D100" s="55" t="s">
        <v>158</v>
      </c>
      <c r="E100" s="32">
        <v>3600000</v>
      </c>
      <c r="F100" s="30" t="s">
        <v>159</v>
      </c>
      <c r="G100" s="19"/>
    </row>
    <row r="101" spans="1:7">
      <c r="A101" s="31" t="s">
        <v>254</v>
      </c>
      <c r="B101" s="31">
        <v>92</v>
      </c>
      <c r="C101" s="35">
        <v>45328</v>
      </c>
      <c r="D101" s="55" t="s">
        <v>285</v>
      </c>
      <c r="E101" s="32">
        <v>12900000</v>
      </c>
      <c r="F101" s="30" t="s">
        <v>81</v>
      </c>
      <c r="G101" s="19"/>
    </row>
    <row r="102" spans="1:7">
      <c r="A102" s="31" t="s">
        <v>254</v>
      </c>
      <c r="B102" s="31">
        <v>93</v>
      </c>
      <c r="C102" s="35">
        <v>45328</v>
      </c>
      <c r="D102" s="55" t="s">
        <v>160</v>
      </c>
      <c r="E102" s="32">
        <v>11100000</v>
      </c>
      <c r="F102" s="30" t="s">
        <v>161</v>
      </c>
      <c r="G102" s="19"/>
    </row>
    <row r="103" spans="1:7">
      <c r="A103" s="31" t="s">
        <v>254</v>
      </c>
      <c r="B103" s="31">
        <v>94</v>
      </c>
      <c r="C103" s="35">
        <v>45328</v>
      </c>
      <c r="D103" s="30" t="s">
        <v>287</v>
      </c>
      <c r="E103" s="32">
        <v>12900000</v>
      </c>
      <c r="F103" s="30" t="s">
        <v>288</v>
      </c>
      <c r="G103" s="19"/>
    </row>
    <row r="104" spans="1:7">
      <c r="A104" s="31" t="s">
        <v>35</v>
      </c>
      <c r="B104" s="31">
        <v>95</v>
      </c>
      <c r="C104" s="35">
        <v>45330</v>
      </c>
      <c r="D104" s="58" t="s">
        <v>290</v>
      </c>
      <c r="E104" s="32">
        <v>60000000</v>
      </c>
      <c r="F104" s="30" t="s">
        <v>291</v>
      </c>
      <c r="G104" s="19"/>
    </row>
    <row r="105" spans="1:7">
      <c r="A105" s="31" t="s">
        <v>254</v>
      </c>
      <c r="B105" s="31">
        <v>96</v>
      </c>
      <c r="C105" s="35">
        <v>45330</v>
      </c>
      <c r="D105" s="55" t="s">
        <v>293</v>
      </c>
      <c r="E105" s="32">
        <v>10500000</v>
      </c>
      <c r="F105" s="30" t="s">
        <v>84</v>
      </c>
      <c r="G105" s="19"/>
    </row>
    <row r="106" spans="1:7">
      <c r="A106" s="31" t="s">
        <v>254</v>
      </c>
      <c r="B106" s="31">
        <v>97</v>
      </c>
      <c r="C106" s="35">
        <v>45330</v>
      </c>
      <c r="D106" s="56" t="s">
        <v>173</v>
      </c>
      <c r="E106" s="32">
        <v>10500000</v>
      </c>
      <c r="F106" s="30" t="s">
        <v>174</v>
      </c>
      <c r="G106" s="19"/>
    </row>
    <row r="107" spans="1:7">
      <c r="A107" s="44" t="s">
        <v>254</v>
      </c>
      <c r="B107" s="44">
        <v>98</v>
      </c>
      <c r="C107" s="48">
        <v>45330</v>
      </c>
      <c r="D107" s="60" t="s">
        <v>131</v>
      </c>
      <c r="E107" s="45">
        <v>16500000</v>
      </c>
      <c r="F107" s="43" t="s">
        <v>132</v>
      </c>
      <c r="G107" s="19"/>
    </row>
    <row r="108" spans="1:7">
      <c r="A108" s="31" t="s">
        <v>254</v>
      </c>
      <c r="B108" s="31">
        <v>99</v>
      </c>
      <c r="C108" s="35">
        <v>45330</v>
      </c>
      <c r="D108" s="55" t="s">
        <v>54</v>
      </c>
      <c r="E108" s="32">
        <v>16500000</v>
      </c>
      <c r="F108" s="30" t="s">
        <v>55</v>
      </c>
      <c r="G108" s="19"/>
    </row>
    <row r="109" spans="1:7">
      <c r="A109" s="31" t="s">
        <v>254</v>
      </c>
      <c r="B109" s="31">
        <v>100</v>
      </c>
      <c r="C109" s="35">
        <v>45330</v>
      </c>
      <c r="D109" s="55" t="s">
        <v>83</v>
      </c>
      <c r="E109" s="32">
        <v>10500000</v>
      </c>
      <c r="F109" s="30" t="s">
        <v>124</v>
      </c>
      <c r="G109" s="19"/>
    </row>
    <row r="110" spans="1:7">
      <c r="A110" s="31" t="s">
        <v>35</v>
      </c>
      <c r="B110" s="31">
        <v>101</v>
      </c>
      <c r="C110" s="35">
        <v>45330</v>
      </c>
      <c r="D110" s="30" t="s">
        <v>299</v>
      </c>
      <c r="E110" s="32">
        <v>15000000</v>
      </c>
      <c r="F110" s="30" t="s">
        <v>300</v>
      </c>
      <c r="G110" s="19"/>
    </row>
    <row r="111" spans="1:7">
      <c r="A111" s="31" t="s">
        <v>254</v>
      </c>
      <c r="B111" s="31">
        <v>102</v>
      </c>
      <c r="C111" s="35">
        <v>45330</v>
      </c>
      <c r="D111" s="59" t="s">
        <v>302</v>
      </c>
      <c r="E111" s="32">
        <v>10500000</v>
      </c>
      <c r="F111" s="30" t="s">
        <v>303</v>
      </c>
      <c r="G111" s="19"/>
    </row>
    <row r="112" spans="1:7">
      <c r="A112" s="44" t="s">
        <v>35</v>
      </c>
      <c r="B112" s="44">
        <v>103</v>
      </c>
      <c r="C112" s="48">
        <v>45330</v>
      </c>
      <c r="D112" s="43" t="s">
        <v>305</v>
      </c>
      <c r="E112" s="45">
        <v>11600000</v>
      </c>
      <c r="F112" s="43" t="s">
        <v>306</v>
      </c>
      <c r="G112" s="19"/>
    </row>
    <row r="113" spans="1:7">
      <c r="A113" s="31" t="s">
        <v>254</v>
      </c>
      <c r="B113" s="31">
        <v>104</v>
      </c>
      <c r="C113" s="35">
        <v>45331</v>
      </c>
      <c r="D113" s="55" t="s">
        <v>192</v>
      </c>
      <c r="E113" s="32">
        <v>11400000</v>
      </c>
      <c r="F113" s="30" t="s">
        <v>197</v>
      </c>
      <c r="G113" s="19"/>
    </row>
    <row r="114" spans="1:7">
      <c r="A114" s="31" t="s">
        <v>254</v>
      </c>
      <c r="B114" s="31">
        <v>105</v>
      </c>
      <c r="C114" s="35">
        <v>45331</v>
      </c>
      <c r="D114" s="55" t="s">
        <v>83</v>
      </c>
      <c r="E114" s="32">
        <v>10500000</v>
      </c>
      <c r="F114" s="30" t="s">
        <v>309</v>
      </c>
      <c r="G114" s="19"/>
    </row>
    <row r="115" spans="1:7">
      <c r="A115" s="31" t="s">
        <v>254</v>
      </c>
      <c r="B115" s="31">
        <v>106</v>
      </c>
      <c r="C115" s="35">
        <v>45331</v>
      </c>
      <c r="D115" s="30" t="s">
        <v>98</v>
      </c>
      <c r="E115" s="32">
        <v>6900000</v>
      </c>
      <c r="F115" s="30" t="s">
        <v>99</v>
      </c>
      <c r="G115" s="19"/>
    </row>
    <row r="116" spans="1:7">
      <c r="A116" s="31" t="s">
        <v>35</v>
      </c>
      <c r="B116" s="31">
        <v>107</v>
      </c>
      <c r="C116" s="35">
        <v>45331</v>
      </c>
      <c r="D116" s="57" t="s">
        <v>311</v>
      </c>
      <c r="E116" s="32">
        <v>260000000</v>
      </c>
      <c r="F116" s="30" t="s">
        <v>312</v>
      </c>
      <c r="G116" s="19"/>
    </row>
    <row r="117" spans="1:7">
      <c r="A117" s="31" t="s">
        <v>254</v>
      </c>
      <c r="B117" s="31">
        <v>108</v>
      </c>
      <c r="C117" s="35">
        <v>45334</v>
      </c>
      <c r="D117" s="30" t="s">
        <v>315</v>
      </c>
      <c r="E117" s="32">
        <v>10800000</v>
      </c>
      <c r="F117" s="30" t="s">
        <v>316</v>
      </c>
      <c r="G117" s="19"/>
    </row>
    <row r="118" spans="1:7">
      <c r="A118" s="31" t="s">
        <v>254</v>
      </c>
      <c r="B118" s="31">
        <v>109</v>
      </c>
      <c r="C118" s="35">
        <v>45334</v>
      </c>
      <c r="D118" s="30" t="s">
        <v>318</v>
      </c>
      <c r="E118" s="32">
        <v>6600000</v>
      </c>
      <c r="F118" s="30" t="s">
        <v>319</v>
      </c>
      <c r="G118" s="19"/>
    </row>
    <row r="119" spans="1:7">
      <c r="A119" s="31" t="s">
        <v>35</v>
      </c>
      <c r="B119" s="31">
        <v>110</v>
      </c>
      <c r="C119" s="35">
        <v>45334</v>
      </c>
      <c r="D119" s="30" t="s">
        <v>320</v>
      </c>
      <c r="E119" s="32">
        <v>21666666</v>
      </c>
      <c r="F119" s="30" t="s">
        <v>321</v>
      </c>
      <c r="G119" s="19"/>
    </row>
    <row r="120" spans="1:7">
      <c r="A120" s="31" t="s">
        <v>254</v>
      </c>
      <c r="B120" s="31">
        <v>111</v>
      </c>
      <c r="C120" s="35">
        <v>45334</v>
      </c>
      <c r="D120" s="55" t="s">
        <v>100</v>
      </c>
      <c r="E120" s="32">
        <v>5850000</v>
      </c>
      <c r="F120" s="30" t="s">
        <v>122</v>
      </c>
      <c r="G120" s="19"/>
    </row>
    <row r="121" spans="1:7">
      <c r="A121" s="31" t="s">
        <v>254</v>
      </c>
      <c r="B121" s="31">
        <v>112</v>
      </c>
      <c r="C121" s="35">
        <v>45335</v>
      </c>
      <c r="D121" s="55" t="s">
        <v>83</v>
      </c>
      <c r="E121" s="32">
        <v>10500000</v>
      </c>
      <c r="F121" s="30" t="s">
        <v>324</v>
      </c>
      <c r="G121" s="19"/>
    </row>
    <row r="122" spans="1:7">
      <c r="A122" s="31" t="s">
        <v>254</v>
      </c>
      <c r="B122" s="31">
        <v>113</v>
      </c>
      <c r="C122" s="35">
        <v>45335</v>
      </c>
      <c r="D122" s="55" t="s">
        <v>83</v>
      </c>
      <c r="E122" s="32">
        <v>10500000</v>
      </c>
      <c r="F122" s="30" t="s">
        <v>327</v>
      </c>
      <c r="G122" s="19"/>
    </row>
    <row r="123" spans="1:7">
      <c r="A123" s="31" t="s">
        <v>254</v>
      </c>
      <c r="B123" s="31">
        <v>114</v>
      </c>
      <c r="C123" s="35">
        <v>45335</v>
      </c>
      <c r="D123" s="30" t="s">
        <v>219</v>
      </c>
      <c r="E123" s="32">
        <v>12000000</v>
      </c>
      <c r="F123" s="30" t="s">
        <v>217</v>
      </c>
      <c r="G123" s="19"/>
    </row>
    <row r="124" spans="1:7">
      <c r="A124" s="44" t="s">
        <v>35</v>
      </c>
      <c r="B124" s="44">
        <v>115</v>
      </c>
      <c r="C124" s="48">
        <v>45335</v>
      </c>
      <c r="D124" s="57" t="s">
        <v>330</v>
      </c>
      <c r="E124" s="45">
        <v>6000000</v>
      </c>
      <c r="F124" s="57" t="s">
        <v>331</v>
      </c>
      <c r="G124" s="19"/>
    </row>
    <row r="125" spans="1:7">
      <c r="A125" s="44" t="s">
        <v>254</v>
      </c>
      <c r="B125" s="44">
        <v>116</v>
      </c>
      <c r="C125" s="48">
        <v>45335</v>
      </c>
      <c r="D125" s="43" t="s">
        <v>216</v>
      </c>
      <c r="E125" s="45">
        <v>19440000</v>
      </c>
      <c r="F125" s="43" t="s">
        <v>217</v>
      </c>
      <c r="G125" s="19"/>
    </row>
    <row r="126" spans="1:7">
      <c r="A126" s="31" t="s">
        <v>35</v>
      </c>
      <c r="B126" s="31">
        <v>117</v>
      </c>
      <c r="C126" s="35">
        <v>45337</v>
      </c>
      <c r="D126" s="57" t="s">
        <v>334</v>
      </c>
      <c r="E126" s="32">
        <v>5871000</v>
      </c>
      <c r="F126" s="30" t="s">
        <v>335</v>
      </c>
      <c r="G126" s="19"/>
    </row>
    <row r="127" spans="1:7">
      <c r="A127" s="31" t="s">
        <v>254</v>
      </c>
      <c r="B127" s="31">
        <v>118</v>
      </c>
      <c r="C127" s="35">
        <v>45337</v>
      </c>
      <c r="D127" s="57" t="s">
        <v>337</v>
      </c>
      <c r="E127" s="32">
        <v>15000000</v>
      </c>
      <c r="F127" s="30" t="s">
        <v>338</v>
      </c>
      <c r="G127" s="19"/>
    </row>
    <row r="128" spans="1:7">
      <c r="A128" s="31" t="s">
        <v>254</v>
      </c>
      <c r="B128" s="31">
        <v>119</v>
      </c>
      <c r="C128" s="35">
        <v>45337</v>
      </c>
      <c r="D128" s="30" t="s">
        <v>341</v>
      </c>
      <c r="E128" s="32">
        <v>8100000</v>
      </c>
      <c r="F128" s="30" t="s">
        <v>342</v>
      </c>
      <c r="G128" s="19"/>
    </row>
    <row r="129" spans="1:7">
      <c r="A129" s="31" t="s">
        <v>254</v>
      </c>
      <c r="B129" s="31">
        <v>120</v>
      </c>
      <c r="C129" s="35">
        <v>45338</v>
      </c>
      <c r="D129" s="30" t="s">
        <v>344</v>
      </c>
      <c r="E129" s="32">
        <v>6000000</v>
      </c>
      <c r="F129" s="30" t="s">
        <v>345</v>
      </c>
      <c r="G129" s="19"/>
    </row>
    <row r="130" spans="1:7">
      <c r="A130" s="31" t="s">
        <v>254</v>
      </c>
      <c r="B130" s="31">
        <v>121</v>
      </c>
      <c r="C130" s="35">
        <v>45338</v>
      </c>
      <c r="D130" s="57" t="s">
        <v>346</v>
      </c>
      <c r="E130" s="32">
        <v>6900000</v>
      </c>
      <c r="F130" s="30" t="s">
        <v>347</v>
      </c>
      <c r="G130" s="19"/>
    </row>
    <row r="131" spans="1:7">
      <c r="A131" s="31" t="s">
        <v>254</v>
      </c>
      <c r="B131" s="31">
        <v>122</v>
      </c>
      <c r="C131" s="35">
        <v>45338</v>
      </c>
      <c r="D131" s="30" t="s">
        <v>318</v>
      </c>
      <c r="E131" s="32">
        <v>6600000</v>
      </c>
      <c r="F131" s="30" t="s">
        <v>349</v>
      </c>
      <c r="G131" s="19"/>
    </row>
    <row r="132" spans="1:7">
      <c r="A132" s="31" t="s">
        <v>254</v>
      </c>
      <c r="B132" s="31">
        <v>123</v>
      </c>
      <c r="C132" s="35">
        <v>45338</v>
      </c>
      <c r="D132" s="57" t="s">
        <v>346</v>
      </c>
      <c r="E132" s="32">
        <v>6900000</v>
      </c>
      <c r="F132" s="30" t="s">
        <v>351</v>
      </c>
      <c r="G132" s="19"/>
    </row>
    <row r="133" spans="1:7">
      <c r="A133" s="31" t="s">
        <v>254</v>
      </c>
      <c r="B133" s="31">
        <v>124</v>
      </c>
      <c r="C133" s="35">
        <v>45338</v>
      </c>
      <c r="D133" s="57" t="s">
        <v>346</v>
      </c>
      <c r="E133" s="32">
        <v>6900000</v>
      </c>
      <c r="F133" s="30" t="s">
        <v>352</v>
      </c>
      <c r="G133" s="19"/>
    </row>
    <row r="134" spans="1:7">
      <c r="A134" s="31" t="s">
        <v>254</v>
      </c>
      <c r="B134" s="31">
        <v>125</v>
      </c>
      <c r="C134" s="35">
        <v>45338</v>
      </c>
      <c r="D134" s="57" t="s">
        <v>346</v>
      </c>
      <c r="E134" s="32">
        <v>6900000</v>
      </c>
      <c r="F134" s="30" t="s">
        <v>355</v>
      </c>
      <c r="G134" s="19"/>
    </row>
    <row r="135" spans="1:7">
      <c r="A135" s="31" t="s">
        <v>254</v>
      </c>
      <c r="B135" s="31">
        <v>126</v>
      </c>
      <c r="C135" s="35">
        <v>45338</v>
      </c>
      <c r="D135" s="57" t="s">
        <v>356</v>
      </c>
      <c r="E135" s="32">
        <v>6900000</v>
      </c>
      <c r="F135" s="30" t="s">
        <v>357</v>
      </c>
      <c r="G135" s="19"/>
    </row>
    <row r="136" spans="1:7">
      <c r="A136" s="31" t="s">
        <v>254</v>
      </c>
      <c r="B136" s="31">
        <v>127</v>
      </c>
      <c r="C136" s="35">
        <v>45338</v>
      </c>
      <c r="D136" s="57" t="s">
        <v>358</v>
      </c>
      <c r="E136" s="32">
        <v>6900000</v>
      </c>
      <c r="F136" s="30" t="s">
        <v>359</v>
      </c>
      <c r="G136" s="19"/>
    </row>
    <row r="137" spans="1:7">
      <c r="A137" s="31" t="s">
        <v>254</v>
      </c>
      <c r="B137" s="31">
        <v>128</v>
      </c>
      <c r="C137" s="35">
        <v>45338</v>
      </c>
      <c r="D137" s="30" t="s">
        <v>318</v>
      </c>
      <c r="E137" s="32">
        <v>6600000</v>
      </c>
      <c r="F137" s="30" t="s">
        <v>361</v>
      </c>
      <c r="G137" s="19"/>
    </row>
    <row r="138" spans="1:7">
      <c r="A138" s="31" t="s">
        <v>254</v>
      </c>
      <c r="B138" s="31">
        <v>129</v>
      </c>
      <c r="C138" s="35">
        <v>45338</v>
      </c>
      <c r="D138" s="30" t="s">
        <v>363</v>
      </c>
      <c r="E138" s="32">
        <v>15000000</v>
      </c>
      <c r="F138" s="30" t="s">
        <v>364</v>
      </c>
      <c r="G138" s="19"/>
    </row>
    <row r="139" spans="1:7">
      <c r="A139" s="31" t="s">
        <v>254</v>
      </c>
      <c r="B139" s="31">
        <v>130</v>
      </c>
      <c r="C139" s="35">
        <v>45338</v>
      </c>
      <c r="D139" s="57" t="s">
        <v>346</v>
      </c>
      <c r="E139" s="32">
        <v>6900000</v>
      </c>
      <c r="F139" s="30" t="s">
        <v>367</v>
      </c>
      <c r="G139" s="19"/>
    </row>
    <row r="140" spans="1:7">
      <c r="A140" s="31" t="s">
        <v>254</v>
      </c>
      <c r="B140" s="31">
        <v>131</v>
      </c>
      <c r="C140" s="35">
        <v>45342</v>
      </c>
      <c r="D140" s="30" t="s">
        <v>368</v>
      </c>
      <c r="E140" s="32">
        <v>12000000</v>
      </c>
      <c r="F140" s="30" t="s">
        <v>369</v>
      </c>
      <c r="G140" s="19"/>
    </row>
    <row r="141" spans="1:7">
      <c r="A141" s="31" t="s">
        <v>35</v>
      </c>
      <c r="B141" s="31">
        <v>132</v>
      </c>
      <c r="C141" s="35">
        <v>45342</v>
      </c>
      <c r="D141" s="57" t="s">
        <v>372</v>
      </c>
      <c r="E141" s="32">
        <v>9270000</v>
      </c>
      <c r="F141" s="30" t="s">
        <v>373</v>
      </c>
      <c r="G141" s="19"/>
    </row>
    <row r="142" spans="1:7">
      <c r="A142" s="44" t="s">
        <v>254</v>
      </c>
      <c r="B142" s="44">
        <v>133</v>
      </c>
      <c r="C142" s="48">
        <v>45343</v>
      </c>
      <c r="D142" s="43" t="s">
        <v>375</v>
      </c>
      <c r="E142" s="45">
        <v>11700000</v>
      </c>
      <c r="F142" s="43" t="s">
        <v>234</v>
      </c>
      <c r="G142" s="19"/>
    </row>
    <row r="143" spans="1:7">
      <c r="A143" s="31" t="s">
        <v>35</v>
      </c>
      <c r="B143" s="31">
        <v>134</v>
      </c>
      <c r="C143" s="35">
        <v>45343</v>
      </c>
      <c r="D143" s="59" t="s">
        <v>167</v>
      </c>
      <c r="E143" s="32">
        <v>12900000</v>
      </c>
      <c r="F143" s="30" t="s">
        <v>168</v>
      </c>
      <c r="G143" s="19"/>
    </row>
    <row r="144" spans="1:7">
      <c r="A144" s="31" t="s">
        <v>254</v>
      </c>
      <c r="B144" s="31">
        <v>135</v>
      </c>
      <c r="C144" s="35">
        <v>45343</v>
      </c>
      <c r="D144" s="30" t="s">
        <v>377</v>
      </c>
      <c r="E144" s="32">
        <v>6600000</v>
      </c>
      <c r="F144" s="30" t="s">
        <v>378</v>
      </c>
      <c r="G144" s="19"/>
    </row>
    <row r="145" spans="1:7">
      <c r="A145" s="31" t="s">
        <v>254</v>
      </c>
      <c r="B145" s="31">
        <v>136</v>
      </c>
      <c r="C145" s="35">
        <v>45343</v>
      </c>
      <c r="D145" s="30" t="s">
        <v>377</v>
      </c>
      <c r="E145" s="32">
        <v>6600000</v>
      </c>
      <c r="F145" s="30" t="s">
        <v>379</v>
      </c>
      <c r="G145" s="19"/>
    </row>
    <row r="146" spans="1:7">
      <c r="A146" s="31" t="s">
        <v>254</v>
      </c>
      <c r="B146" s="31">
        <v>137</v>
      </c>
      <c r="C146" s="35">
        <v>45343</v>
      </c>
      <c r="D146" s="30" t="s">
        <v>377</v>
      </c>
      <c r="E146" s="32">
        <v>6600000</v>
      </c>
      <c r="F146" s="30" t="s">
        <v>381</v>
      </c>
      <c r="G146" s="19"/>
    </row>
    <row r="147" spans="1:7">
      <c r="A147" s="31" t="s">
        <v>254</v>
      </c>
      <c r="B147" s="31">
        <v>138</v>
      </c>
      <c r="C147" s="35">
        <v>45343</v>
      </c>
      <c r="D147" s="57" t="s">
        <v>383</v>
      </c>
      <c r="E147" s="32">
        <v>8100000</v>
      </c>
      <c r="F147" s="30" t="s">
        <v>384</v>
      </c>
      <c r="G147" s="19"/>
    </row>
    <row r="148" spans="1:7">
      <c r="A148" s="44" t="s">
        <v>254</v>
      </c>
      <c r="B148" s="44">
        <v>139</v>
      </c>
      <c r="C148" s="48">
        <v>45344</v>
      </c>
      <c r="D148" s="43" t="s">
        <v>386</v>
      </c>
      <c r="E148" s="45">
        <v>6600000</v>
      </c>
      <c r="F148" s="43" t="s">
        <v>387</v>
      </c>
      <c r="G148" s="19"/>
    </row>
    <row r="149" spans="1:7">
      <c r="A149" s="31" t="s">
        <v>254</v>
      </c>
      <c r="B149" s="31">
        <v>140</v>
      </c>
      <c r="C149" s="35">
        <v>45344</v>
      </c>
      <c r="D149" s="30" t="s">
        <v>386</v>
      </c>
      <c r="E149" s="32">
        <v>6600000</v>
      </c>
      <c r="F149" s="30" t="s">
        <v>388</v>
      </c>
      <c r="G149" s="19"/>
    </row>
    <row r="150" spans="1:7">
      <c r="A150" s="31" t="s">
        <v>254</v>
      </c>
      <c r="B150" s="31">
        <v>141</v>
      </c>
      <c r="C150" s="35">
        <v>45344</v>
      </c>
      <c r="D150" s="30" t="s">
        <v>389</v>
      </c>
      <c r="E150" s="32">
        <v>5850000</v>
      </c>
      <c r="F150" s="30" t="s">
        <v>390</v>
      </c>
      <c r="G150" s="19"/>
    </row>
    <row r="151" spans="1:7">
      <c r="A151" s="31" t="s">
        <v>254</v>
      </c>
      <c r="B151" s="31">
        <v>142</v>
      </c>
      <c r="C151" s="35">
        <v>45344</v>
      </c>
      <c r="D151" s="59" t="s">
        <v>392</v>
      </c>
      <c r="E151" s="32">
        <v>6900000</v>
      </c>
      <c r="F151" s="30" t="s">
        <v>393</v>
      </c>
      <c r="G151" s="19"/>
    </row>
    <row r="152" spans="1:7">
      <c r="A152" s="31" t="s">
        <v>254</v>
      </c>
      <c r="B152" s="31">
        <v>143</v>
      </c>
      <c r="C152" s="35">
        <v>45344</v>
      </c>
      <c r="D152" s="59" t="s">
        <v>392</v>
      </c>
      <c r="E152" s="32">
        <v>6900000</v>
      </c>
      <c r="F152" s="30" t="s">
        <v>394</v>
      </c>
      <c r="G152" s="19"/>
    </row>
    <row r="153" spans="1:7">
      <c r="A153" s="31" t="s">
        <v>254</v>
      </c>
      <c r="B153" s="31">
        <v>144</v>
      </c>
      <c r="C153" s="35">
        <v>45344</v>
      </c>
      <c r="D153" s="59" t="s">
        <v>392</v>
      </c>
      <c r="E153" s="32">
        <v>6900000</v>
      </c>
      <c r="F153" s="30" t="s">
        <v>395</v>
      </c>
      <c r="G153" s="19"/>
    </row>
    <row r="154" spans="1:7">
      <c r="A154" s="31" t="s">
        <v>254</v>
      </c>
      <c r="B154" s="31">
        <v>145</v>
      </c>
      <c r="C154" s="35">
        <v>45344</v>
      </c>
      <c r="D154" s="59" t="s">
        <v>392</v>
      </c>
      <c r="E154" s="32">
        <v>6900000</v>
      </c>
      <c r="F154" s="30" t="s">
        <v>396</v>
      </c>
      <c r="G154" s="19"/>
    </row>
    <row r="155" spans="1:7">
      <c r="A155" s="31" t="s">
        <v>254</v>
      </c>
      <c r="B155" s="31">
        <v>146</v>
      </c>
      <c r="C155" s="35">
        <v>45344</v>
      </c>
      <c r="D155" s="59" t="s">
        <v>392</v>
      </c>
      <c r="E155" s="32">
        <v>6900000</v>
      </c>
      <c r="F155" s="30" t="s">
        <v>397</v>
      </c>
      <c r="G155" s="19"/>
    </row>
    <row r="156" spans="1:7">
      <c r="A156" s="44" t="s">
        <v>254</v>
      </c>
      <c r="B156" s="44">
        <v>147</v>
      </c>
      <c r="C156" s="48">
        <v>45344</v>
      </c>
      <c r="D156" s="67" t="s">
        <v>392</v>
      </c>
      <c r="E156" s="45">
        <v>6900000</v>
      </c>
      <c r="F156" s="43" t="s">
        <v>399</v>
      </c>
      <c r="G156" s="19"/>
    </row>
    <row r="157" spans="1:7">
      <c r="A157" s="31" t="s">
        <v>254</v>
      </c>
      <c r="B157" s="31">
        <v>148</v>
      </c>
      <c r="C157" s="35">
        <v>45344</v>
      </c>
      <c r="D157" s="59" t="s">
        <v>401</v>
      </c>
      <c r="E157" s="32">
        <v>12900000</v>
      </c>
      <c r="F157" s="30" t="s">
        <v>402</v>
      </c>
      <c r="G157" s="19"/>
    </row>
    <row r="158" spans="1:7">
      <c r="A158" s="31" t="s">
        <v>254</v>
      </c>
      <c r="B158" s="31">
        <v>149</v>
      </c>
      <c r="C158" s="35">
        <v>45344</v>
      </c>
      <c r="D158" s="59" t="s">
        <v>401</v>
      </c>
      <c r="E158" s="32">
        <v>12900000</v>
      </c>
      <c r="F158" s="30" t="s">
        <v>404</v>
      </c>
      <c r="G158" s="19"/>
    </row>
    <row r="159" spans="1:7">
      <c r="A159" s="31" t="s">
        <v>254</v>
      </c>
      <c r="B159" s="31">
        <v>150</v>
      </c>
      <c r="C159" s="35">
        <v>45344</v>
      </c>
      <c r="D159" s="59" t="s">
        <v>401</v>
      </c>
      <c r="E159" s="32">
        <v>12900000</v>
      </c>
      <c r="F159" s="30" t="s">
        <v>407</v>
      </c>
      <c r="G159" s="19"/>
    </row>
    <row r="160" spans="1:7">
      <c r="A160" s="31" t="s">
        <v>254</v>
      </c>
      <c r="B160" s="31">
        <v>151</v>
      </c>
      <c r="C160" s="35">
        <v>45344</v>
      </c>
      <c r="D160" s="59" t="s">
        <v>410</v>
      </c>
      <c r="E160" s="32">
        <v>21000000</v>
      </c>
      <c r="F160" s="30" t="s">
        <v>411</v>
      </c>
      <c r="G160" s="19"/>
    </row>
    <row r="161" spans="1:7">
      <c r="A161" s="31" t="s">
        <v>254</v>
      </c>
      <c r="B161" s="31">
        <v>152</v>
      </c>
      <c r="C161" s="35">
        <v>45344</v>
      </c>
      <c r="D161" s="59" t="s">
        <v>410</v>
      </c>
      <c r="E161" s="32">
        <v>21000000</v>
      </c>
      <c r="F161" s="30" t="s">
        <v>413</v>
      </c>
      <c r="G161" s="19"/>
    </row>
    <row r="162" spans="1:7">
      <c r="A162" s="31" t="s">
        <v>254</v>
      </c>
      <c r="B162" s="31">
        <v>153</v>
      </c>
      <c r="C162" s="35">
        <v>45344</v>
      </c>
      <c r="D162" s="59" t="s">
        <v>410</v>
      </c>
      <c r="E162" s="32">
        <v>21000000</v>
      </c>
      <c r="F162" s="30" t="s">
        <v>415</v>
      </c>
      <c r="G162" s="19"/>
    </row>
    <row r="163" spans="1:7">
      <c r="A163" s="31" t="s">
        <v>254</v>
      </c>
      <c r="B163" s="31">
        <v>154</v>
      </c>
      <c r="C163" s="35">
        <v>45344</v>
      </c>
      <c r="D163" s="59" t="s">
        <v>417</v>
      </c>
      <c r="E163" s="32">
        <v>10500000</v>
      </c>
      <c r="F163" s="30" t="s">
        <v>418</v>
      </c>
      <c r="G163" s="19"/>
    </row>
    <row r="164" spans="1:7">
      <c r="A164" s="31" t="s">
        <v>254</v>
      </c>
      <c r="B164" s="31">
        <v>155</v>
      </c>
      <c r="C164" s="35">
        <v>45344</v>
      </c>
      <c r="D164" s="59" t="s">
        <v>420</v>
      </c>
      <c r="E164" s="32">
        <v>11400000</v>
      </c>
      <c r="F164" s="30" t="s">
        <v>421</v>
      </c>
      <c r="G164" s="19"/>
    </row>
    <row r="165" spans="1:7">
      <c r="A165" s="31" t="s">
        <v>254</v>
      </c>
      <c r="B165" s="31">
        <v>156</v>
      </c>
      <c r="C165" s="35">
        <v>45345</v>
      </c>
      <c r="D165" s="59" t="s">
        <v>392</v>
      </c>
      <c r="E165" s="32">
        <v>6900000</v>
      </c>
      <c r="F165" s="30" t="s">
        <v>423</v>
      </c>
      <c r="G165" s="19"/>
    </row>
    <row r="166" spans="1:7">
      <c r="A166" s="31" t="s">
        <v>254</v>
      </c>
      <c r="B166" s="31">
        <v>157</v>
      </c>
      <c r="C166" s="35">
        <v>45345</v>
      </c>
      <c r="D166" s="59" t="s">
        <v>420</v>
      </c>
      <c r="E166" s="32">
        <v>11400000</v>
      </c>
      <c r="F166" s="30" t="s">
        <v>425</v>
      </c>
      <c r="G166" s="19"/>
    </row>
    <row r="167" spans="1:7">
      <c r="A167" s="31" t="s">
        <v>254</v>
      </c>
      <c r="B167" s="31">
        <v>158</v>
      </c>
      <c r="C167" s="35">
        <v>45345</v>
      </c>
      <c r="D167" s="59" t="s">
        <v>346</v>
      </c>
      <c r="E167" s="32">
        <v>6900000</v>
      </c>
      <c r="F167" s="30" t="s">
        <v>427</v>
      </c>
      <c r="G167" s="19"/>
    </row>
    <row r="168" spans="1:7">
      <c r="A168" s="31" t="s">
        <v>254</v>
      </c>
      <c r="B168" s="31">
        <v>159</v>
      </c>
      <c r="C168" s="35">
        <v>45345</v>
      </c>
      <c r="D168" s="59" t="s">
        <v>428</v>
      </c>
      <c r="E168" s="32">
        <v>16500000</v>
      </c>
      <c r="F168" s="30" t="s">
        <v>57</v>
      </c>
      <c r="G168" s="19"/>
    </row>
    <row r="169" spans="1:7">
      <c r="A169" s="31" t="s">
        <v>254</v>
      </c>
      <c r="B169" s="31">
        <v>160</v>
      </c>
      <c r="C169" s="35">
        <v>45345</v>
      </c>
      <c r="D169" s="59" t="s">
        <v>392</v>
      </c>
      <c r="E169" s="32">
        <v>6900000</v>
      </c>
      <c r="F169" s="30" t="s">
        <v>430</v>
      </c>
      <c r="G169" s="19"/>
    </row>
    <row r="170" spans="1:7">
      <c r="A170" s="31" t="s">
        <v>254</v>
      </c>
      <c r="B170" s="31">
        <v>161</v>
      </c>
      <c r="C170" s="35">
        <v>45349</v>
      </c>
      <c r="D170" s="59" t="s">
        <v>432</v>
      </c>
      <c r="E170" s="32">
        <v>6300000</v>
      </c>
      <c r="F170" s="30" t="s">
        <v>433</v>
      </c>
      <c r="G170" s="19"/>
    </row>
    <row r="171" spans="1:7">
      <c r="A171" s="31" t="s">
        <v>254</v>
      </c>
      <c r="B171" s="31">
        <v>162</v>
      </c>
      <c r="C171" s="35">
        <v>45349</v>
      </c>
      <c r="D171" s="30" t="s">
        <v>368</v>
      </c>
      <c r="E171" s="32">
        <v>12000000</v>
      </c>
      <c r="F171" s="30" t="s">
        <v>435</v>
      </c>
      <c r="G171" s="19"/>
    </row>
    <row r="172" spans="1:7">
      <c r="A172" s="31" t="s">
        <v>254</v>
      </c>
      <c r="B172" s="31">
        <v>163</v>
      </c>
      <c r="C172" s="35">
        <v>45349</v>
      </c>
      <c r="D172" s="30" t="s">
        <v>368</v>
      </c>
      <c r="E172" s="32">
        <v>12000000</v>
      </c>
      <c r="F172" s="30" t="s">
        <v>437</v>
      </c>
      <c r="G172" s="19"/>
    </row>
    <row r="173" spans="1:7">
      <c r="A173" s="31" t="s">
        <v>254</v>
      </c>
      <c r="B173" s="31">
        <v>164</v>
      </c>
      <c r="C173" s="35">
        <v>45349</v>
      </c>
      <c r="D173" s="59" t="s">
        <v>439</v>
      </c>
      <c r="E173" s="32">
        <v>6900000</v>
      </c>
      <c r="F173" s="30" t="s">
        <v>440</v>
      </c>
      <c r="G173" s="19"/>
    </row>
    <row r="174" spans="1:7">
      <c r="A174" s="31" t="s">
        <v>254</v>
      </c>
      <c r="B174" s="31">
        <v>165</v>
      </c>
      <c r="C174" s="35">
        <v>45349</v>
      </c>
      <c r="D174" s="59" t="s">
        <v>392</v>
      </c>
      <c r="E174" s="32">
        <v>6900000</v>
      </c>
      <c r="F174" s="30" t="s">
        <v>442</v>
      </c>
      <c r="G174" s="19"/>
    </row>
    <row r="175" spans="1:7">
      <c r="A175" s="31" t="s">
        <v>254</v>
      </c>
      <c r="B175" s="31">
        <v>166</v>
      </c>
      <c r="C175" s="35">
        <v>45349</v>
      </c>
      <c r="D175" s="59" t="s">
        <v>392</v>
      </c>
      <c r="E175" s="32">
        <v>6900000</v>
      </c>
      <c r="F175" s="30" t="s">
        <v>444</v>
      </c>
      <c r="G175" s="19"/>
    </row>
    <row r="176" spans="1:7">
      <c r="A176" s="31" t="s">
        <v>254</v>
      </c>
      <c r="B176" s="31">
        <v>167</v>
      </c>
      <c r="C176" s="35">
        <v>45349</v>
      </c>
      <c r="D176" s="57" t="s">
        <v>383</v>
      </c>
      <c r="E176" s="32">
        <v>8100000</v>
      </c>
      <c r="F176" s="30" t="s">
        <v>446</v>
      </c>
      <c r="G176" s="19"/>
    </row>
    <row r="177" spans="1:7">
      <c r="A177" s="44" t="s">
        <v>254</v>
      </c>
      <c r="B177" s="44">
        <v>168</v>
      </c>
      <c r="C177" s="48">
        <v>45349</v>
      </c>
      <c r="D177" s="57" t="s">
        <v>448</v>
      </c>
      <c r="E177" s="45">
        <v>6000000</v>
      </c>
      <c r="F177" s="43" t="s">
        <v>449</v>
      </c>
      <c r="G177" s="19"/>
    </row>
    <row r="178" spans="1:7">
      <c r="A178" s="31" t="s">
        <v>254</v>
      </c>
      <c r="B178" s="31">
        <v>169</v>
      </c>
      <c r="C178" s="35">
        <v>45349</v>
      </c>
      <c r="D178" s="59" t="s">
        <v>432</v>
      </c>
      <c r="E178" s="32">
        <v>6300000</v>
      </c>
      <c r="F178" s="30" t="s">
        <v>451</v>
      </c>
      <c r="G178" s="19"/>
    </row>
    <row r="179" spans="1:7">
      <c r="A179" s="31" t="s">
        <v>254</v>
      </c>
      <c r="B179" s="31">
        <v>170</v>
      </c>
      <c r="C179" s="35">
        <v>45349</v>
      </c>
      <c r="D179" s="59" t="s">
        <v>452</v>
      </c>
      <c r="E179" s="32">
        <v>6300000</v>
      </c>
      <c r="F179" s="30" t="s">
        <v>453</v>
      </c>
      <c r="G179" s="19"/>
    </row>
    <row r="180" spans="1:7">
      <c r="A180" s="31" t="s">
        <v>35</v>
      </c>
      <c r="B180" s="31">
        <v>171</v>
      </c>
      <c r="C180" s="35">
        <v>45349</v>
      </c>
      <c r="D180" s="59" t="s">
        <v>454</v>
      </c>
      <c r="E180" s="32">
        <v>16440000</v>
      </c>
      <c r="F180" s="30" t="s">
        <v>455</v>
      </c>
      <c r="G180" s="19"/>
    </row>
    <row r="181" spans="1:7">
      <c r="A181" s="31" t="s">
        <v>254</v>
      </c>
      <c r="B181" s="31">
        <v>172</v>
      </c>
      <c r="C181" s="35">
        <v>45349</v>
      </c>
      <c r="D181" s="59" t="s">
        <v>458</v>
      </c>
      <c r="E181" s="32">
        <v>6300000</v>
      </c>
      <c r="F181" s="30" t="s">
        <v>459</v>
      </c>
      <c r="G181" s="19"/>
    </row>
    <row r="182" spans="1:7">
      <c r="A182" s="31" t="s">
        <v>254</v>
      </c>
      <c r="B182" s="31">
        <v>173</v>
      </c>
      <c r="C182" s="35">
        <v>45349</v>
      </c>
      <c r="D182" s="59" t="s">
        <v>410</v>
      </c>
      <c r="E182" s="32">
        <v>21000000</v>
      </c>
      <c r="F182" s="30" t="s">
        <v>461</v>
      </c>
      <c r="G182" s="19"/>
    </row>
    <row r="183" spans="1:7">
      <c r="A183" s="31" t="s">
        <v>35</v>
      </c>
      <c r="B183" s="31">
        <v>174</v>
      </c>
      <c r="C183" s="35">
        <v>45349</v>
      </c>
      <c r="D183" s="59" t="s">
        <v>463</v>
      </c>
      <c r="E183" s="32">
        <v>43200000</v>
      </c>
      <c r="F183" s="30" t="s">
        <v>464</v>
      </c>
      <c r="G183" s="19"/>
    </row>
    <row r="184" spans="1:7">
      <c r="A184" s="31" t="s">
        <v>254</v>
      </c>
      <c r="B184" s="31">
        <v>175</v>
      </c>
      <c r="C184" s="35">
        <v>45349</v>
      </c>
      <c r="D184" s="59" t="s">
        <v>401</v>
      </c>
      <c r="E184" s="32">
        <v>12900000</v>
      </c>
      <c r="F184" s="30" t="s">
        <v>467</v>
      </c>
      <c r="G184" s="19"/>
    </row>
    <row r="185" spans="1:7">
      <c r="A185" s="31" t="s">
        <v>254</v>
      </c>
      <c r="B185" s="31">
        <v>176</v>
      </c>
      <c r="C185" s="35">
        <v>45349</v>
      </c>
      <c r="D185" s="59" t="s">
        <v>469</v>
      </c>
      <c r="E185" s="32">
        <v>6900000</v>
      </c>
      <c r="F185" s="30" t="s">
        <v>470</v>
      </c>
      <c r="G185" s="19"/>
    </row>
    <row r="186" spans="1:7">
      <c r="A186" s="31" t="s">
        <v>254</v>
      </c>
      <c r="B186" s="31">
        <v>177</v>
      </c>
      <c r="C186" s="35">
        <v>45349</v>
      </c>
      <c r="D186" s="55" t="s">
        <v>100</v>
      </c>
      <c r="E186" s="32">
        <v>5850000</v>
      </c>
      <c r="F186" s="30" t="s">
        <v>472</v>
      </c>
      <c r="G186" s="19"/>
    </row>
    <row r="187" spans="1:7">
      <c r="A187" s="31" t="s">
        <v>254</v>
      </c>
      <c r="B187" s="31">
        <v>178</v>
      </c>
      <c r="C187" s="35">
        <v>45349</v>
      </c>
      <c r="D187" s="30" t="s">
        <v>368</v>
      </c>
      <c r="E187" s="32">
        <v>12000000</v>
      </c>
      <c r="F187" s="30" t="s">
        <v>473</v>
      </c>
      <c r="G187" s="19"/>
    </row>
    <row r="188" spans="1:7">
      <c r="A188" s="31" t="s">
        <v>254</v>
      </c>
      <c r="B188" s="31">
        <v>179</v>
      </c>
      <c r="C188" s="35">
        <v>45349</v>
      </c>
      <c r="D188" s="55" t="s">
        <v>83</v>
      </c>
      <c r="E188" s="32">
        <v>10500000</v>
      </c>
      <c r="F188" s="30" t="s">
        <v>475</v>
      </c>
      <c r="G188" s="19"/>
    </row>
    <row r="189" spans="1:7">
      <c r="A189" s="31" t="s">
        <v>254</v>
      </c>
      <c r="B189" s="31">
        <v>180</v>
      </c>
      <c r="C189" s="35">
        <v>45349</v>
      </c>
      <c r="D189" s="59" t="s">
        <v>420</v>
      </c>
      <c r="E189" s="32">
        <v>11400000</v>
      </c>
      <c r="F189" s="30" t="s">
        <v>477</v>
      </c>
      <c r="G189" s="19"/>
    </row>
    <row r="190" spans="1:7">
      <c r="A190" s="31" t="s">
        <v>254</v>
      </c>
      <c r="B190" s="31">
        <v>181</v>
      </c>
      <c r="C190" s="35">
        <v>45349</v>
      </c>
      <c r="D190" s="59" t="s">
        <v>410</v>
      </c>
      <c r="E190" s="32">
        <v>21000000</v>
      </c>
      <c r="F190" s="30" t="s">
        <v>479</v>
      </c>
      <c r="G190" s="19"/>
    </row>
    <row r="191" spans="1:7">
      <c r="A191" s="31" t="s">
        <v>254</v>
      </c>
      <c r="B191" s="31">
        <v>182</v>
      </c>
      <c r="C191" s="35">
        <v>45349</v>
      </c>
      <c r="D191" s="59" t="s">
        <v>432</v>
      </c>
      <c r="E191" s="32">
        <v>6300000</v>
      </c>
      <c r="F191" s="30" t="s">
        <v>481</v>
      </c>
      <c r="G191" s="19"/>
    </row>
    <row r="192" spans="1:7">
      <c r="A192" s="31" t="s">
        <v>35</v>
      </c>
      <c r="B192" s="31">
        <v>183</v>
      </c>
      <c r="C192" s="35">
        <v>45351</v>
      </c>
      <c r="D192" s="55" t="s">
        <v>67</v>
      </c>
      <c r="E192" s="32">
        <v>480245000</v>
      </c>
      <c r="F192" s="30" t="s">
        <v>68</v>
      </c>
      <c r="G192" s="19"/>
    </row>
    <row r="193" spans="1:7">
      <c r="A193" s="44" t="s">
        <v>35</v>
      </c>
      <c r="B193" s="44">
        <v>184</v>
      </c>
      <c r="C193" s="48">
        <v>45351</v>
      </c>
      <c r="D193" s="60" t="s">
        <v>49</v>
      </c>
      <c r="E193" s="45">
        <v>173921718</v>
      </c>
      <c r="F193" s="43" t="s">
        <v>50</v>
      </c>
      <c r="G193" s="19"/>
    </row>
    <row r="194" spans="1:7">
      <c r="A194" s="31" t="s">
        <v>35</v>
      </c>
      <c r="B194" s="31">
        <v>185</v>
      </c>
      <c r="C194" s="35">
        <v>45351</v>
      </c>
      <c r="D194" s="68" t="s">
        <v>486</v>
      </c>
      <c r="E194" s="32">
        <v>211635582</v>
      </c>
      <c r="F194" s="30" t="s">
        <v>108</v>
      </c>
      <c r="G194" s="19"/>
    </row>
    <row r="195" spans="1:7">
      <c r="A195" s="31" t="s">
        <v>35</v>
      </c>
      <c r="B195" s="31">
        <v>186</v>
      </c>
      <c r="C195" s="35">
        <v>45352</v>
      </c>
      <c r="D195" s="58" t="s">
        <v>489</v>
      </c>
      <c r="E195" s="32">
        <v>5300000</v>
      </c>
      <c r="F195" s="30" t="s">
        <v>490</v>
      </c>
      <c r="G195" s="19"/>
    </row>
    <row r="196" spans="1:7">
      <c r="A196" s="31" t="s">
        <v>35</v>
      </c>
      <c r="B196" s="31">
        <v>187</v>
      </c>
      <c r="C196" s="35">
        <v>45352</v>
      </c>
      <c r="D196" s="59" t="s">
        <v>491</v>
      </c>
      <c r="E196" s="32">
        <v>18190000</v>
      </c>
      <c r="F196" s="59" t="s">
        <v>492</v>
      </c>
      <c r="G196" s="19"/>
    </row>
    <row r="197" spans="1:7">
      <c r="A197" s="31" t="s">
        <v>254</v>
      </c>
      <c r="B197" s="31">
        <v>188</v>
      </c>
      <c r="C197" s="35">
        <v>45352</v>
      </c>
      <c r="D197" s="68" t="s">
        <v>494</v>
      </c>
      <c r="E197" s="32">
        <v>6900000</v>
      </c>
      <c r="F197" s="59" t="s">
        <v>495</v>
      </c>
      <c r="G197" s="19"/>
    </row>
    <row r="198" spans="1:7">
      <c r="A198" s="31" t="s">
        <v>254</v>
      </c>
      <c r="B198" s="31">
        <v>189</v>
      </c>
      <c r="C198" s="35">
        <v>45352</v>
      </c>
      <c r="D198" s="68" t="s">
        <v>494</v>
      </c>
      <c r="E198" s="32">
        <v>6900000</v>
      </c>
      <c r="F198" s="32" t="s">
        <v>497</v>
      </c>
      <c r="G198" s="19"/>
    </row>
    <row r="199" spans="1:7">
      <c r="A199" s="31" t="s">
        <v>254</v>
      </c>
      <c r="B199" s="31">
        <v>190</v>
      </c>
      <c r="C199" s="35">
        <v>45352</v>
      </c>
      <c r="D199" s="68" t="s">
        <v>494</v>
      </c>
      <c r="E199" s="32">
        <v>6900000</v>
      </c>
      <c r="F199" s="59" t="s">
        <v>499</v>
      </c>
      <c r="G199" s="19"/>
    </row>
    <row r="200" spans="1:7">
      <c r="A200" s="31" t="s">
        <v>254</v>
      </c>
      <c r="B200" s="31">
        <v>191</v>
      </c>
      <c r="C200" s="35">
        <v>45352</v>
      </c>
      <c r="D200" s="68" t="s">
        <v>494</v>
      </c>
      <c r="E200" s="32">
        <v>6900000</v>
      </c>
      <c r="F200" s="59" t="s">
        <v>502</v>
      </c>
      <c r="G200" s="19"/>
    </row>
    <row r="201" spans="1:7">
      <c r="A201" s="31" t="s">
        <v>254</v>
      </c>
      <c r="B201" s="31">
        <v>192</v>
      </c>
      <c r="C201" s="35">
        <v>45352</v>
      </c>
      <c r="D201" s="68" t="s">
        <v>494</v>
      </c>
      <c r="E201" s="32">
        <v>6900000</v>
      </c>
      <c r="F201" s="59" t="s">
        <v>504</v>
      </c>
      <c r="G201" s="19"/>
    </row>
    <row r="202" spans="1:7">
      <c r="A202" s="31" t="s">
        <v>254</v>
      </c>
      <c r="B202" s="31">
        <v>193</v>
      </c>
      <c r="C202" s="35">
        <v>45355</v>
      </c>
      <c r="D202" s="59" t="s">
        <v>506</v>
      </c>
      <c r="E202" s="32">
        <v>6900000</v>
      </c>
      <c r="F202" s="30" t="s">
        <v>507</v>
      </c>
      <c r="G202" s="19"/>
    </row>
    <row r="203" spans="1:7">
      <c r="A203" s="31" t="s">
        <v>35</v>
      </c>
      <c r="B203" s="31">
        <v>194</v>
      </c>
      <c r="C203" s="35">
        <v>45355</v>
      </c>
      <c r="D203" s="30" t="s">
        <v>509</v>
      </c>
      <c r="E203" s="32">
        <v>11433000</v>
      </c>
      <c r="F203" s="30" t="s">
        <v>510</v>
      </c>
      <c r="G203" s="19"/>
    </row>
    <row r="204" spans="1:7">
      <c r="A204" s="31" t="s">
        <v>254</v>
      </c>
      <c r="B204" s="31">
        <v>195</v>
      </c>
      <c r="C204" s="35">
        <v>45356</v>
      </c>
      <c r="D204" s="59" t="s">
        <v>511</v>
      </c>
      <c r="E204" s="32">
        <v>6300000</v>
      </c>
      <c r="F204" s="30" t="s">
        <v>512</v>
      </c>
      <c r="G204" s="19"/>
    </row>
    <row r="205" spans="1:7">
      <c r="A205" s="31" t="s">
        <v>254</v>
      </c>
      <c r="B205" s="31">
        <v>196</v>
      </c>
      <c r="C205" s="35">
        <v>45356</v>
      </c>
      <c r="D205" s="59" t="s">
        <v>420</v>
      </c>
      <c r="E205" s="32">
        <v>11400000</v>
      </c>
      <c r="F205" s="30" t="s">
        <v>514</v>
      </c>
      <c r="G205" s="19"/>
    </row>
    <row r="206" spans="1:7">
      <c r="A206" s="31" t="s">
        <v>254</v>
      </c>
      <c r="B206" s="31">
        <v>197</v>
      </c>
      <c r="C206" s="35">
        <v>45356</v>
      </c>
      <c r="D206" s="30" t="s">
        <v>516</v>
      </c>
      <c r="E206" s="32">
        <v>12900000</v>
      </c>
      <c r="F206" s="30" t="s">
        <v>517</v>
      </c>
      <c r="G206" s="19"/>
    </row>
    <row r="207" spans="1:7">
      <c r="A207" s="31" t="s">
        <v>254</v>
      </c>
      <c r="B207" s="31">
        <v>198</v>
      </c>
      <c r="C207" s="35">
        <v>45356</v>
      </c>
      <c r="D207" s="30" t="s">
        <v>519</v>
      </c>
      <c r="E207" s="32">
        <v>8100000</v>
      </c>
      <c r="F207" s="30" t="s">
        <v>520</v>
      </c>
      <c r="G207" s="19"/>
    </row>
    <row r="208" spans="1:7">
      <c r="A208" s="31" t="s">
        <v>254</v>
      </c>
      <c r="B208" s="31">
        <v>199</v>
      </c>
      <c r="C208" s="35">
        <v>45356</v>
      </c>
      <c r="D208" s="68" t="s">
        <v>494</v>
      </c>
      <c r="E208" s="32">
        <v>6900000</v>
      </c>
      <c r="F208" s="59" t="s">
        <v>522</v>
      </c>
      <c r="G208" s="19"/>
    </row>
    <row r="209" spans="1:7">
      <c r="A209" s="31" t="s">
        <v>254</v>
      </c>
      <c r="B209" s="31">
        <v>200</v>
      </c>
      <c r="C209" s="35">
        <v>45356</v>
      </c>
      <c r="D209" s="30" t="s">
        <v>524</v>
      </c>
      <c r="E209" s="32">
        <v>12000000</v>
      </c>
      <c r="F209" s="30" t="s">
        <v>525</v>
      </c>
      <c r="G209" s="19"/>
    </row>
    <row r="210" spans="1:7">
      <c r="A210" s="31" t="s">
        <v>254</v>
      </c>
      <c r="B210" s="31">
        <v>201</v>
      </c>
      <c r="C210" s="35">
        <v>45357</v>
      </c>
      <c r="D210" s="30" t="s">
        <v>389</v>
      </c>
      <c r="E210" s="32">
        <v>5850000</v>
      </c>
      <c r="F210" s="30" t="s">
        <v>527</v>
      </c>
      <c r="G210" s="19"/>
    </row>
    <row r="211" spans="1:7">
      <c r="A211" s="31" t="s">
        <v>254</v>
      </c>
      <c r="B211" s="31">
        <v>202</v>
      </c>
      <c r="C211" s="35">
        <v>45357</v>
      </c>
      <c r="D211" s="30" t="s">
        <v>344</v>
      </c>
      <c r="E211" s="32">
        <v>6000000</v>
      </c>
      <c r="F211" s="30" t="s">
        <v>529</v>
      </c>
      <c r="G211" s="19"/>
    </row>
    <row r="212" spans="1:7">
      <c r="A212" s="31" t="s">
        <v>35</v>
      </c>
      <c r="B212" s="31">
        <v>203</v>
      </c>
      <c r="C212" s="35">
        <v>45357</v>
      </c>
      <c r="D212" s="30" t="s">
        <v>182</v>
      </c>
      <c r="E212" s="32">
        <v>152545758</v>
      </c>
      <c r="F212" s="30" t="s">
        <v>68</v>
      </c>
      <c r="G212" s="19"/>
    </row>
    <row r="213" spans="1:7">
      <c r="A213" s="31" t="s">
        <v>254</v>
      </c>
      <c r="B213" s="31">
        <v>204</v>
      </c>
      <c r="C213" s="35">
        <v>45358</v>
      </c>
      <c r="D213" s="68" t="s">
        <v>494</v>
      </c>
      <c r="E213" s="32">
        <v>6900000</v>
      </c>
      <c r="F213" s="30" t="s">
        <v>532</v>
      </c>
      <c r="G213" s="19"/>
    </row>
    <row r="214" spans="1:7">
      <c r="A214" s="31" t="s">
        <v>254</v>
      </c>
      <c r="B214" s="31">
        <v>205</v>
      </c>
      <c r="C214" s="35">
        <v>45358</v>
      </c>
      <c r="D214" s="30" t="s">
        <v>533</v>
      </c>
      <c r="E214" s="32">
        <v>6900000</v>
      </c>
      <c r="F214" s="30" t="s">
        <v>534</v>
      </c>
      <c r="G214" s="19"/>
    </row>
    <row r="215" spans="1:7">
      <c r="A215" s="31" t="s">
        <v>254</v>
      </c>
      <c r="B215" s="31">
        <v>206</v>
      </c>
      <c r="C215" s="35">
        <v>45358</v>
      </c>
      <c r="D215" s="30" t="s">
        <v>533</v>
      </c>
      <c r="E215" s="32">
        <v>6900000</v>
      </c>
      <c r="F215" s="30" t="s">
        <v>536</v>
      </c>
      <c r="G215" s="19"/>
    </row>
    <row r="216" spans="1:7">
      <c r="A216" s="31" t="s">
        <v>254</v>
      </c>
      <c r="B216" s="31">
        <v>207</v>
      </c>
      <c r="C216" s="35">
        <v>45364</v>
      </c>
      <c r="D216" s="68" t="s">
        <v>538</v>
      </c>
      <c r="E216" s="32">
        <v>6900000</v>
      </c>
      <c r="F216" s="30" t="s">
        <v>539</v>
      </c>
      <c r="G216" s="19"/>
    </row>
    <row r="217" spans="1:7">
      <c r="A217" s="31" t="s">
        <v>254</v>
      </c>
      <c r="B217" s="31">
        <v>208</v>
      </c>
      <c r="C217" s="35">
        <v>45363</v>
      </c>
      <c r="D217" s="30" t="s">
        <v>524</v>
      </c>
      <c r="E217" s="32">
        <v>12000000</v>
      </c>
      <c r="F217" s="30" t="s">
        <v>540</v>
      </c>
      <c r="G217" s="19"/>
    </row>
    <row r="218" spans="1:7">
      <c r="A218" s="31" t="s">
        <v>254</v>
      </c>
      <c r="B218" s="31">
        <v>209</v>
      </c>
      <c r="C218" s="35">
        <v>45363</v>
      </c>
      <c r="D218" s="59" t="s">
        <v>420</v>
      </c>
      <c r="E218" s="32">
        <v>11400000</v>
      </c>
      <c r="F218" s="30" t="s">
        <v>542</v>
      </c>
      <c r="G218" s="19"/>
    </row>
    <row r="219" spans="1:7">
      <c r="A219" s="31" t="s">
        <v>254</v>
      </c>
      <c r="B219" s="31">
        <v>210</v>
      </c>
      <c r="C219" s="35">
        <v>45363</v>
      </c>
      <c r="D219" s="30" t="s">
        <v>389</v>
      </c>
      <c r="E219" s="32">
        <v>5850000</v>
      </c>
      <c r="F219" s="30" t="s">
        <v>544</v>
      </c>
      <c r="G219" s="19"/>
    </row>
    <row r="220" spans="1:7">
      <c r="A220" s="31" t="s">
        <v>254</v>
      </c>
      <c r="B220" s="31">
        <v>211</v>
      </c>
      <c r="C220" s="35">
        <v>45363</v>
      </c>
      <c r="D220" s="68" t="s">
        <v>538</v>
      </c>
      <c r="E220" s="32">
        <v>6900000</v>
      </c>
      <c r="F220" s="30" t="s">
        <v>546</v>
      </c>
      <c r="G220" s="19"/>
    </row>
    <row r="221" spans="1:7">
      <c r="A221" s="31" t="s">
        <v>254</v>
      </c>
      <c r="B221" s="31">
        <v>212</v>
      </c>
      <c r="C221" s="35">
        <v>45364</v>
      </c>
      <c r="D221" s="30" t="s">
        <v>548</v>
      </c>
      <c r="E221" s="32">
        <v>15000000</v>
      </c>
      <c r="F221" s="30" t="s">
        <v>549</v>
      </c>
      <c r="G221" s="19"/>
    </row>
    <row r="222" spans="1:7">
      <c r="A222" s="31" t="s">
        <v>254</v>
      </c>
      <c r="B222" s="31">
        <v>213</v>
      </c>
      <c r="C222" s="35">
        <v>45364</v>
      </c>
      <c r="D222" s="55" t="s">
        <v>83</v>
      </c>
      <c r="E222" s="32">
        <v>10500000</v>
      </c>
      <c r="F222" s="30" t="s">
        <v>551</v>
      </c>
      <c r="G222" s="19"/>
    </row>
    <row r="223" spans="1:7">
      <c r="A223" s="31" t="s">
        <v>254</v>
      </c>
      <c r="B223" s="31">
        <v>214</v>
      </c>
      <c r="C223" s="35">
        <v>45364</v>
      </c>
      <c r="D223" s="68" t="s">
        <v>494</v>
      </c>
      <c r="E223" s="32">
        <v>6900000</v>
      </c>
      <c r="F223" s="30" t="s">
        <v>554</v>
      </c>
      <c r="G223" s="19"/>
    </row>
    <row r="224" spans="1:7">
      <c r="A224" s="31" t="s">
        <v>254</v>
      </c>
      <c r="B224" s="31">
        <v>215</v>
      </c>
      <c r="C224" s="35">
        <v>45364</v>
      </c>
      <c r="D224" s="68" t="s">
        <v>555</v>
      </c>
      <c r="E224" s="32">
        <v>6900000</v>
      </c>
      <c r="F224" s="30" t="s">
        <v>556</v>
      </c>
      <c r="G224" s="19"/>
    </row>
    <row r="225" spans="1:8">
      <c r="A225" s="44" t="s">
        <v>254</v>
      </c>
      <c r="B225" s="44">
        <v>216</v>
      </c>
      <c r="C225" s="48">
        <v>45364</v>
      </c>
      <c r="D225" s="43" t="s">
        <v>389</v>
      </c>
      <c r="E225" s="45">
        <v>5850000</v>
      </c>
      <c r="F225" s="43" t="s">
        <v>557</v>
      </c>
      <c r="G225" s="19"/>
    </row>
    <row r="226" spans="1:8">
      <c r="A226" s="31" t="s">
        <v>254</v>
      </c>
      <c r="B226" s="31">
        <v>217</v>
      </c>
      <c r="C226" s="35">
        <v>45366</v>
      </c>
      <c r="D226" s="30" t="s">
        <v>524</v>
      </c>
      <c r="E226" s="32">
        <v>11400000</v>
      </c>
      <c r="F226" s="30" t="s">
        <v>559</v>
      </c>
      <c r="G226" s="19"/>
    </row>
    <row r="227" spans="1:8">
      <c r="A227" s="31" t="s">
        <v>254</v>
      </c>
      <c r="B227" s="31">
        <v>218</v>
      </c>
      <c r="C227" s="35">
        <v>45366</v>
      </c>
      <c r="D227" s="30" t="s">
        <v>561</v>
      </c>
      <c r="E227" s="32">
        <v>12900000</v>
      </c>
      <c r="F227" s="30" t="s">
        <v>562</v>
      </c>
      <c r="G227" s="19"/>
    </row>
    <row r="228" spans="1:8">
      <c r="A228" s="31" t="s">
        <v>254</v>
      </c>
      <c r="B228" s="31">
        <v>219</v>
      </c>
      <c r="C228" s="35">
        <v>45366</v>
      </c>
      <c r="D228" s="55" t="s">
        <v>564</v>
      </c>
      <c r="E228" s="32">
        <v>12900000</v>
      </c>
      <c r="F228" s="30" t="s">
        <v>565</v>
      </c>
      <c r="G228" s="19"/>
    </row>
    <row r="229" spans="1:8">
      <c r="A229" s="31" t="s">
        <v>254</v>
      </c>
      <c r="B229" s="31">
        <v>220</v>
      </c>
      <c r="C229" s="35">
        <v>45369</v>
      </c>
      <c r="D229" s="30" t="s">
        <v>567</v>
      </c>
      <c r="E229" s="32">
        <v>8400000</v>
      </c>
      <c r="F229" s="30" t="s">
        <v>568</v>
      </c>
      <c r="G229" s="19"/>
    </row>
    <row r="230" spans="1:8">
      <c r="A230" s="31" t="s">
        <v>35</v>
      </c>
      <c r="B230" s="31">
        <v>221</v>
      </c>
      <c r="C230" s="35">
        <v>45370</v>
      </c>
      <c r="D230" s="56" t="s">
        <v>221</v>
      </c>
      <c r="E230" s="32">
        <v>64999998</v>
      </c>
      <c r="F230" s="30" t="s">
        <v>222</v>
      </c>
      <c r="G230" s="19"/>
    </row>
    <row r="231" spans="1:8">
      <c r="A231" s="31" t="s">
        <v>570</v>
      </c>
      <c r="B231" s="31">
        <v>222</v>
      </c>
      <c r="C231" s="35">
        <v>45370</v>
      </c>
      <c r="D231" s="30" t="s">
        <v>571</v>
      </c>
      <c r="E231" s="32">
        <v>378248673</v>
      </c>
      <c r="F231" s="30" t="s">
        <v>572</v>
      </c>
      <c r="G231" s="19"/>
    </row>
    <row r="232" spans="1:8">
      <c r="A232" s="31" t="s">
        <v>35</v>
      </c>
      <c r="B232" s="31">
        <v>223</v>
      </c>
      <c r="C232" s="35">
        <v>45370</v>
      </c>
      <c r="D232" s="30" t="s">
        <v>180</v>
      </c>
      <c r="E232" s="32">
        <v>200000000</v>
      </c>
      <c r="F232" s="30" t="s">
        <v>68</v>
      </c>
      <c r="G232" s="19"/>
    </row>
    <row r="233" spans="1:8">
      <c r="A233" s="31" t="s">
        <v>35</v>
      </c>
      <c r="B233" s="31">
        <v>224</v>
      </c>
      <c r="C233" s="35">
        <v>45373</v>
      </c>
      <c r="D233" s="30" t="s">
        <v>576</v>
      </c>
      <c r="E233" s="32">
        <v>116107920</v>
      </c>
      <c r="F233" s="30" t="s">
        <v>577</v>
      </c>
      <c r="G233" s="19"/>
    </row>
    <row r="234" spans="1:8">
      <c r="A234" s="31" t="s">
        <v>254</v>
      </c>
      <c r="B234" s="31">
        <v>225</v>
      </c>
      <c r="C234" s="35">
        <v>45373</v>
      </c>
      <c r="D234" s="30" t="s">
        <v>580</v>
      </c>
      <c r="E234" s="32">
        <v>6000000</v>
      </c>
      <c r="F234" s="30" t="s">
        <v>581</v>
      </c>
      <c r="G234" s="19"/>
    </row>
    <row r="235" spans="1:8">
      <c r="A235" s="31" t="s">
        <v>35</v>
      </c>
      <c r="B235" s="31">
        <v>226</v>
      </c>
      <c r="C235" s="35">
        <v>45373</v>
      </c>
      <c r="D235" s="30" t="s">
        <v>583</v>
      </c>
      <c r="E235" s="32">
        <v>30000000</v>
      </c>
      <c r="F235" s="30" t="s">
        <v>208</v>
      </c>
      <c r="G235" s="19"/>
    </row>
    <row r="236" spans="1:8">
      <c r="A236" s="31" t="s">
        <v>35</v>
      </c>
      <c r="B236" s="31">
        <v>227</v>
      </c>
      <c r="C236" s="35">
        <v>45373</v>
      </c>
      <c r="D236" s="55" t="s">
        <v>585</v>
      </c>
      <c r="E236" s="32">
        <v>176857900</v>
      </c>
      <c r="F236" s="30" t="s">
        <v>586</v>
      </c>
      <c r="G236" s="19"/>
    </row>
    <row r="237" spans="1:8">
      <c r="A237" s="31" t="s">
        <v>35</v>
      </c>
      <c r="B237" s="31">
        <v>228</v>
      </c>
      <c r="C237" s="35">
        <v>45373</v>
      </c>
      <c r="D237" s="30" t="s">
        <v>590</v>
      </c>
      <c r="E237" s="32">
        <v>398685000</v>
      </c>
      <c r="F237" s="30" t="s">
        <v>591</v>
      </c>
      <c r="G237" s="19"/>
    </row>
    <row r="238" spans="1:8">
      <c r="A238" s="44" t="s">
        <v>35</v>
      </c>
      <c r="B238" s="44">
        <v>229</v>
      </c>
      <c r="C238" s="48">
        <v>45373</v>
      </c>
      <c r="D238" s="43" t="s">
        <v>594</v>
      </c>
      <c r="E238" s="45">
        <v>121458285</v>
      </c>
      <c r="F238" s="43" t="s">
        <v>68</v>
      </c>
      <c r="G238" s="419" t="s">
        <v>596</v>
      </c>
      <c r="H238" s="428"/>
    </row>
    <row r="239" spans="1:8" ht="44.25" customHeight="1">
      <c r="A239" s="507" t="s">
        <v>1674</v>
      </c>
      <c r="B239" s="510"/>
      <c r="C239" s="511"/>
      <c r="D239" s="510"/>
      <c r="E239" s="510"/>
      <c r="F239" s="512"/>
      <c r="G239" s="427"/>
    </row>
    <row r="240" spans="1:8">
      <c r="A240" s="345" t="s">
        <v>35</v>
      </c>
      <c r="B240" s="424">
        <v>230</v>
      </c>
      <c r="C240" s="425">
        <v>45385</v>
      </c>
      <c r="D240" s="426" t="s">
        <v>597</v>
      </c>
      <c r="E240" s="348">
        <v>9270000</v>
      </c>
      <c r="F240" s="344" t="s">
        <v>61</v>
      </c>
      <c r="G240" s="415" t="s">
        <v>599</v>
      </c>
    </row>
    <row r="241" spans="1:7">
      <c r="A241" s="31" t="s">
        <v>254</v>
      </c>
      <c r="B241" s="31">
        <v>231</v>
      </c>
      <c r="C241" s="296">
        <v>45385</v>
      </c>
      <c r="D241" s="30" t="s">
        <v>600</v>
      </c>
      <c r="E241" s="32">
        <v>15450000</v>
      </c>
      <c r="F241" s="30" t="s">
        <v>601</v>
      </c>
      <c r="G241" s="19"/>
    </row>
    <row r="242" spans="1:7">
      <c r="A242" s="44" t="s">
        <v>35</v>
      </c>
      <c r="B242" s="44">
        <v>232</v>
      </c>
      <c r="C242" s="48">
        <v>45385</v>
      </c>
      <c r="D242" s="57" t="s">
        <v>603</v>
      </c>
      <c r="E242" s="45">
        <v>3900000</v>
      </c>
      <c r="F242" s="43" t="s">
        <v>604</v>
      </c>
      <c r="G242" s="19"/>
    </row>
    <row r="243" spans="1:7">
      <c r="A243" s="31" t="s">
        <v>254</v>
      </c>
      <c r="B243" s="31">
        <v>233</v>
      </c>
      <c r="C243" s="35">
        <v>45385</v>
      </c>
      <c r="D243" s="59" t="s">
        <v>428</v>
      </c>
      <c r="E243" s="32">
        <v>16500000</v>
      </c>
      <c r="F243" s="30" t="s">
        <v>606</v>
      </c>
      <c r="G243" s="19"/>
    </row>
    <row r="244" spans="1:7">
      <c r="A244" s="31" t="s">
        <v>35</v>
      </c>
      <c r="B244" s="31">
        <v>234</v>
      </c>
      <c r="C244" s="35">
        <v>45385</v>
      </c>
      <c r="D244" s="59" t="s">
        <v>608</v>
      </c>
      <c r="E244" s="32">
        <v>35500000</v>
      </c>
      <c r="F244" s="30" t="s">
        <v>577</v>
      </c>
      <c r="G244" s="19"/>
    </row>
    <row r="245" spans="1:7">
      <c r="A245" s="31" t="s">
        <v>35</v>
      </c>
      <c r="B245" s="31">
        <v>235</v>
      </c>
      <c r="C245" s="35">
        <v>45387</v>
      </c>
      <c r="D245" s="30" t="s">
        <v>610</v>
      </c>
      <c r="E245" s="32">
        <v>56763000</v>
      </c>
      <c r="F245" s="30" t="s">
        <v>611</v>
      </c>
      <c r="G245" s="19"/>
    </row>
    <row r="246" spans="1:7">
      <c r="A246" s="31" t="s">
        <v>254</v>
      </c>
      <c r="B246" s="31">
        <v>236</v>
      </c>
      <c r="C246" s="35">
        <v>45391</v>
      </c>
      <c r="D246" s="30" t="s">
        <v>612</v>
      </c>
      <c r="E246" s="32">
        <v>10500000</v>
      </c>
      <c r="F246" s="30" t="s">
        <v>228</v>
      </c>
      <c r="G246" s="19"/>
    </row>
    <row r="247" spans="1:7">
      <c r="A247" s="31" t="s">
        <v>35</v>
      </c>
      <c r="B247" s="31">
        <v>237</v>
      </c>
      <c r="C247" s="35">
        <v>45391</v>
      </c>
      <c r="D247" s="59" t="s">
        <v>89</v>
      </c>
      <c r="E247" s="32">
        <v>5871000</v>
      </c>
      <c r="F247" s="59" t="s">
        <v>614</v>
      </c>
      <c r="G247" s="19"/>
    </row>
    <row r="248" spans="1:7">
      <c r="A248" s="31" t="s">
        <v>35</v>
      </c>
      <c r="B248" s="31">
        <v>238</v>
      </c>
      <c r="C248" s="35">
        <v>45391</v>
      </c>
      <c r="D248" s="59" t="s">
        <v>89</v>
      </c>
      <c r="E248" s="32">
        <v>5871000</v>
      </c>
      <c r="F248" s="59" t="s">
        <v>615</v>
      </c>
      <c r="G248" s="19"/>
    </row>
    <row r="249" spans="1:7">
      <c r="A249" s="44" t="s">
        <v>35</v>
      </c>
      <c r="B249" s="44">
        <v>239</v>
      </c>
      <c r="C249" s="48">
        <v>45392</v>
      </c>
      <c r="D249" s="43" t="s">
        <v>616</v>
      </c>
      <c r="E249" s="45">
        <v>2692000</v>
      </c>
      <c r="F249" s="43" t="s">
        <v>617</v>
      </c>
      <c r="G249" s="19"/>
    </row>
    <row r="250" spans="1:7">
      <c r="A250" s="31" t="s">
        <v>35</v>
      </c>
      <c r="B250" s="31">
        <v>240</v>
      </c>
      <c r="C250" s="35">
        <v>45393</v>
      </c>
      <c r="D250" s="59" t="s">
        <v>618</v>
      </c>
      <c r="E250" s="32">
        <v>10000000</v>
      </c>
      <c r="F250" s="30" t="s">
        <v>619</v>
      </c>
      <c r="G250" s="19"/>
    </row>
    <row r="251" spans="1:7">
      <c r="A251" s="31" t="s">
        <v>35</v>
      </c>
      <c r="B251" s="31">
        <v>241</v>
      </c>
      <c r="C251" s="35">
        <v>45399</v>
      </c>
      <c r="D251" s="30" t="s">
        <v>620</v>
      </c>
      <c r="E251" s="32">
        <v>15393396</v>
      </c>
      <c r="F251" s="30" t="s">
        <v>621</v>
      </c>
      <c r="G251" s="19"/>
    </row>
    <row r="252" spans="1:7">
      <c r="A252" s="31" t="s">
        <v>35</v>
      </c>
      <c r="B252" s="31">
        <v>242</v>
      </c>
      <c r="C252" s="35">
        <v>45400</v>
      </c>
      <c r="D252" s="30" t="s">
        <v>623</v>
      </c>
      <c r="E252" s="32">
        <v>80000000</v>
      </c>
      <c r="F252" s="30" t="s">
        <v>624</v>
      </c>
      <c r="G252" s="19"/>
    </row>
    <row r="253" spans="1:7">
      <c r="A253" s="31" t="s">
        <v>35</v>
      </c>
      <c r="B253" s="31">
        <v>243</v>
      </c>
      <c r="C253" s="35">
        <v>45400</v>
      </c>
      <c r="D253" s="57" t="s">
        <v>626</v>
      </c>
      <c r="E253" s="32">
        <v>12000000</v>
      </c>
      <c r="F253" s="30" t="s">
        <v>627</v>
      </c>
      <c r="G253" s="19"/>
    </row>
    <row r="254" spans="1:7">
      <c r="A254" s="31" t="s">
        <v>35</v>
      </c>
      <c r="B254" s="31">
        <v>244</v>
      </c>
      <c r="C254" s="35">
        <v>45405</v>
      </c>
      <c r="D254" s="30" t="s">
        <v>629</v>
      </c>
      <c r="E254" s="32">
        <v>29801333</v>
      </c>
      <c r="F254" s="30" t="s">
        <v>224</v>
      </c>
      <c r="G254" s="19"/>
    </row>
    <row r="255" spans="1:7">
      <c r="A255" s="31" t="s">
        <v>35</v>
      </c>
      <c r="B255" s="31">
        <v>245</v>
      </c>
      <c r="C255" s="35">
        <v>45411</v>
      </c>
      <c r="D255" s="30" t="s">
        <v>240</v>
      </c>
      <c r="E255" s="32">
        <v>28840000</v>
      </c>
      <c r="F255" s="30" t="s">
        <v>241</v>
      </c>
      <c r="G255" s="19"/>
    </row>
    <row r="256" spans="1:7">
      <c r="A256" s="44" t="s">
        <v>35</v>
      </c>
      <c r="B256" s="44">
        <v>246</v>
      </c>
      <c r="C256" s="48">
        <v>45411</v>
      </c>
      <c r="D256" s="43" t="s">
        <v>240</v>
      </c>
      <c r="E256" s="45">
        <v>28840000</v>
      </c>
      <c r="F256" s="43" t="s">
        <v>630</v>
      </c>
      <c r="G256" s="19"/>
    </row>
    <row r="257" spans="1:7">
      <c r="A257" s="31" t="s">
        <v>35</v>
      </c>
      <c r="B257" s="31">
        <v>247</v>
      </c>
      <c r="C257" s="35">
        <v>45316</v>
      </c>
      <c r="D257" s="30" t="s">
        <v>240</v>
      </c>
      <c r="E257" s="32">
        <v>28840000</v>
      </c>
      <c r="F257" s="30" t="s">
        <v>242</v>
      </c>
      <c r="G257" s="19"/>
    </row>
    <row r="258" spans="1:7">
      <c r="A258" s="31" t="s">
        <v>254</v>
      </c>
      <c r="B258" s="31">
        <v>248</v>
      </c>
      <c r="C258" s="35">
        <v>45412</v>
      </c>
      <c r="D258" s="55" t="s">
        <v>632</v>
      </c>
      <c r="E258" s="32">
        <v>8100000</v>
      </c>
      <c r="F258" s="30" t="s">
        <v>633</v>
      </c>
      <c r="G258" s="19"/>
    </row>
    <row r="259" spans="1:7">
      <c r="A259" s="31" t="s">
        <v>35</v>
      </c>
      <c r="B259" s="31">
        <v>249</v>
      </c>
      <c r="C259" s="35">
        <v>45414</v>
      </c>
      <c r="D259" s="55" t="s">
        <v>43</v>
      </c>
      <c r="E259" s="32">
        <v>5150000</v>
      </c>
      <c r="F259" s="30" t="s">
        <v>634</v>
      </c>
      <c r="G259" s="19"/>
    </row>
    <row r="260" spans="1:7">
      <c r="A260" s="31" t="s">
        <v>254</v>
      </c>
      <c r="B260" s="31">
        <v>250</v>
      </c>
      <c r="C260" s="35">
        <v>45414</v>
      </c>
      <c r="D260" s="280" t="s">
        <v>635</v>
      </c>
      <c r="E260" s="32">
        <v>4200000</v>
      </c>
      <c r="F260" s="30" t="s">
        <v>636</v>
      </c>
      <c r="G260" s="19"/>
    </row>
    <row r="261" spans="1:7">
      <c r="A261" s="44" t="s">
        <v>254</v>
      </c>
      <c r="B261" s="44">
        <v>251</v>
      </c>
      <c r="C261" s="35">
        <v>45414</v>
      </c>
      <c r="D261" s="55" t="s">
        <v>63</v>
      </c>
      <c r="E261" s="32">
        <v>8910000</v>
      </c>
      <c r="F261" s="30" t="s">
        <v>259</v>
      </c>
      <c r="G261" s="19"/>
    </row>
    <row r="262" spans="1:7">
      <c r="A262" s="31" t="s">
        <v>254</v>
      </c>
      <c r="B262" s="31">
        <v>252</v>
      </c>
      <c r="C262" s="35">
        <v>45414</v>
      </c>
      <c r="D262" s="55" t="s">
        <v>145</v>
      </c>
      <c r="E262" s="32">
        <v>12960000</v>
      </c>
      <c r="F262" s="30" t="s">
        <v>146</v>
      </c>
      <c r="G262" s="19"/>
    </row>
    <row r="263" spans="1:7">
      <c r="A263" s="31" t="s">
        <v>254</v>
      </c>
      <c r="B263" s="31">
        <v>253</v>
      </c>
      <c r="C263" s="35">
        <v>45414</v>
      </c>
      <c r="D263" s="55" t="s">
        <v>148</v>
      </c>
      <c r="E263" s="32">
        <v>9720000</v>
      </c>
      <c r="F263" s="30" t="s">
        <v>149</v>
      </c>
      <c r="G263" s="19"/>
    </row>
    <row r="264" spans="1:7">
      <c r="A264" s="301" t="s">
        <v>254</v>
      </c>
      <c r="B264" s="301">
        <v>254</v>
      </c>
      <c r="C264" s="35">
        <v>45414</v>
      </c>
      <c r="D264" s="30" t="s">
        <v>126</v>
      </c>
      <c r="E264" s="32">
        <v>9720000</v>
      </c>
      <c r="F264" s="30" t="s">
        <v>127</v>
      </c>
      <c r="G264" s="19"/>
    </row>
    <row r="265" spans="1:7">
      <c r="A265" s="343" t="s">
        <v>35</v>
      </c>
      <c r="B265" s="343">
        <v>255</v>
      </c>
      <c r="C265" s="423">
        <v>45414</v>
      </c>
      <c r="D265" s="335" t="s">
        <v>642</v>
      </c>
      <c r="E265" s="337">
        <v>7012969</v>
      </c>
      <c r="F265" s="335" t="s">
        <v>643</v>
      </c>
      <c r="G265" s="418" t="s">
        <v>646</v>
      </c>
    </row>
    <row r="266" spans="1:7" ht="43.5" customHeight="1">
      <c r="A266" s="513" t="s">
        <v>1675</v>
      </c>
      <c r="B266" s="514"/>
      <c r="C266" s="514"/>
      <c r="D266" s="514"/>
      <c r="E266" s="514"/>
      <c r="F266" s="515"/>
      <c r="G266" s="418"/>
    </row>
    <row r="267" spans="1:7">
      <c r="A267" s="301" t="s">
        <v>254</v>
      </c>
      <c r="B267" s="301">
        <v>256</v>
      </c>
      <c r="C267" s="296">
        <v>45420</v>
      </c>
      <c r="D267" s="57" t="s">
        <v>648</v>
      </c>
      <c r="E267" s="306">
        <v>14214000</v>
      </c>
      <c r="F267" s="295" t="s">
        <v>166</v>
      </c>
      <c r="G267" s="415" t="s">
        <v>649</v>
      </c>
    </row>
    <row r="268" spans="1:7">
      <c r="A268" s="31" t="s">
        <v>35</v>
      </c>
      <c r="B268" s="31">
        <v>257</v>
      </c>
      <c r="C268" s="35">
        <v>45421</v>
      </c>
      <c r="D268" s="58" t="s">
        <v>650</v>
      </c>
      <c r="E268" s="32">
        <v>5000000</v>
      </c>
      <c r="F268" s="30" t="s">
        <v>490</v>
      </c>
      <c r="G268" s="19"/>
    </row>
    <row r="269" spans="1:7">
      <c r="A269" s="44" t="s">
        <v>35</v>
      </c>
      <c r="B269" s="44">
        <v>258</v>
      </c>
      <c r="C269" s="48">
        <v>45426</v>
      </c>
      <c r="D269" s="43" t="s">
        <v>115</v>
      </c>
      <c r="E269" s="45">
        <v>3888000</v>
      </c>
      <c r="F269" s="43" t="s">
        <v>116</v>
      </c>
      <c r="G269" s="19"/>
    </row>
    <row r="270" spans="1:7">
      <c r="A270" s="31" t="s">
        <v>35</v>
      </c>
      <c r="B270" s="31">
        <v>259</v>
      </c>
      <c r="C270" s="35">
        <v>45426</v>
      </c>
      <c r="D270" s="30" t="s">
        <v>299</v>
      </c>
      <c r="E270" s="32">
        <v>5000000</v>
      </c>
      <c r="F270" s="30" t="s">
        <v>300</v>
      </c>
      <c r="G270" s="19"/>
    </row>
    <row r="271" spans="1:7">
      <c r="A271" s="31" t="s">
        <v>654</v>
      </c>
      <c r="B271" s="31">
        <v>260</v>
      </c>
      <c r="C271" s="35">
        <v>45428</v>
      </c>
      <c r="D271" s="57" t="s">
        <v>655</v>
      </c>
      <c r="E271" s="32">
        <v>209642729</v>
      </c>
      <c r="F271" s="30" t="s">
        <v>656</v>
      </c>
      <c r="G271" s="19"/>
    </row>
    <row r="272" spans="1:7">
      <c r="A272" s="31" t="s">
        <v>254</v>
      </c>
      <c r="B272" s="31">
        <v>261</v>
      </c>
      <c r="C272" s="35">
        <v>45428</v>
      </c>
      <c r="D272" s="59" t="s">
        <v>302</v>
      </c>
      <c r="E272" s="32">
        <v>3500000</v>
      </c>
      <c r="F272" s="30" t="s">
        <v>303</v>
      </c>
      <c r="G272" s="19"/>
    </row>
    <row r="273" spans="1:7">
      <c r="A273" s="31" t="s">
        <v>654</v>
      </c>
      <c r="B273" s="31">
        <v>262</v>
      </c>
      <c r="C273" s="35">
        <v>45428</v>
      </c>
      <c r="D273" s="58" t="s">
        <v>659</v>
      </c>
      <c r="E273" s="32">
        <v>65275200</v>
      </c>
      <c r="F273" s="30" t="s">
        <v>660</v>
      </c>
      <c r="G273" s="19"/>
    </row>
    <row r="274" spans="1:7">
      <c r="A274" s="44" t="s">
        <v>35</v>
      </c>
      <c r="B274" s="44">
        <v>263</v>
      </c>
      <c r="C274" s="48">
        <v>45429</v>
      </c>
      <c r="D274" s="43" t="s">
        <v>182</v>
      </c>
      <c r="E274" s="45">
        <v>110000000</v>
      </c>
      <c r="F274" s="43" t="s">
        <v>68</v>
      </c>
      <c r="G274" s="19"/>
    </row>
    <row r="275" spans="1:7">
      <c r="A275" s="31" t="s">
        <v>35</v>
      </c>
      <c r="B275" s="31">
        <v>264</v>
      </c>
      <c r="C275" s="35">
        <v>45429</v>
      </c>
      <c r="D275" s="30" t="s">
        <v>225</v>
      </c>
      <c r="E275" s="32">
        <v>57356250</v>
      </c>
      <c r="F275" s="30" t="s">
        <v>226</v>
      </c>
      <c r="G275" s="19"/>
    </row>
    <row r="276" spans="1:7">
      <c r="A276" s="31" t="s">
        <v>654</v>
      </c>
      <c r="B276" s="31">
        <v>265</v>
      </c>
      <c r="C276" s="35">
        <v>45432</v>
      </c>
      <c r="D276" s="57" t="s">
        <v>663</v>
      </c>
      <c r="E276" s="32">
        <v>23800000</v>
      </c>
      <c r="F276" s="30" t="s">
        <v>664</v>
      </c>
      <c r="G276" s="19"/>
    </row>
    <row r="277" spans="1:7">
      <c r="A277" s="31" t="s">
        <v>654</v>
      </c>
      <c r="B277" s="31">
        <v>266</v>
      </c>
      <c r="C277" s="35">
        <v>45432</v>
      </c>
      <c r="D277" s="58" t="s">
        <v>665</v>
      </c>
      <c r="E277" s="32">
        <v>23800000</v>
      </c>
      <c r="F277" s="30" t="s">
        <v>666</v>
      </c>
      <c r="G277" s="19"/>
    </row>
    <row r="278" spans="1:7">
      <c r="A278" s="31" t="s">
        <v>35</v>
      </c>
      <c r="B278" s="31">
        <v>267</v>
      </c>
      <c r="C278" s="35">
        <v>45433</v>
      </c>
      <c r="D278" s="30" t="s">
        <v>667</v>
      </c>
      <c r="E278" s="32">
        <v>4000000</v>
      </c>
      <c r="F278" s="30" t="s">
        <v>668</v>
      </c>
      <c r="G278" s="19"/>
    </row>
    <row r="279" spans="1:7">
      <c r="A279" s="31" t="s">
        <v>654</v>
      </c>
      <c r="B279" s="31">
        <v>268</v>
      </c>
      <c r="C279" s="35">
        <v>45434</v>
      </c>
      <c r="D279" s="58" t="s">
        <v>670</v>
      </c>
      <c r="E279" s="32">
        <v>31500000</v>
      </c>
      <c r="F279" s="30" t="s">
        <v>671</v>
      </c>
      <c r="G279" s="19"/>
    </row>
    <row r="280" spans="1:7">
      <c r="A280" s="31" t="s">
        <v>654</v>
      </c>
      <c r="B280" s="31">
        <v>269</v>
      </c>
      <c r="C280" s="35">
        <v>45434</v>
      </c>
      <c r="D280" s="58" t="s">
        <v>670</v>
      </c>
      <c r="E280" s="32">
        <v>31500000</v>
      </c>
      <c r="F280" s="30" t="s">
        <v>673</v>
      </c>
      <c r="G280" s="19"/>
    </row>
    <row r="281" spans="1:7">
      <c r="A281" s="44" t="s">
        <v>654</v>
      </c>
      <c r="B281" s="44">
        <v>270</v>
      </c>
      <c r="C281" s="48">
        <v>45434</v>
      </c>
      <c r="D281" s="58" t="s">
        <v>670</v>
      </c>
      <c r="E281" s="45">
        <v>31500000</v>
      </c>
      <c r="F281" s="43" t="s">
        <v>676</v>
      </c>
      <c r="G281" s="19"/>
    </row>
    <row r="282" spans="1:7">
      <c r="A282" s="31" t="s">
        <v>654</v>
      </c>
      <c r="B282" s="31">
        <v>271</v>
      </c>
      <c r="C282" s="35">
        <v>45434</v>
      </c>
      <c r="D282" s="68" t="s">
        <v>678</v>
      </c>
      <c r="E282" s="32">
        <v>15400000</v>
      </c>
      <c r="F282" s="30" t="s">
        <v>679</v>
      </c>
      <c r="G282" s="19"/>
    </row>
    <row r="283" spans="1:7">
      <c r="A283" s="31" t="s">
        <v>654</v>
      </c>
      <c r="B283" s="31">
        <v>272</v>
      </c>
      <c r="C283" s="35">
        <v>45434</v>
      </c>
      <c r="D283" s="68" t="s">
        <v>670</v>
      </c>
      <c r="E283" s="32">
        <v>31500000</v>
      </c>
      <c r="F283" s="30" t="s">
        <v>681</v>
      </c>
      <c r="G283" s="19"/>
    </row>
    <row r="284" spans="1:7">
      <c r="A284" s="31" t="s">
        <v>654</v>
      </c>
      <c r="B284" s="31">
        <v>273</v>
      </c>
      <c r="C284" s="35">
        <v>45434</v>
      </c>
      <c r="D284" s="68" t="s">
        <v>678</v>
      </c>
      <c r="E284" s="32">
        <v>15400000</v>
      </c>
      <c r="F284" s="30" t="s">
        <v>683</v>
      </c>
      <c r="G284" s="19"/>
    </row>
    <row r="285" spans="1:7">
      <c r="A285" s="31" t="s">
        <v>254</v>
      </c>
      <c r="B285" s="31">
        <v>274</v>
      </c>
      <c r="C285" s="35">
        <v>45435</v>
      </c>
      <c r="D285" s="55" t="s">
        <v>100</v>
      </c>
      <c r="E285" s="32">
        <v>2200000</v>
      </c>
      <c r="F285" s="30" t="s">
        <v>102</v>
      </c>
      <c r="G285" s="19"/>
    </row>
    <row r="286" spans="1:7">
      <c r="A286" s="31" t="s">
        <v>254</v>
      </c>
      <c r="B286" s="31">
        <v>275</v>
      </c>
      <c r="C286" s="35">
        <v>45435</v>
      </c>
      <c r="D286" s="60" t="s">
        <v>100</v>
      </c>
      <c r="E286" s="32">
        <v>2200000</v>
      </c>
      <c r="F286" s="30" t="s">
        <v>101</v>
      </c>
      <c r="G286" s="19"/>
    </row>
    <row r="287" spans="1:7">
      <c r="A287" s="31" t="s">
        <v>35</v>
      </c>
      <c r="B287" s="31">
        <v>276</v>
      </c>
      <c r="C287" s="35">
        <v>45435</v>
      </c>
      <c r="D287" s="59" t="s">
        <v>334</v>
      </c>
      <c r="E287" s="32">
        <v>14677500</v>
      </c>
      <c r="F287" s="30" t="s">
        <v>335</v>
      </c>
      <c r="G287" s="19"/>
    </row>
    <row r="288" spans="1:7">
      <c r="A288" s="31" t="s">
        <v>654</v>
      </c>
      <c r="B288" s="31">
        <v>277</v>
      </c>
      <c r="C288" s="35">
        <v>45436</v>
      </c>
      <c r="D288" s="68" t="s">
        <v>678</v>
      </c>
      <c r="E288" s="32">
        <v>15400000</v>
      </c>
      <c r="F288" s="30" t="s">
        <v>685</v>
      </c>
      <c r="G288" s="19"/>
    </row>
    <row r="289" spans="1:7">
      <c r="A289" s="31" t="s">
        <v>654</v>
      </c>
      <c r="B289" s="31">
        <v>278</v>
      </c>
      <c r="C289" s="35">
        <v>45436</v>
      </c>
      <c r="D289" s="68" t="s">
        <v>678</v>
      </c>
      <c r="E289" s="32">
        <v>15400000</v>
      </c>
      <c r="F289" s="30" t="s">
        <v>687</v>
      </c>
      <c r="G289" s="19"/>
    </row>
    <row r="290" spans="1:7">
      <c r="A290" s="31" t="s">
        <v>654</v>
      </c>
      <c r="B290" s="31">
        <v>279</v>
      </c>
      <c r="C290" s="35">
        <v>45436</v>
      </c>
      <c r="D290" s="68" t="s">
        <v>678</v>
      </c>
      <c r="E290" s="32">
        <v>15400000</v>
      </c>
      <c r="F290" s="30" t="s">
        <v>689</v>
      </c>
      <c r="G290" s="19"/>
    </row>
    <row r="291" spans="1:7">
      <c r="A291" s="31" t="s">
        <v>654</v>
      </c>
      <c r="B291" s="31">
        <v>280</v>
      </c>
      <c r="C291" s="35">
        <v>45436</v>
      </c>
      <c r="D291" s="68" t="s">
        <v>678</v>
      </c>
      <c r="E291" s="32">
        <v>15400000</v>
      </c>
      <c r="F291" s="30" t="s">
        <v>690</v>
      </c>
      <c r="G291" s="19"/>
    </row>
    <row r="292" spans="1:7">
      <c r="A292" s="31" t="s">
        <v>654</v>
      </c>
      <c r="B292" s="31">
        <v>281</v>
      </c>
      <c r="C292" s="35">
        <v>45436</v>
      </c>
      <c r="D292" s="68" t="s">
        <v>670</v>
      </c>
      <c r="E292" s="32">
        <v>31500000</v>
      </c>
      <c r="F292" s="30" t="s">
        <v>692</v>
      </c>
      <c r="G292" s="19"/>
    </row>
    <row r="293" spans="1:7">
      <c r="A293" s="31" t="s">
        <v>654</v>
      </c>
      <c r="B293" s="31">
        <v>282</v>
      </c>
      <c r="C293" s="35">
        <v>45436</v>
      </c>
      <c r="D293" s="68" t="s">
        <v>670</v>
      </c>
      <c r="E293" s="32">
        <v>31500000</v>
      </c>
      <c r="F293" s="30" t="s">
        <v>694</v>
      </c>
      <c r="G293" s="19"/>
    </row>
    <row r="294" spans="1:7">
      <c r="A294" s="31" t="s">
        <v>654</v>
      </c>
      <c r="B294" s="31">
        <v>283</v>
      </c>
      <c r="C294" s="35">
        <v>45436</v>
      </c>
      <c r="D294" s="68" t="s">
        <v>670</v>
      </c>
      <c r="E294" s="32">
        <v>31500000</v>
      </c>
      <c r="F294" s="30" t="s">
        <v>696</v>
      </c>
      <c r="G294" s="19"/>
    </row>
    <row r="295" spans="1:7">
      <c r="A295" s="44" t="s">
        <v>35</v>
      </c>
      <c r="B295" s="44">
        <v>284</v>
      </c>
      <c r="C295" s="48">
        <v>45436</v>
      </c>
      <c r="D295" s="43" t="s">
        <v>305</v>
      </c>
      <c r="E295" s="45">
        <v>19000000</v>
      </c>
      <c r="F295" s="43" t="s">
        <v>306</v>
      </c>
      <c r="G295" s="19"/>
    </row>
    <row r="296" spans="1:7">
      <c r="A296" s="44" t="s">
        <v>654</v>
      </c>
      <c r="B296" s="44">
        <v>285</v>
      </c>
      <c r="C296" s="48">
        <v>45436</v>
      </c>
      <c r="D296" s="195" t="s">
        <v>678</v>
      </c>
      <c r="E296" s="45">
        <v>15400000</v>
      </c>
      <c r="F296" s="43" t="s">
        <v>699</v>
      </c>
      <c r="G296" s="19"/>
    </row>
    <row r="297" spans="1:7">
      <c r="A297" s="31" t="s">
        <v>254</v>
      </c>
      <c r="B297" s="31">
        <v>286</v>
      </c>
      <c r="C297" s="35">
        <v>45436</v>
      </c>
      <c r="D297" s="59" t="s">
        <v>701</v>
      </c>
      <c r="E297" s="32">
        <v>5250000</v>
      </c>
      <c r="F297" s="30" t="s">
        <v>702</v>
      </c>
      <c r="G297" s="19"/>
    </row>
    <row r="298" spans="1:7">
      <c r="A298" s="310" t="s">
        <v>35</v>
      </c>
      <c r="B298" s="310">
        <v>287</v>
      </c>
      <c r="C298" s="296">
        <v>45370</v>
      </c>
      <c r="D298" s="309" t="s">
        <v>180</v>
      </c>
      <c r="E298" s="311">
        <v>80609775</v>
      </c>
      <c r="F298" s="309" t="s">
        <v>68</v>
      </c>
      <c r="G298" s="19"/>
    </row>
    <row r="299" spans="1:7">
      <c r="A299" s="31" t="s">
        <v>654</v>
      </c>
      <c r="B299" s="31">
        <v>288</v>
      </c>
      <c r="C299" s="296">
        <v>45439</v>
      </c>
      <c r="D299" s="43" t="s">
        <v>705</v>
      </c>
      <c r="E299" s="45">
        <v>17600000</v>
      </c>
      <c r="F299" s="30" t="s">
        <v>706</v>
      </c>
      <c r="G299" s="19"/>
    </row>
    <row r="300" spans="1:7">
      <c r="A300" s="31" t="s">
        <v>254</v>
      </c>
      <c r="B300" s="31">
        <v>289</v>
      </c>
      <c r="C300" s="35">
        <v>45440</v>
      </c>
      <c r="D300" s="59" t="s">
        <v>383</v>
      </c>
      <c r="E300" s="32">
        <v>2700000</v>
      </c>
      <c r="F300" s="294" t="s">
        <v>384</v>
      </c>
      <c r="G300" s="19"/>
    </row>
    <row r="301" spans="1:7">
      <c r="A301" s="44" t="s">
        <v>35</v>
      </c>
      <c r="B301" s="44">
        <v>290</v>
      </c>
      <c r="C301" s="48">
        <v>45441</v>
      </c>
      <c r="D301" s="59" t="s">
        <v>709</v>
      </c>
      <c r="E301" s="32">
        <v>62000000</v>
      </c>
      <c r="F301" s="314" t="s">
        <v>50</v>
      </c>
      <c r="G301" s="19"/>
    </row>
    <row r="302" spans="1:7">
      <c r="A302" s="31" t="s">
        <v>654</v>
      </c>
      <c r="B302" s="31">
        <v>291</v>
      </c>
      <c r="C302" s="35">
        <v>45442</v>
      </c>
      <c r="D302" s="59" t="s">
        <v>711</v>
      </c>
      <c r="E302" s="32">
        <v>218369270</v>
      </c>
      <c r="F302" s="294" t="s">
        <v>712</v>
      </c>
      <c r="G302" s="19"/>
    </row>
    <row r="303" spans="1:7">
      <c r="A303" s="31" t="s">
        <v>654</v>
      </c>
      <c r="B303" s="31">
        <v>292</v>
      </c>
      <c r="C303" s="48">
        <v>45436</v>
      </c>
      <c r="D303" s="68" t="s">
        <v>678</v>
      </c>
      <c r="E303" s="32">
        <v>15400000</v>
      </c>
      <c r="F303" s="294" t="s">
        <v>714</v>
      </c>
      <c r="G303" s="19"/>
    </row>
    <row r="304" spans="1:7">
      <c r="A304" s="31" t="s">
        <v>654</v>
      </c>
      <c r="B304" s="31">
        <v>293</v>
      </c>
      <c r="C304" s="35">
        <v>45436</v>
      </c>
      <c r="D304" s="68" t="s">
        <v>670</v>
      </c>
      <c r="E304" s="32">
        <v>31500000</v>
      </c>
      <c r="F304" s="294" t="s">
        <v>716</v>
      </c>
      <c r="G304" s="19"/>
    </row>
    <row r="305" spans="1:7">
      <c r="A305" s="31" t="s">
        <v>35</v>
      </c>
      <c r="B305" s="31">
        <v>294</v>
      </c>
      <c r="C305" s="35">
        <v>45342</v>
      </c>
      <c r="D305" s="59" t="s">
        <v>372</v>
      </c>
      <c r="E305" s="32">
        <v>3090000</v>
      </c>
      <c r="F305" s="294" t="s">
        <v>373</v>
      </c>
      <c r="G305" s="19"/>
    </row>
    <row r="306" spans="1:7">
      <c r="A306" s="44" t="s">
        <v>254</v>
      </c>
      <c r="B306" s="44">
        <v>295</v>
      </c>
      <c r="C306" s="48">
        <v>45442</v>
      </c>
      <c r="D306" s="30" t="s">
        <v>375</v>
      </c>
      <c r="E306" s="32">
        <v>5300000</v>
      </c>
      <c r="F306" s="314" t="s">
        <v>234</v>
      </c>
      <c r="G306" s="19"/>
    </row>
    <row r="307" spans="1:7">
      <c r="A307" s="31" t="s">
        <v>35</v>
      </c>
      <c r="B307" s="31">
        <v>296</v>
      </c>
      <c r="C307" s="35">
        <v>45442</v>
      </c>
      <c r="D307" s="55" t="s">
        <v>167</v>
      </c>
      <c r="E307" s="32">
        <v>35200000</v>
      </c>
      <c r="F307" s="294" t="s">
        <v>719</v>
      </c>
      <c r="G307" s="19"/>
    </row>
    <row r="308" spans="1:7">
      <c r="A308" s="44" t="s">
        <v>254</v>
      </c>
      <c r="B308" s="44">
        <v>297</v>
      </c>
      <c r="C308" s="35">
        <v>45443</v>
      </c>
      <c r="D308" s="55" t="s">
        <v>63</v>
      </c>
      <c r="E308" s="32">
        <v>8910000</v>
      </c>
      <c r="F308" s="294" t="s">
        <v>259</v>
      </c>
      <c r="G308" s="19"/>
    </row>
    <row r="309" spans="1:7">
      <c r="A309" s="44" t="s">
        <v>254</v>
      </c>
      <c r="B309" s="44">
        <v>298</v>
      </c>
      <c r="C309" s="35">
        <v>45443</v>
      </c>
      <c r="D309" s="55" t="s">
        <v>63</v>
      </c>
      <c r="E309" s="32">
        <v>8910000</v>
      </c>
      <c r="F309" s="294" t="s">
        <v>722</v>
      </c>
      <c r="G309" s="19"/>
    </row>
    <row r="310" spans="1:7">
      <c r="A310" s="31" t="s">
        <v>254</v>
      </c>
      <c r="B310" s="31">
        <v>299</v>
      </c>
      <c r="C310" s="35">
        <v>45443</v>
      </c>
      <c r="D310" s="308" t="s">
        <v>145</v>
      </c>
      <c r="E310" s="306">
        <v>12960000</v>
      </c>
      <c r="F310" s="30" t="s">
        <v>146</v>
      </c>
      <c r="G310" s="19"/>
    </row>
    <row r="311" spans="1:7">
      <c r="A311" s="31" t="s">
        <v>254</v>
      </c>
      <c r="B311" s="31">
        <v>300</v>
      </c>
      <c r="C311" s="35">
        <v>45443</v>
      </c>
      <c r="D311" s="55" t="s">
        <v>76</v>
      </c>
      <c r="E311" s="32">
        <v>34020000</v>
      </c>
      <c r="F311" s="30" t="s">
        <v>139</v>
      </c>
      <c r="G311" s="19"/>
    </row>
    <row r="312" spans="1:7">
      <c r="A312" s="31" t="s">
        <v>254</v>
      </c>
      <c r="B312" s="31">
        <v>301</v>
      </c>
      <c r="C312" s="35">
        <v>45443</v>
      </c>
      <c r="D312" s="55" t="s">
        <v>76</v>
      </c>
      <c r="E312" s="32">
        <v>34020000</v>
      </c>
      <c r="F312" s="30" t="s">
        <v>118</v>
      </c>
      <c r="G312" s="19"/>
    </row>
    <row r="313" spans="1:7">
      <c r="A313" s="31" t="s">
        <v>254</v>
      </c>
      <c r="B313" s="31">
        <v>302</v>
      </c>
      <c r="C313" s="35">
        <v>45443</v>
      </c>
      <c r="D313" s="55" t="s">
        <v>103</v>
      </c>
      <c r="E313" s="32">
        <v>68040000</v>
      </c>
      <c r="F313" s="30" t="s">
        <v>104</v>
      </c>
      <c r="G313" s="19"/>
    </row>
    <row r="314" spans="1:7">
      <c r="A314" s="31" t="s">
        <v>254</v>
      </c>
      <c r="B314" s="31">
        <v>303</v>
      </c>
      <c r="C314" s="35">
        <v>45443</v>
      </c>
      <c r="D314" s="30" t="s">
        <v>129</v>
      </c>
      <c r="E314" s="32">
        <v>68040000</v>
      </c>
      <c r="F314" s="30" t="s">
        <v>130</v>
      </c>
      <c r="G314" s="19"/>
    </row>
    <row r="315" spans="1:7">
      <c r="A315" s="44" t="s">
        <v>254</v>
      </c>
      <c r="B315" s="44">
        <v>304</v>
      </c>
      <c r="C315" s="48">
        <v>45443</v>
      </c>
      <c r="D315" s="60" t="s">
        <v>103</v>
      </c>
      <c r="E315" s="45">
        <v>35689500</v>
      </c>
      <c r="F315" s="43" t="s">
        <v>113</v>
      </c>
      <c r="G315" s="19"/>
    </row>
    <row r="316" spans="1:7">
      <c r="A316" s="31" t="s">
        <v>254</v>
      </c>
      <c r="B316" s="31">
        <v>305</v>
      </c>
      <c r="C316" s="35">
        <v>45443</v>
      </c>
      <c r="D316" s="30" t="s">
        <v>729</v>
      </c>
      <c r="E316" s="32">
        <v>5000000</v>
      </c>
      <c r="F316" s="30" t="s">
        <v>364</v>
      </c>
      <c r="G316" s="19"/>
    </row>
    <row r="317" spans="1:7">
      <c r="A317" s="31" t="s">
        <v>254</v>
      </c>
      <c r="B317" s="31">
        <v>306</v>
      </c>
      <c r="C317" s="35">
        <v>45447</v>
      </c>
      <c r="D317" s="55" t="s">
        <v>76</v>
      </c>
      <c r="E317" s="32">
        <v>34020000</v>
      </c>
      <c r="F317" s="30" t="s">
        <v>77</v>
      </c>
      <c r="G317" s="19"/>
    </row>
    <row r="318" spans="1:7">
      <c r="A318" s="301" t="s">
        <v>35</v>
      </c>
      <c r="B318" s="301">
        <v>307</v>
      </c>
      <c r="C318" s="296">
        <v>45447</v>
      </c>
      <c r="D318" s="295" t="s">
        <v>509</v>
      </c>
      <c r="E318" s="306">
        <v>11433000</v>
      </c>
      <c r="F318" s="295" t="s">
        <v>510</v>
      </c>
      <c r="G318" s="19"/>
    </row>
    <row r="319" spans="1:7">
      <c r="A319" s="31" t="s">
        <v>254</v>
      </c>
      <c r="B319" s="31">
        <v>308</v>
      </c>
      <c r="C319" s="35">
        <v>45447</v>
      </c>
      <c r="D319" s="55" t="s">
        <v>43</v>
      </c>
      <c r="E319" s="32">
        <v>36050000</v>
      </c>
      <c r="F319" s="30" t="s">
        <v>731</v>
      </c>
      <c r="G319" s="19"/>
    </row>
    <row r="320" spans="1:7">
      <c r="A320" s="44" t="s">
        <v>654</v>
      </c>
      <c r="B320" s="44">
        <v>309</v>
      </c>
      <c r="C320" s="48">
        <v>45447</v>
      </c>
      <c r="D320" s="195" t="s">
        <v>678</v>
      </c>
      <c r="E320" s="45">
        <v>15400000</v>
      </c>
      <c r="F320" s="43" t="s">
        <v>733</v>
      </c>
      <c r="G320" s="19"/>
    </row>
    <row r="321" spans="1:7">
      <c r="A321" s="31" t="s">
        <v>35</v>
      </c>
      <c r="B321" s="31">
        <v>310</v>
      </c>
      <c r="C321" s="35">
        <v>45448</v>
      </c>
      <c r="D321" s="30" t="s">
        <v>734</v>
      </c>
      <c r="E321" s="32">
        <v>150000000</v>
      </c>
      <c r="F321" s="30" t="s">
        <v>224</v>
      </c>
      <c r="G321" s="19"/>
    </row>
    <row r="322" spans="1:7">
      <c r="A322" s="301" t="s">
        <v>254</v>
      </c>
      <c r="B322" s="301">
        <v>311</v>
      </c>
      <c r="C322" s="296">
        <v>45448</v>
      </c>
      <c r="D322" s="308" t="s">
        <v>148</v>
      </c>
      <c r="E322" s="306">
        <v>68040000</v>
      </c>
      <c r="F322" s="295" t="s">
        <v>149</v>
      </c>
      <c r="G322" s="19"/>
    </row>
    <row r="323" spans="1:7">
      <c r="A323" s="44" t="s">
        <v>254</v>
      </c>
      <c r="B323" s="44">
        <v>312</v>
      </c>
      <c r="C323" s="48">
        <v>45448</v>
      </c>
      <c r="D323" s="43" t="s">
        <v>126</v>
      </c>
      <c r="E323" s="45">
        <v>68040000</v>
      </c>
      <c r="F323" s="43" t="s">
        <v>127</v>
      </c>
      <c r="G323" s="19"/>
    </row>
    <row r="324" spans="1:7">
      <c r="A324" s="31" t="s">
        <v>254</v>
      </c>
      <c r="B324" s="31">
        <v>313</v>
      </c>
      <c r="C324" s="35">
        <v>45449</v>
      </c>
      <c r="D324" s="30" t="s">
        <v>738</v>
      </c>
      <c r="E324" s="32">
        <v>9720000</v>
      </c>
      <c r="F324" s="30" t="s">
        <v>739</v>
      </c>
      <c r="G324" s="19"/>
    </row>
    <row r="325" spans="1:7">
      <c r="A325" s="31" t="s">
        <v>254</v>
      </c>
      <c r="B325" s="31">
        <v>314</v>
      </c>
      <c r="C325" s="35">
        <v>45449</v>
      </c>
      <c r="D325" s="55" t="s">
        <v>136</v>
      </c>
      <c r="E325" s="32">
        <v>21350000</v>
      </c>
      <c r="F325" s="30" t="s">
        <v>137</v>
      </c>
      <c r="G325" s="19"/>
    </row>
    <row r="326" spans="1:7">
      <c r="A326" s="31" t="s">
        <v>254</v>
      </c>
      <c r="B326" s="31">
        <v>315</v>
      </c>
      <c r="C326" s="35">
        <v>45449</v>
      </c>
      <c r="D326" s="55" t="s">
        <v>71</v>
      </c>
      <c r="E326" s="32">
        <v>30100000</v>
      </c>
      <c r="F326" s="30" t="s">
        <v>72</v>
      </c>
      <c r="G326" s="19"/>
    </row>
    <row r="327" spans="1:7">
      <c r="A327" s="31" t="s">
        <v>254</v>
      </c>
      <c r="B327" s="31">
        <v>316</v>
      </c>
      <c r="C327" s="35">
        <v>45449</v>
      </c>
      <c r="D327" s="60" t="s">
        <v>71</v>
      </c>
      <c r="E327" s="32">
        <v>30100000</v>
      </c>
      <c r="F327" s="30" t="s">
        <v>743</v>
      </c>
      <c r="G327" s="19"/>
    </row>
    <row r="328" spans="1:7">
      <c r="A328" s="44" t="s">
        <v>35</v>
      </c>
      <c r="B328" s="44">
        <v>317</v>
      </c>
      <c r="C328" s="48">
        <v>45449</v>
      </c>
      <c r="D328" s="67" t="s">
        <v>170</v>
      </c>
      <c r="E328" s="45">
        <v>21630000</v>
      </c>
      <c r="F328" s="43" t="s">
        <v>745</v>
      </c>
      <c r="G328" s="19"/>
    </row>
    <row r="329" spans="1:7">
      <c r="A329" s="31" t="s">
        <v>654</v>
      </c>
      <c r="B329" s="31">
        <v>318</v>
      </c>
      <c r="C329" s="35">
        <v>45449</v>
      </c>
      <c r="D329" s="68" t="s">
        <v>678</v>
      </c>
      <c r="E329" s="32">
        <v>15400000</v>
      </c>
      <c r="F329" s="30" t="s">
        <v>747</v>
      </c>
      <c r="G329" s="19"/>
    </row>
    <row r="330" spans="1:7">
      <c r="A330" s="31" t="s">
        <v>654</v>
      </c>
      <c r="B330" s="31">
        <v>319</v>
      </c>
      <c r="C330" s="35">
        <v>45450</v>
      </c>
      <c r="D330" s="30" t="s">
        <v>750</v>
      </c>
      <c r="E330" s="32">
        <v>22500000</v>
      </c>
      <c r="F330" s="30" t="s">
        <v>751</v>
      </c>
      <c r="G330" s="19"/>
    </row>
    <row r="331" spans="1:7">
      <c r="A331" s="31" t="s">
        <v>35</v>
      </c>
      <c r="B331" s="31">
        <v>320</v>
      </c>
      <c r="C331" s="35">
        <v>45454</v>
      </c>
      <c r="D331" s="57" t="s">
        <v>754</v>
      </c>
      <c r="E331" s="32">
        <v>30000000</v>
      </c>
      <c r="F331" s="30" t="s">
        <v>248</v>
      </c>
      <c r="G331" s="19"/>
    </row>
    <row r="332" spans="1:7">
      <c r="A332" s="31" t="s">
        <v>254</v>
      </c>
      <c r="B332" s="31">
        <v>321</v>
      </c>
      <c r="C332" s="35">
        <v>45454</v>
      </c>
      <c r="D332" s="56" t="s">
        <v>192</v>
      </c>
      <c r="E332" s="32">
        <v>28000000</v>
      </c>
      <c r="F332" s="30" t="s">
        <v>197</v>
      </c>
      <c r="G332" s="19"/>
    </row>
    <row r="333" spans="1:7">
      <c r="A333" s="31" t="s">
        <v>254</v>
      </c>
      <c r="B333" s="31">
        <v>322</v>
      </c>
      <c r="C333" s="35">
        <v>45455</v>
      </c>
      <c r="D333" s="351" t="s">
        <v>758</v>
      </c>
      <c r="E333" s="32">
        <v>29239992</v>
      </c>
      <c r="F333" s="30" t="s">
        <v>517</v>
      </c>
      <c r="G333" s="19"/>
    </row>
    <row r="334" spans="1:7">
      <c r="A334" s="31" t="s">
        <v>254</v>
      </c>
      <c r="B334" s="31">
        <v>323</v>
      </c>
      <c r="C334" s="35">
        <v>45424</v>
      </c>
      <c r="D334" s="55" t="s">
        <v>760</v>
      </c>
      <c r="E334" s="32">
        <v>25200000</v>
      </c>
      <c r="F334" s="30" t="s">
        <v>761</v>
      </c>
      <c r="G334" s="19"/>
    </row>
    <row r="335" spans="1:7">
      <c r="A335" s="31" t="s">
        <v>254</v>
      </c>
      <c r="B335" s="31">
        <v>324</v>
      </c>
      <c r="C335" s="35">
        <v>45455</v>
      </c>
      <c r="D335" s="30" t="s">
        <v>763</v>
      </c>
      <c r="E335" s="32">
        <v>17283000</v>
      </c>
      <c r="F335" s="30" t="s">
        <v>279</v>
      </c>
      <c r="G335" s="19"/>
    </row>
    <row r="336" spans="1:7">
      <c r="A336" s="31" t="s">
        <v>254</v>
      </c>
      <c r="B336" s="31">
        <v>325</v>
      </c>
      <c r="C336" s="35">
        <v>45456</v>
      </c>
      <c r="D336" s="56" t="s">
        <v>214</v>
      </c>
      <c r="E336" s="32">
        <v>34333333</v>
      </c>
      <c r="F336" s="30" t="s">
        <v>215</v>
      </c>
      <c r="G336" s="19"/>
    </row>
    <row r="337" spans="1:7">
      <c r="A337" s="31" t="s">
        <v>35</v>
      </c>
      <c r="B337" s="31">
        <v>326</v>
      </c>
      <c r="C337" s="35">
        <v>45456</v>
      </c>
      <c r="D337" s="30" t="s">
        <v>263</v>
      </c>
      <c r="E337" s="32">
        <v>11495217</v>
      </c>
      <c r="F337" s="30" t="s">
        <v>264</v>
      </c>
      <c r="G337" s="19"/>
    </row>
    <row r="338" spans="1:7">
      <c r="A338" s="44" t="s">
        <v>254</v>
      </c>
      <c r="B338" s="44">
        <v>327</v>
      </c>
      <c r="C338" s="48">
        <v>45456</v>
      </c>
      <c r="D338" s="60" t="s">
        <v>158</v>
      </c>
      <c r="E338" s="45">
        <v>22680000</v>
      </c>
      <c r="F338" s="43" t="s">
        <v>159</v>
      </c>
      <c r="G338" s="19"/>
    </row>
    <row r="339" spans="1:7">
      <c r="A339" s="31" t="s">
        <v>254</v>
      </c>
      <c r="B339" s="31">
        <v>328</v>
      </c>
      <c r="C339" s="35">
        <v>45456</v>
      </c>
      <c r="D339" s="55" t="s">
        <v>131</v>
      </c>
      <c r="E339" s="32">
        <v>51800000</v>
      </c>
      <c r="F339" s="30" t="s">
        <v>132</v>
      </c>
      <c r="G339" s="19"/>
    </row>
    <row r="340" spans="1:7">
      <c r="A340" s="31" t="s">
        <v>654</v>
      </c>
      <c r="B340" s="31">
        <v>329</v>
      </c>
      <c r="C340" s="35">
        <v>45456</v>
      </c>
      <c r="D340" s="59" t="s">
        <v>767</v>
      </c>
      <c r="E340" s="32">
        <v>22500000</v>
      </c>
      <c r="F340" s="30" t="s">
        <v>768</v>
      </c>
      <c r="G340" s="19"/>
    </row>
    <row r="341" spans="1:7">
      <c r="A341" s="31" t="s">
        <v>254</v>
      </c>
      <c r="B341" s="31">
        <v>330</v>
      </c>
      <c r="C341" s="35">
        <v>45456</v>
      </c>
      <c r="D341" s="55" t="s">
        <v>131</v>
      </c>
      <c r="E341" s="32">
        <v>51800000</v>
      </c>
      <c r="F341" s="30" t="s">
        <v>57</v>
      </c>
      <c r="G341" s="19"/>
    </row>
    <row r="342" spans="1:7">
      <c r="A342" s="31" t="s">
        <v>35</v>
      </c>
      <c r="B342" s="31">
        <v>331</v>
      </c>
      <c r="C342" s="35">
        <v>45460</v>
      </c>
      <c r="D342" s="57" t="s">
        <v>772</v>
      </c>
      <c r="E342" s="32">
        <v>11967162</v>
      </c>
      <c r="F342" s="30" t="s">
        <v>773</v>
      </c>
      <c r="G342" s="19"/>
    </row>
    <row r="343" spans="1:7">
      <c r="A343" s="31" t="s">
        <v>254</v>
      </c>
      <c r="B343" s="31">
        <v>332</v>
      </c>
      <c r="C343" s="35">
        <v>45460</v>
      </c>
      <c r="D343" s="55" t="s">
        <v>160</v>
      </c>
      <c r="E343" s="32">
        <v>27466000</v>
      </c>
      <c r="F343" s="30" t="s">
        <v>161</v>
      </c>
      <c r="G343" s="19"/>
    </row>
    <row r="344" spans="1:7">
      <c r="A344" s="31" t="s">
        <v>254</v>
      </c>
      <c r="B344" s="31">
        <v>333</v>
      </c>
      <c r="C344" s="35">
        <v>45460</v>
      </c>
      <c r="D344" s="55" t="s">
        <v>83</v>
      </c>
      <c r="E344" s="32">
        <v>25200000</v>
      </c>
      <c r="F344" s="30" t="s">
        <v>324</v>
      </c>
      <c r="G344" s="19"/>
    </row>
    <row r="345" spans="1:7">
      <c r="A345" s="31" t="s">
        <v>254</v>
      </c>
      <c r="B345" s="31">
        <v>334</v>
      </c>
      <c r="C345" s="35">
        <v>45460</v>
      </c>
      <c r="D345" s="55" t="s">
        <v>83</v>
      </c>
      <c r="E345" s="32">
        <v>25200000</v>
      </c>
      <c r="F345" s="30" t="s">
        <v>418</v>
      </c>
      <c r="G345" s="19"/>
    </row>
    <row r="346" spans="1:7">
      <c r="A346" s="31" t="s">
        <v>254</v>
      </c>
      <c r="B346" s="31">
        <v>335</v>
      </c>
      <c r="C346" s="35">
        <v>45460</v>
      </c>
      <c r="D346" s="59" t="s">
        <v>302</v>
      </c>
      <c r="E346" s="32">
        <v>25200000</v>
      </c>
      <c r="F346" s="30" t="s">
        <v>303</v>
      </c>
      <c r="G346" s="19"/>
    </row>
    <row r="347" spans="1:7">
      <c r="A347" s="31" t="s">
        <v>35</v>
      </c>
      <c r="B347" s="31">
        <v>336</v>
      </c>
      <c r="C347" s="35">
        <v>45460</v>
      </c>
      <c r="D347" s="30" t="s">
        <v>778</v>
      </c>
      <c r="E347" s="32">
        <v>15000000</v>
      </c>
      <c r="F347" s="30" t="s">
        <v>577</v>
      </c>
      <c r="G347" s="19"/>
    </row>
    <row r="348" spans="1:7">
      <c r="A348" s="31" t="s">
        <v>254</v>
      </c>
      <c r="B348" s="31">
        <v>337</v>
      </c>
      <c r="C348" s="35">
        <v>45461</v>
      </c>
      <c r="D348" s="55" t="s">
        <v>83</v>
      </c>
      <c r="E348" s="32">
        <v>25200000</v>
      </c>
      <c r="F348" s="30" t="s">
        <v>309</v>
      </c>
      <c r="G348" s="19"/>
    </row>
    <row r="349" spans="1:7">
      <c r="A349" s="44" t="s">
        <v>254</v>
      </c>
      <c r="B349" s="44">
        <v>338</v>
      </c>
      <c r="C349" s="48">
        <v>45461</v>
      </c>
      <c r="D349" s="57" t="s">
        <v>780</v>
      </c>
      <c r="E349" s="45">
        <v>28000000</v>
      </c>
      <c r="F349" s="43" t="s">
        <v>781</v>
      </c>
      <c r="G349" s="19"/>
    </row>
    <row r="350" spans="1:7">
      <c r="A350" s="31" t="s">
        <v>254</v>
      </c>
      <c r="B350" s="31">
        <v>339</v>
      </c>
      <c r="C350" s="35">
        <v>45461</v>
      </c>
      <c r="D350" s="55" t="s">
        <v>100</v>
      </c>
      <c r="E350" s="32">
        <v>16583000</v>
      </c>
      <c r="F350" s="30" t="s">
        <v>122</v>
      </c>
      <c r="G350" s="19"/>
    </row>
    <row r="351" spans="1:7">
      <c r="A351" s="31" t="s">
        <v>254</v>
      </c>
      <c r="B351" s="31">
        <v>340</v>
      </c>
      <c r="C351" s="35">
        <v>45461</v>
      </c>
      <c r="D351" s="30" t="s">
        <v>785</v>
      </c>
      <c r="E351" s="32">
        <v>17283000</v>
      </c>
      <c r="F351" s="30" t="s">
        <v>786</v>
      </c>
      <c r="G351" s="19"/>
    </row>
    <row r="352" spans="1:7">
      <c r="A352" s="31" t="s">
        <v>654</v>
      </c>
      <c r="B352" s="31">
        <v>341</v>
      </c>
      <c r="C352" s="35">
        <v>45462</v>
      </c>
      <c r="D352" s="30" t="s">
        <v>788</v>
      </c>
      <c r="E352" s="32">
        <v>13500000</v>
      </c>
      <c r="F352" s="30" t="s">
        <v>789</v>
      </c>
      <c r="G352" s="19"/>
    </row>
    <row r="353" spans="1:7">
      <c r="A353" s="31" t="s">
        <v>254</v>
      </c>
      <c r="B353" s="31">
        <v>342</v>
      </c>
      <c r="C353" s="35">
        <v>45462</v>
      </c>
      <c r="D353" s="68" t="s">
        <v>792</v>
      </c>
      <c r="E353" s="32">
        <v>19600000</v>
      </c>
      <c r="F353" s="30" t="s">
        <v>556</v>
      </c>
      <c r="G353" s="19"/>
    </row>
    <row r="354" spans="1:7">
      <c r="A354" s="31" t="s">
        <v>254</v>
      </c>
      <c r="B354" s="31">
        <v>343</v>
      </c>
      <c r="C354" s="35">
        <v>45462</v>
      </c>
      <c r="D354" s="59" t="s">
        <v>793</v>
      </c>
      <c r="E354" s="32">
        <v>18900000</v>
      </c>
      <c r="F354" s="30" t="s">
        <v>794</v>
      </c>
      <c r="G354" s="19"/>
    </row>
    <row r="355" spans="1:7">
      <c r="A355" s="31" t="s">
        <v>254</v>
      </c>
      <c r="B355" s="31">
        <v>344</v>
      </c>
      <c r="C355" s="35">
        <v>45462</v>
      </c>
      <c r="D355" s="59" t="s">
        <v>793</v>
      </c>
      <c r="E355" s="32">
        <v>18900000</v>
      </c>
      <c r="F355" s="30" t="s">
        <v>507</v>
      </c>
      <c r="G355" s="19"/>
    </row>
    <row r="356" spans="1:7">
      <c r="A356" s="31" t="s">
        <v>254</v>
      </c>
      <c r="B356" s="31">
        <v>345</v>
      </c>
      <c r="C356" s="35">
        <v>45462</v>
      </c>
      <c r="D356" s="59" t="s">
        <v>793</v>
      </c>
      <c r="E356" s="32">
        <v>18900000</v>
      </c>
      <c r="F356" s="30" t="s">
        <v>795</v>
      </c>
      <c r="G356" s="19"/>
    </row>
    <row r="357" spans="1:7">
      <c r="A357" s="31" t="s">
        <v>254</v>
      </c>
      <c r="B357" s="31">
        <v>346</v>
      </c>
      <c r="C357" s="35">
        <v>45463</v>
      </c>
      <c r="D357" s="30" t="s">
        <v>315</v>
      </c>
      <c r="E357" s="32">
        <v>25900000</v>
      </c>
      <c r="F357" s="30" t="s">
        <v>316</v>
      </c>
      <c r="G357" s="19"/>
    </row>
    <row r="358" spans="1:7">
      <c r="A358" s="44" t="s">
        <v>254</v>
      </c>
      <c r="B358" s="44">
        <v>347</v>
      </c>
      <c r="C358" s="48">
        <v>45464</v>
      </c>
      <c r="D358" s="43" t="s">
        <v>115</v>
      </c>
      <c r="E358" s="45">
        <v>27216000</v>
      </c>
      <c r="F358" s="43" t="s">
        <v>116</v>
      </c>
      <c r="G358" s="19"/>
    </row>
    <row r="359" spans="1:7">
      <c r="A359" s="31" t="s">
        <v>35</v>
      </c>
      <c r="B359" s="31">
        <v>348</v>
      </c>
      <c r="C359" s="35">
        <v>45464</v>
      </c>
      <c r="D359" s="30" t="s">
        <v>182</v>
      </c>
      <c r="E359" s="32">
        <v>17000000</v>
      </c>
      <c r="F359" s="30" t="s">
        <v>68</v>
      </c>
      <c r="G359" s="19"/>
    </row>
    <row r="360" spans="1:7">
      <c r="A360" s="31" t="s">
        <v>254</v>
      </c>
      <c r="B360" s="31">
        <v>349</v>
      </c>
      <c r="C360" s="35">
        <v>45464</v>
      </c>
      <c r="D360" s="59" t="s">
        <v>798</v>
      </c>
      <c r="E360" s="32">
        <v>33166667</v>
      </c>
      <c r="F360" s="30" t="s">
        <v>799</v>
      </c>
      <c r="G360" s="19"/>
    </row>
    <row r="361" spans="1:7">
      <c r="A361" s="31" t="s">
        <v>254</v>
      </c>
      <c r="B361" s="31">
        <v>350</v>
      </c>
      <c r="C361" s="35">
        <v>45464</v>
      </c>
      <c r="D361" s="30" t="s">
        <v>800</v>
      </c>
      <c r="E361" s="32">
        <v>30100000</v>
      </c>
      <c r="F361" s="30" t="s">
        <v>801</v>
      </c>
      <c r="G361" s="19"/>
    </row>
    <row r="362" spans="1:7">
      <c r="A362" s="31" t="s">
        <v>254</v>
      </c>
      <c r="B362" s="31">
        <v>351</v>
      </c>
      <c r="C362" s="35">
        <v>45464</v>
      </c>
      <c r="D362" s="30" t="s">
        <v>800</v>
      </c>
      <c r="E362" s="32">
        <v>30100000</v>
      </c>
      <c r="F362" s="30" t="s">
        <v>473</v>
      </c>
      <c r="G362" s="19"/>
    </row>
    <row r="363" spans="1:7">
      <c r="A363" s="31" t="s">
        <v>254</v>
      </c>
      <c r="B363" s="31">
        <v>352</v>
      </c>
      <c r="C363" s="35">
        <v>45464</v>
      </c>
      <c r="D363" s="30" t="s">
        <v>800</v>
      </c>
      <c r="E363" s="32">
        <v>30100000</v>
      </c>
      <c r="F363" s="30" t="s">
        <v>369</v>
      </c>
      <c r="G363" s="19"/>
    </row>
    <row r="364" spans="1:7">
      <c r="A364" s="44" t="s">
        <v>254</v>
      </c>
      <c r="B364" s="44">
        <v>353</v>
      </c>
      <c r="C364" s="48">
        <v>45464</v>
      </c>
      <c r="D364" s="43" t="s">
        <v>804</v>
      </c>
      <c r="E364" s="45">
        <v>28896000</v>
      </c>
      <c r="F364" s="43" t="s">
        <v>562</v>
      </c>
      <c r="G364" s="19"/>
    </row>
    <row r="365" spans="1:7">
      <c r="A365" s="31" t="s">
        <v>654</v>
      </c>
      <c r="B365" s="31">
        <v>354</v>
      </c>
      <c r="C365" s="35">
        <v>45468</v>
      </c>
      <c r="D365" s="30" t="s">
        <v>807</v>
      </c>
      <c r="E365" s="32">
        <v>8400000</v>
      </c>
      <c r="F365" s="30" t="s">
        <v>808</v>
      </c>
      <c r="G365" s="19"/>
    </row>
    <row r="366" spans="1:7">
      <c r="A366" s="31" t="s">
        <v>35</v>
      </c>
      <c r="B366" s="31">
        <v>355</v>
      </c>
      <c r="C366" s="35">
        <v>45468</v>
      </c>
      <c r="D366" s="55" t="s">
        <v>67</v>
      </c>
      <c r="E366" s="32">
        <v>207984000</v>
      </c>
      <c r="F366" s="30" t="s">
        <v>68</v>
      </c>
      <c r="G366" s="19"/>
    </row>
    <row r="367" spans="1:7">
      <c r="A367" s="31" t="s">
        <v>254</v>
      </c>
      <c r="B367" s="31">
        <v>356</v>
      </c>
      <c r="C367" s="35">
        <v>45469</v>
      </c>
      <c r="D367" s="30" t="s">
        <v>810</v>
      </c>
      <c r="E367" s="32">
        <v>15003666</v>
      </c>
      <c r="F367" s="30" t="s">
        <v>811</v>
      </c>
      <c r="G367" s="19"/>
    </row>
    <row r="368" spans="1:7">
      <c r="A368" s="31" t="s">
        <v>254</v>
      </c>
      <c r="B368" s="31">
        <v>357</v>
      </c>
      <c r="C368" s="35">
        <v>45469</v>
      </c>
      <c r="D368" s="59" t="s">
        <v>813</v>
      </c>
      <c r="E368" s="32">
        <v>16853000</v>
      </c>
      <c r="F368" s="30" t="s">
        <v>393</v>
      </c>
      <c r="G368" s="19"/>
    </row>
    <row r="369" spans="1:7">
      <c r="A369" s="31" t="s">
        <v>254</v>
      </c>
      <c r="B369" s="31">
        <v>358</v>
      </c>
      <c r="C369" s="35">
        <v>45469</v>
      </c>
      <c r="D369" s="59" t="s">
        <v>813</v>
      </c>
      <c r="E369" s="32">
        <v>16853000</v>
      </c>
      <c r="F369" s="30" t="s">
        <v>497</v>
      </c>
      <c r="G369" s="19"/>
    </row>
    <row r="370" spans="1:7">
      <c r="A370" s="31" t="s">
        <v>654</v>
      </c>
      <c r="B370" s="31">
        <v>359</v>
      </c>
      <c r="C370" s="35">
        <v>45469</v>
      </c>
      <c r="D370" s="30" t="s">
        <v>807</v>
      </c>
      <c r="E370" s="32">
        <v>8400000</v>
      </c>
      <c r="F370" s="30" t="s">
        <v>815</v>
      </c>
      <c r="G370" s="19"/>
    </row>
    <row r="371" spans="1:7">
      <c r="A371" s="31" t="s">
        <v>254</v>
      </c>
      <c r="B371" s="31">
        <v>360</v>
      </c>
      <c r="C371" s="35">
        <v>45469</v>
      </c>
      <c r="D371" s="59" t="s">
        <v>817</v>
      </c>
      <c r="E371" s="32">
        <v>17332248</v>
      </c>
      <c r="F371" s="30" t="s">
        <v>539</v>
      </c>
      <c r="G371" s="19"/>
    </row>
    <row r="372" spans="1:7">
      <c r="A372" s="31" t="s">
        <v>254</v>
      </c>
      <c r="B372" s="31">
        <v>361</v>
      </c>
      <c r="C372" s="35">
        <v>45469</v>
      </c>
      <c r="D372" s="30" t="s">
        <v>810</v>
      </c>
      <c r="E372" s="32">
        <v>15003666</v>
      </c>
      <c r="F372" s="30" t="s">
        <v>349</v>
      </c>
      <c r="G372" s="19"/>
    </row>
    <row r="373" spans="1:7">
      <c r="A373" s="31" t="s">
        <v>254</v>
      </c>
      <c r="B373" s="31">
        <v>362</v>
      </c>
      <c r="C373" s="35">
        <v>45469</v>
      </c>
      <c r="D373" s="30" t="s">
        <v>810</v>
      </c>
      <c r="E373" s="32">
        <v>15003666</v>
      </c>
      <c r="F373" s="30" t="s">
        <v>361</v>
      </c>
      <c r="G373" s="19"/>
    </row>
    <row r="374" spans="1:7">
      <c r="A374" s="31" t="s">
        <v>35</v>
      </c>
      <c r="B374" s="31">
        <v>363</v>
      </c>
      <c r="C374" s="35">
        <v>45469</v>
      </c>
      <c r="D374" s="30" t="s">
        <v>299</v>
      </c>
      <c r="E374" s="32">
        <v>15000000</v>
      </c>
      <c r="F374" s="30" t="s">
        <v>822</v>
      </c>
      <c r="G374" s="19"/>
    </row>
    <row r="375" spans="1:7">
      <c r="A375" s="31" t="s">
        <v>254</v>
      </c>
      <c r="B375" s="31">
        <v>364</v>
      </c>
      <c r="C375" s="35">
        <v>45469</v>
      </c>
      <c r="D375" s="55" t="s">
        <v>823</v>
      </c>
      <c r="E375" s="32">
        <v>31000000</v>
      </c>
      <c r="F375" s="30" t="s">
        <v>565</v>
      </c>
      <c r="G375" s="19"/>
    </row>
    <row r="376" spans="1:7">
      <c r="A376" s="31" t="s">
        <v>254</v>
      </c>
      <c r="B376" s="31">
        <v>365</v>
      </c>
      <c r="C376" s="35">
        <v>45469</v>
      </c>
      <c r="D376" s="59" t="s">
        <v>825</v>
      </c>
      <c r="E376" s="32">
        <v>38500000</v>
      </c>
      <c r="F376" s="30" t="s">
        <v>826</v>
      </c>
      <c r="G376" s="19"/>
    </row>
    <row r="377" spans="1:7">
      <c r="A377" s="31" t="s">
        <v>254</v>
      </c>
      <c r="B377" s="31">
        <v>366</v>
      </c>
      <c r="C377" s="35">
        <v>45469</v>
      </c>
      <c r="D377" s="55" t="s">
        <v>829</v>
      </c>
      <c r="E377" s="32">
        <v>51800000</v>
      </c>
      <c r="F377" s="30" t="s">
        <v>830</v>
      </c>
      <c r="G377" s="19"/>
    </row>
    <row r="378" spans="1:7">
      <c r="A378" s="31" t="s">
        <v>254</v>
      </c>
      <c r="B378" s="31">
        <v>367</v>
      </c>
      <c r="C378" s="35">
        <v>45470</v>
      </c>
      <c r="D378" s="30" t="s">
        <v>831</v>
      </c>
      <c r="E378" s="32">
        <v>17100000</v>
      </c>
      <c r="F378" s="30" t="s">
        <v>502</v>
      </c>
      <c r="G378" s="19"/>
    </row>
    <row r="379" spans="1:7">
      <c r="A379" s="44" t="s">
        <v>35</v>
      </c>
      <c r="B379" s="44">
        <v>368</v>
      </c>
      <c r="C379" s="48">
        <v>45470</v>
      </c>
      <c r="D379" s="57" t="s">
        <v>833</v>
      </c>
      <c r="E379" s="45">
        <v>16000000</v>
      </c>
      <c r="F379" s="43" t="s">
        <v>834</v>
      </c>
      <c r="G379" s="19"/>
    </row>
    <row r="380" spans="1:7">
      <c r="A380" s="44" t="s">
        <v>35</v>
      </c>
      <c r="B380" s="44">
        <v>369</v>
      </c>
      <c r="C380" s="48">
        <v>45471</v>
      </c>
      <c r="D380" s="43" t="s">
        <v>836</v>
      </c>
      <c r="E380" s="45">
        <v>130000000</v>
      </c>
      <c r="F380" s="43" t="s">
        <v>837</v>
      </c>
      <c r="G380" s="19"/>
    </row>
    <row r="381" spans="1:7">
      <c r="A381" s="31" t="s">
        <v>254</v>
      </c>
      <c r="B381" s="31">
        <v>370</v>
      </c>
      <c r="C381" s="35">
        <v>45471</v>
      </c>
      <c r="D381" s="59" t="s">
        <v>839</v>
      </c>
      <c r="E381" s="32">
        <v>76135605</v>
      </c>
      <c r="F381" s="30" t="s">
        <v>840</v>
      </c>
      <c r="G381" s="19"/>
    </row>
    <row r="382" spans="1:7">
      <c r="A382" s="31" t="s">
        <v>35</v>
      </c>
      <c r="B382" s="31">
        <v>371</v>
      </c>
      <c r="C382" s="35">
        <v>45471</v>
      </c>
      <c r="D382" s="59" t="s">
        <v>709</v>
      </c>
      <c r="E382" s="32">
        <v>65500000</v>
      </c>
      <c r="F382" s="30" t="s">
        <v>50</v>
      </c>
      <c r="G382" s="19"/>
    </row>
    <row r="383" spans="1:7">
      <c r="A383" s="31" t="s">
        <v>254</v>
      </c>
      <c r="B383" s="31">
        <v>372</v>
      </c>
      <c r="C383" s="35">
        <v>45471</v>
      </c>
      <c r="D383" s="55" t="s">
        <v>63</v>
      </c>
      <c r="E383" s="32">
        <v>48600000</v>
      </c>
      <c r="F383" s="30" t="s">
        <v>259</v>
      </c>
      <c r="G383" s="19"/>
    </row>
    <row r="384" spans="1:7">
      <c r="A384" s="31" t="s">
        <v>254</v>
      </c>
      <c r="B384" s="31">
        <v>373</v>
      </c>
      <c r="C384" s="35">
        <v>45471</v>
      </c>
      <c r="D384" s="55" t="s">
        <v>63</v>
      </c>
      <c r="E384" s="32">
        <v>50220000</v>
      </c>
      <c r="F384" s="30" t="s">
        <v>722</v>
      </c>
      <c r="G384" s="19"/>
    </row>
    <row r="385" spans="1:7">
      <c r="A385" s="31" t="s">
        <v>254</v>
      </c>
      <c r="B385" s="31">
        <v>374</v>
      </c>
      <c r="C385" s="35">
        <v>45475</v>
      </c>
      <c r="D385" s="59" t="s">
        <v>847</v>
      </c>
      <c r="E385" s="32">
        <v>17370000</v>
      </c>
      <c r="F385" s="30" t="s">
        <v>281</v>
      </c>
      <c r="G385" s="19"/>
    </row>
    <row r="386" spans="1:7">
      <c r="A386" s="31" t="s">
        <v>254</v>
      </c>
      <c r="B386" s="31">
        <v>375</v>
      </c>
      <c r="C386" s="35">
        <v>45414</v>
      </c>
      <c r="D386" s="55" t="s">
        <v>145</v>
      </c>
      <c r="E386" s="32">
        <v>79380000</v>
      </c>
      <c r="F386" s="30" t="s">
        <v>146</v>
      </c>
      <c r="G386" s="19"/>
    </row>
    <row r="387" spans="1:7">
      <c r="A387" s="31" t="s">
        <v>654</v>
      </c>
      <c r="B387" s="31">
        <v>376</v>
      </c>
      <c r="C387" s="35">
        <v>45475</v>
      </c>
      <c r="D387" s="30" t="s">
        <v>788</v>
      </c>
      <c r="E387" s="32">
        <v>13500000</v>
      </c>
      <c r="F387" s="30" t="s">
        <v>849</v>
      </c>
      <c r="G387" s="19"/>
    </row>
    <row r="388" spans="1:7">
      <c r="A388" s="31" t="s">
        <v>254</v>
      </c>
      <c r="B388" s="31">
        <v>377</v>
      </c>
      <c r="C388" s="35">
        <v>45475</v>
      </c>
      <c r="D388" s="55" t="s">
        <v>100</v>
      </c>
      <c r="E388" s="32">
        <v>14214000</v>
      </c>
      <c r="F388" s="30" t="s">
        <v>101</v>
      </c>
      <c r="G388" s="19"/>
    </row>
    <row r="389" spans="1:7">
      <c r="A389" s="31" t="s">
        <v>254</v>
      </c>
      <c r="B389" s="31">
        <v>378</v>
      </c>
      <c r="C389" s="35">
        <v>45476</v>
      </c>
      <c r="D389" s="30" t="s">
        <v>850</v>
      </c>
      <c r="E389" s="32">
        <v>32000000</v>
      </c>
      <c r="F389" s="30" t="s">
        <v>851</v>
      </c>
      <c r="G389" s="19"/>
    </row>
    <row r="390" spans="1:7">
      <c r="A390" s="31" t="s">
        <v>254</v>
      </c>
      <c r="B390" s="31">
        <v>379</v>
      </c>
      <c r="C390" s="35">
        <v>45476</v>
      </c>
      <c r="D390" s="30" t="s">
        <v>853</v>
      </c>
      <c r="E390" s="32">
        <v>26574000</v>
      </c>
      <c r="F390" s="30" t="s">
        <v>854</v>
      </c>
      <c r="G390" s="19"/>
    </row>
    <row r="391" spans="1:7">
      <c r="A391" s="31" t="s">
        <v>254</v>
      </c>
      <c r="B391" s="31">
        <v>380</v>
      </c>
      <c r="C391" s="35">
        <v>45476</v>
      </c>
      <c r="D391" s="30" t="s">
        <v>853</v>
      </c>
      <c r="E391" s="32">
        <v>26574000</v>
      </c>
      <c r="F391" s="30" t="s">
        <v>402</v>
      </c>
      <c r="G391" s="19"/>
    </row>
    <row r="392" spans="1:7">
      <c r="A392" s="31" t="s">
        <v>254</v>
      </c>
      <c r="B392" s="31">
        <v>381</v>
      </c>
      <c r="C392" s="35">
        <v>45476</v>
      </c>
      <c r="D392" s="30" t="s">
        <v>857</v>
      </c>
      <c r="E392" s="32">
        <v>13200000</v>
      </c>
      <c r="F392" s="30" t="s">
        <v>388</v>
      </c>
      <c r="G392" s="19"/>
    </row>
    <row r="393" spans="1:7">
      <c r="A393" s="31" t="s">
        <v>254</v>
      </c>
      <c r="B393" s="31">
        <v>382</v>
      </c>
      <c r="C393" s="35">
        <v>45476</v>
      </c>
      <c r="D393" s="59" t="s">
        <v>859</v>
      </c>
      <c r="E393" s="32">
        <v>15540000</v>
      </c>
      <c r="F393" s="30" t="s">
        <v>451</v>
      </c>
      <c r="G393" s="19"/>
    </row>
    <row r="394" spans="1:7">
      <c r="A394" s="31" t="s">
        <v>254</v>
      </c>
      <c r="B394" s="31">
        <v>383</v>
      </c>
      <c r="C394" s="35">
        <v>45476</v>
      </c>
      <c r="D394" s="59" t="s">
        <v>859</v>
      </c>
      <c r="E394" s="32">
        <v>15540000</v>
      </c>
      <c r="F394" s="30" t="s">
        <v>861</v>
      </c>
      <c r="G394" s="19"/>
    </row>
    <row r="395" spans="1:7">
      <c r="A395" s="31" t="s">
        <v>254</v>
      </c>
      <c r="B395" s="31">
        <v>384</v>
      </c>
      <c r="C395" s="35">
        <v>45476</v>
      </c>
      <c r="D395" s="59" t="s">
        <v>859</v>
      </c>
      <c r="E395" s="32">
        <v>15540000</v>
      </c>
      <c r="F395" s="30" t="s">
        <v>536</v>
      </c>
      <c r="G395" s="19"/>
    </row>
    <row r="396" spans="1:7">
      <c r="A396" s="31" t="s">
        <v>254</v>
      </c>
      <c r="B396" s="31">
        <v>385</v>
      </c>
      <c r="C396" s="35">
        <v>45476</v>
      </c>
      <c r="D396" s="30" t="s">
        <v>864</v>
      </c>
      <c r="E396" s="32">
        <v>16200000</v>
      </c>
      <c r="F396" s="30" t="s">
        <v>865</v>
      </c>
      <c r="G396" s="19"/>
    </row>
    <row r="397" spans="1:7">
      <c r="A397" s="31" t="s">
        <v>254</v>
      </c>
      <c r="B397" s="31">
        <v>386</v>
      </c>
      <c r="C397" s="35">
        <v>45476</v>
      </c>
      <c r="D397" s="30" t="s">
        <v>864</v>
      </c>
      <c r="E397" s="32">
        <v>16200000</v>
      </c>
      <c r="F397" s="30" t="s">
        <v>342</v>
      </c>
      <c r="G397" s="19"/>
    </row>
    <row r="398" spans="1:7">
      <c r="A398" s="31" t="s">
        <v>254</v>
      </c>
      <c r="B398" s="31">
        <v>387</v>
      </c>
      <c r="C398" s="35">
        <v>45476</v>
      </c>
      <c r="D398" s="30" t="s">
        <v>864</v>
      </c>
      <c r="E398" s="32">
        <v>16200000</v>
      </c>
      <c r="F398" s="30" t="s">
        <v>351</v>
      </c>
      <c r="G398" s="19"/>
    </row>
    <row r="399" spans="1:7">
      <c r="A399" s="31" t="s">
        <v>254</v>
      </c>
      <c r="B399" s="31">
        <v>388</v>
      </c>
      <c r="C399" s="35">
        <v>45476</v>
      </c>
      <c r="D399" s="30" t="s">
        <v>864</v>
      </c>
      <c r="E399" s="32">
        <v>16200000</v>
      </c>
      <c r="F399" s="30" t="s">
        <v>554</v>
      </c>
      <c r="G399" s="19"/>
    </row>
    <row r="400" spans="1:7">
      <c r="A400" s="31" t="s">
        <v>254</v>
      </c>
      <c r="B400" s="31">
        <v>389</v>
      </c>
      <c r="C400" s="35">
        <v>45476</v>
      </c>
      <c r="D400" s="30" t="s">
        <v>864</v>
      </c>
      <c r="E400" s="32">
        <v>16200000</v>
      </c>
      <c r="F400" s="30" t="s">
        <v>367</v>
      </c>
      <c r="G400" s="19"/>
    </row>
    <row r="401" spans="1:7">
      <c r="A401" s="31" t="s">
        <v>254</v>
      </c>
      <c r="B401" s="31">
        <v>390</v>
      </c>
      <c r="C401" s="35">
        <v>45476</v>
      </c>
      <c r="D401" s="59" t="s">
        <v>870</v>
      </c>
      <c r="E401" s="32">
        <v>14214000</v>
      </c>
      <c r="F401" s="30" t="s">
        <v>381</v>
      </c>
      <c r="G401" s="19"/>
    </row>
    <row r="402" spans="1:7">
      <c r="A402" s="31" t="s">
        <v>254</v>
      </c>
      <c r="B402" s="31">
        <v>391</v>
      </c>
      <c r="C402" s="35">
        <v>45476</v>
      </c>
      <c r="D402" s="30" t="s">
        <v>872</v>
      </c>
      <c r="E402" s="32">
        <v>14214000</v>
      </c>
      <c r="F402" s="30" t="s">
        <v>522</v>
      </c>
      <c r="G402" s="19"/>
    </row>
    <row r="403" spans="1:7">
      <c r="A403" s="31" t="s">
        <v>254</v>
      </c>
      <c r="B403" s="31">
        <v>392</v>
      </c>
      <c r="C403" s="35">
        <v>45476</v>
      </c>
      <c r="D403" s="30" t="s">
        <v>864</v>
      </c>
      <c r="E403" s="32">
        <v>14214000</v>
      </c>
      <c r="F403" s="59" t="s">
        <v>399</v>
      </c>
      <c r="G403" s="19"/>
    </row>
    <row r="404" spans="1:7">
      <c r="A404" s="31" t="s">
        <v>254</v>
      </c>
      <c r="B404" s="31">
        <v>393</v>
      </c>
      <c r="C404" s="35">
        <v>45476</v>
      </c>
      <c r="D404" s="30" t="s">
        <v>864</v>
      </c>
      <c r="E404" s="32">
        <v>14214000</v>
      </c>
      <c r="F404" s="30" t="s">
        <v>874</v>
      </c>
      <c r="G404" s="19"/>
    </row>
    <row r="405" spans="1:7">
      <c r="A405" s="31" t="s">
        <v>254</v>
      </c>
      <c r="B405" s="31">
        <v>394</v>
      </c>
      <c r="C405" s="35">
        <v>45476</v>
      </c>
      <c r="D405" s="59" t="s">
        <v>870</v>
      </c>
      <c r="E405" s="32">
        <v>14214000</v>
      </c>
      <c r="F405" s="30" t="s">
        <v>319</v>
      </c>
      <c r="G405" s="19"/>
    </row>
    <row r="406" spans="1:7">
      <c r="A406" s="31" t="s">
        <v>254</v>
      </c>
      <c r="B406" s="31">
        <v>395</v>
      </c>
      <c r="C406" s="35">
        <v>45476</v>
      </c>
      <c r="D406" s="55" t="s">
        <v>100</v>
      </c>
      <c r="E406" s="32">
        <v>14214000</v>
      </c>
      <c r="F406" s="30" t="s">
        <v>472</v>
      </c>
      <c r="G406" s="19"/>
    </row>
    <row r="407" spans="1:7">
      <c r="A407" s="31" t="s">
        <v>254</v>
      </c>
      <c r="B407" s="31">
        <v>396</v>
      </c>
      <c r="C407" s="35">
        <v>45476</v>
      </c>
      <c r="D407" s="30" t="s">
        <v>872</v>
      </c>
      <c r="E407" s="32">
        <v>14214000</v>
      </c>
      <c r="F407" s="30" t="s">
        <v>394</v>
      </c>
      <c r="G407" s="19"/>
    </row>
    <row r="408" spans="1:7">
      <c r="A408" s="31" t="s">
        <v>254</v>
      </c>
      <c r="B408" s="31">
        <v>397</v>
      </c>
      <c r="C408" s="35">
        <v>45476</v>
      </c>
      <c r="D408" s="30" t="s">
        <v>872</v>
      </c>
      <c r="E408" s="32">
        <v>14214000</v>
      </c>
      <c r="F408" s="30" t="s">
        <v>504</v>
      </c>
      <c r="G408" s="19"/>
    </row>
    <row r="409" spans="1:7">
      <c r="A409" s="31" t="s">
        <v>254</v>
      </c>
      <c r="B409" s="31">
        <v>398</v>
      </c>
      <c r="C409" s="35">
        <v>45476</v>
      </c>
      <c r="D409" s="30" t="s">
        <v>872</v>
      </c>
      <c r="E409" s="32">
        <v>14214000</v>
      </c>
      <c r="F409" s="30" t="s">
        <v>395</v>
      </c>
      <c r="G409" s="19"/>
    </row>
    <row r="410" spans="1:7">
      <c r="A410" s="31" t="s">
        <v>254</v>
      </c>
      <c r="B410" s="31">
        <v>399</v>
      </c>
      <c r="C410" s="35">
        <v>45476</v>
      </c>
      <c r="D410" s="30" t="s">
        <v>864</v>
      </c>
      <c r="E410" s="32">
        <v>16200000</v>
      </c>
      <c r="F410" s="30" t="s">
        <v>446</v>
      </c>
      <c r="G410" s="19"/>
    </row>
    <row r="411" spans="1:7">
      <c r="A411" s="31" t="s">
        <v>254</v>
      </c>
      <c r="B411" s="31">
        <v>400</v>
      </c>
      <c r="C411" s="35">
        <v>45476</v>
      </c>
      <c r="D411" s="30" t="s">
        <v>872</v>
      </c>
      <c r="E411" s="32">
        <v>14214000</v>
      </c>
      <c r="F411" s="30" t="s">
        <v>444</v>
      </c>
      <c r="G411" s="19"/>
    </row>
    <row r="412" spans="1:7">
      <c r="A412" s="31" t="s">
        <v>254</v>
      </c>
      <c r="B412" s="31">
        <v>401</v>
      </c>
      <c r="C412" s="35">
        <v>45476</v>
      </c>
      <c r="D412" s="59" t="s">
        <v>870</v>
      </c>
      <c r="E412" s="32">
        <v>14214000</v>
      </c>
      <c r="F412" s="30" t="s">
        <v>883</v>
      </c>
      <c r="G412" s="19"/>
    </row>
    <row r="413" spans="1:7">
      <c r="A413" s="31" t="s">
        <v>254</v>
      </c>
      <c r="B413" s="31">
        <v>402</v>
      </c>
      <c r="C413" s="35">
        <v>45476</v>
      </c>
      <c r="D413" s="30" t="s">
        <v>872</v>
      </c>
      <c r="E413" s="32">
        <v>14214000</v>
      </c>
      <c r="F413" s="30" t="s">
        <v>397</v>
      </c>
      <c r="G413" s="19"/>
    </row>
    <row r="414" spans="1:7">
      <c r="A414" s="31" t="s">
        <v>254</v>
      </c>
      <c r="B414" s="31">
        <v>403</v>
      </c>
      <c r="C414" s="35">
        <v>45476</v>
      </c>
      <c r="D414" s="30" t="s">
        <v>872</v>
      </c>
      <c r="E414" s="32">
        <v>14214000</v>
      </c>
      <c r="F414" s="30" t="s">
        <v>442</v>
      </c>
      <c r="G414" s="19"/>
    </row>
    <row r="415" spans="1:7">
      <c r="A415" s="31" t="s">
        <v>254</v>
      </c>
      <c r="B415" s="31">
        <v>404</v>
      </c>
      <c r="C415" s="35">
        <v>45476</v>
      </c>
      <c r="D415" s="30" t="s">
        <v>872</v>
      </c>
      <c r="E415" s="32">
        <v>14214000</v>
      </c>
      <c r="F415" s="30" t="s">
        <v>396</v>
      </c>
      <c r="G415" s="19"/>
    </row>
    <row r="416" spans="1:7">
      <c r="A416" s="31" t="s">
        <v>254</v>
      </c>
      <c r="B416" s="31">
        <v>405</v>
      </c>
      <c r="C416" s="35">
        <v>45476</v>
      </c>
      <c r="D416" s="30" t="s">
        <v>872</v>
      </c>
      <c r="E416" s="32">
        <v>14214000</v>
      </c>
      <c r="F416" s="30" t="s">
        <v>430</v>
      </c>
      <c r="G416" s="19"/>
    </row>
    <row r="417" spans="1:7">
      <c r="A417" s="31" t="s">
        <v>254</v>
      </c>
      <c r="B417" s="31">
        <v>406</v>
      </c>
      <c r="C417" s="35">
        <v>45476</v>
      </c>
      <c r="D417" s="59" t="s">
        <v>870</v>
      </c>
      <c r="E417" s="32">
        <v>14214000</v>
      </c>
      <c r="F417" s="30" t="s">
        <v>888</v>
      </c>
      <c r="G417" s="19"/>
    </row>
    <row r="418" spans="1:7">
      <c r="A418" s="31" t="s">
        <v>254</v>
      </c>
      <c r="B418" s="31">
        <v>407</v>
      </c>
      <c r="C418" s="35">
        <v>45476</v>
      </c>
      <c r="D418" s="59" t="s">
        <v>870</v>
      </c>
      <c r="E418" s="32">
        <v>14214000</v>
      </c>
      <c r="F418" s="30" t="s">
        <v>889</v>
      </c>
      <c r="G418" s="19"/>
    </row>
    <row r="419" spans="1:7">
      <c r="A419" s="44" t="s">
        <v>254</v>
      </c>
      <c r="B419" s="44">
        <v>408</v>
      </c>
      <c r="C419" s="48">
        <v>45476</v>
      </c>
      <c r="D419" s="43" t="s">
        <v>872</v>
      </c>
      <c r="E419" s="45">
        <v>14214000</v>
      </c>
      <c r="F419" s="43" t="s">
        <v>495</v>
      </c>
      <c r="G419" s="19"/>
    </row>
    <row r="420" spans="1:7">
      <c r="A420" s="31" t="s">
        <v>254</v>
      </c>
      <c r="B420" s="31">
        <v>409</v>
      </c>
      <c r="C420" s="35">
        <v>45476</v>
      </c>
      <c r="D420" s="30" t="s">
        <v>872</v>
      </c>
      <c r="E420" s="32">
        <v>14214000</v>
      </c>
      <c r="F420" s="30" t="s">
        <v>532</v>
      </c>
      <c r="G420" s="19"/>
    </row>
    <row r="421" spans="1:7">
      <c r="A421" s="31" t="s">
        <v>254</v>
      </c>
      <c r="B421" s="31">
        <v>410</v>
      </c>
      <c r="C421" s="35">
        <v>45477</v>
      </c>
      <c r="D421" s="55" t="s">
        <v>100</v>
      </c>
      <c r="E421" s="32">
        <v>14214000</v>
      </c>
      <c r="F421" s="30" t="s">
        <v>894</v>
      </c>
      <c r="G421" s="19"/>
    </row>
    <row r="422" spans="1:7">
      <c r="A422" s="31" t="s">
        <v>254</v>
      </c>
      <c r="B422" s="31">
        <v>411</v>
      </c>
      <c r="C422" s="35">
        <v>45477</v>
      </c>
      <c r="D422" s="59" t="s">
        <v>895</v>
      </c>
      <c r="E422" s="32">
        <v>13933330</v>
      </c>
      <c r="F422" s="30" t="s">
        <v>387</v>
      </c>
      <c r="G422" s="19"/>
    </row>
    <row r="423" spans="1:7">
      <c r="A423" s="31" t="s">
        <v>254</v>
      </c>
      <c r="B423" s="31">
        <v>412</v>
      </c>
      <c r="C423" s="35">
        <v>45477</v>
      </c>
      <c r="D423" s="30" t="s">
        <v>864</v>
      </c>
      <c r="E423" s="32">
        <v>16200000</v>
      </c>
      <c r="F423" s="30" t="s">
        <v>897</v>
      </c>
      <c r="G423" s="19"/>
    </row>
    <row r="424" spans="1:7">
      <c r="A424" s="31" t="s">
        <v>254</v>
      </c>
      <c r="B424" s="31">
        <v>413</v>
      </c>
      <c r="C424" s="35">
        <v>45477</v>
      </c>
      <c r="D424" s="59" t="s">
        <v>900</v>
      </c>
      <c r="E424" s="32">
        <v>22800000</v>
      </c>
      <c r="F424" s="30" t="s">
        <v>901</v>
      </c>
      <c r="G424" s="19"/>
    </row>
    <row r="425" spans="1:7">
      <c r="A425" s="31" t="s">
        <v>254</v>
      </c>
      <c r="B425" s="31">
        <v>414</v>
      </c>
      <c r="C425" s="35">
        <v>45477</v>
      </c>
      <c r="D425" s="55" t="s">
        <v>83</v>
      </c>
      <c r="E425" s="32">
        <v>25200000</v>
      </c>
      <c r="F425" s="30" t="s">
        <v>327</v>
      </c>
      <c r="G425" s="19"/>
    </row>
    <row r="426" spans="1:7">
      <c r="A426" s="31" t="s">
        <v>254</v>
      </c>
      <c r="B426" s="31">
        <v>415</v>
      </c>
      <c r="C426" s="35">
        <v>45477</v>
      </c>
      <c r="D426" s="59" t="s">
        <v>900</v>
      </c>
      <c r="E426" s="32">
        <v>22800000</v>
      </c>
      <c r="F426" s="30" t="s">
        <v>475</v>
      </c>
      <c r="G426" s="19"/>
    </row>
    <row r="427" spans="1:7">
      <c r="A427" s="31" t="s">
        <v>254</v>
      </c>
      <c r="B427" s="31">
        <v>416</v>
      </c>
      <c r="C427" s="35">
        <v>45477</v>
      </c>
      <c r="D427" s="59" t="s">
        <v>701</v>
      </c>
      <c r="E427" s="32">
        <v>31850000</v>
      </c>
      <c r="F427" s="30" t="s">
        <v>702</v>
      </c>
      <c r="G427" s="19"/>
    </row>
    <row r="428" spans="1:7">
      <c r="A428" s="31" t="s">
        <v>35</v>
      </c>
      <c r="B428" s="31">
        <v>417</v>
      </c>
      <c r="C428" s="35">
        <v>45477</v>
      </c>
      <c r="D428" s="68" t="s">
        <v>597</v>
      </c>
      <c r="E428" s="32">
        <v>19910000</v>
      </c>
      <c r="F428" s="30" t="s">
        <v>61</v>
      </c>
      <c r="G428" s="19"/>
    </row>
    <row r="429" spans="1:7">
      <c r="A429" s="31" t="s">
        <v>254</v>
      </c>
      <c r="B429" s="31">
        <v>418</v>
      </c>
      <c r="C429" s="35">
        <v>45478</v>
      </c>
      <c r="D429" s="30" t="s">
        <v>853</v>
      </c>
      <c r="E429" s="32">
        <v>26574000</v>
      </c>
      <c r="F429" s="30" t="s">
        <v>910</v>
      </c>
      <c r="G429" s="19"/>
    </row>
    <row r="430" spans="1:7">
      <c r="A430" s="31" t="s">
        <v>254</v>
      </c>
      <c r="B430" s="31">
        <v>419</v>
      </c>
      <c r="C430" s="35">
        <v>45478</v>
      </c>
      <c r="D430" s="30" t="s">
        <v>729</v>
      </c>
      <c r="E430" s="32">
        <v>30000000</v>
      </c>
      <c r="F430" s="30" t="s">
        <v>364</v>
      </c>
      <c r="G430" s="19"/>
    </row>
    <row r="431" spans="1:7">
      <c r="A431" s="31" t="s">
        <v>654</v>
      </c>
      <c r="B431" s="31">
        <v>420</v>
      </c>
      <c r="C431" s="35">
        <v>45478</v>
      </c>
      <c r="D431" s="30" t="s">
        <v>913</v>
      </c>
      <c r="E431" s="32">
        <v>27000000</v>
      </c>
      <c r="F431" s="30" t="s">
        <v>914</v>
      </c>
      <c r="G431" s="19"/>
    </row>
    <row r="432" spans="1:7">
      <c r="A432" s="31" t="s">
        <v>35</v>
      </c>
      <c r="B432" s="31">
        <v>421</v>
      </c>
      <c r="C432" s="35">
        <v>45481</v>
      </c>
      <c r="D432" s="59" t="s">
        <v>89</v>
      </c>
      <c r="E432" s="32">
        <v>11220134</v>
      </c>
      <c r="F432" s="59" t="s">
        <v>615</v>
      </c>
      <c r="G432" s="19"/>
    </row>
    <row r="433" spans="1:7">
      <c r="A433" s="44" t="s">
        <v>35</v>
      </c>
      <c r="B433" s="44">
        <v>422</v>
      </c>
      <c r="C433" s="48">
        <v>45482</v>
      </c>
      <c r="D433" s="43" t="s">
        <v>916</v>
      </c>
      <c r="E433" s="45">
        <v>28259916</v>
      </c>
      <c r="F433" s="43" t="s">
        <v>837</v>
      </c>
      <c r="G433" s="19"/>
    </row>
    <row r="434" spans="1:7">
      <c r="A434" s="31" t="s">
        <v>254</v>
      </c>
      <c r="B434" s="31">
        <v>423</v>
      </c>
      <c r="C434" s="35">
        <v>45482</v>
      </c>
      <c r="D434" s="59" t="s">
        <v>900</v>
      </c>
      <c r="E434" s="32">
        <v>22800000</v>
      </c>
      <c r="F434" s="30" t="s">
        <v>477</v>
      </c>
      <c r="G434" s="19"/>
    </row>
    <row r="435" spans="1:7">
      <c r="A435" s="44" t="s">
        <v>254</v>
      </c>
      <c r="B435" s="44">
        <v>424</v>
      </c>
      <c r="C435" s="48">
        <v>45482</v>
      </c>
      <c r="D435" s="43" t="s">
        <v>918</v>
      </c>
      <c r="E435" s="45">
        <v>58320000</v>
      </c>
      <c r="F435" s="43" t="s">
        <v>919</v>
      </c>
      <c r="G435" s="19"/>
    </row>
    <row r="436" spans="1:7">
      <c r="A436" s="44" t="s">
        <v>254</v>
      </c>
      <c r="B436" s="44">
        <v>425</v>
      </c>
      <c r="C436" s="48">
        <v>45483</v>
      </c>
      <c r="D436" s="60" t="s">
        <v>921</v>
      </c>
      <c r="E436" s="45">
        <v>14214000</v>
      </c>
      <c r="F436" s="43" t="s">
        <v>481</v>
      </c>
      <c r="G436" s="19"/>
    </row>
    <row r="437" spans="1:7">
      <c r="A437" s="31" t="s">
        <v>35</v>
      </c>
      <c r="B437" s="31">
        <v>426</v>
      </c>
      <c r="C437" s="35">
        <v>45483</v>
      </c>
      <c r="D437" s="30" t="s">
        <v>923</v>
      </c>
      <c r="E437" s="32">
        <v>17000000</v>
      </c>
      <c r="F437" s="30" t="s">
        <v>712</v>
      </c>
      <c r="G437" s="19"/>
    </row>
    <row r="438" spans="1:7">
      <c r="A438" s="31" t="s">
        <v>254</v>
      </c>
      <c r="B438" s="31">
        <v>427</v>
      </c>
      <c r="C438" s="35">
        <v>45483</v>
      </c>
      <c r="D438" s="30" t="s">
        <v>924</v>
      </c>
      <c r="E438" s="32">
        <v>19142550</v>
      </c>
      <c r="F438" s="30" t="s">
        <v>373</v>
      </c>
      <c r="G438" s="19"/>
    </row>
    <row r="439" spans="1:7">
      <c r="A439" s="44" t="s">
        <v>35</v>
      </c>
      <c r="B439" s="44">
        <v>428</v>
      </c>
      <c r="C439" s="48">
        <v>45483</v>
      </c>
      <c r="D439" s="43" t="s">
        <v>926</v>
      </c>
      <c r="E439" s="45">
        <v>19467800</v>
      </c>
      <c r="F439" s="43" t="s">
        <v>927</v>
      </c>
      <c r="G439" s="19"/>
    </row>
    <row r="440" spans="1:7">
      <c r="A440" s="31" t="s">
        <v>254</v>
      </c>
      <c r="B440" s="31">
        <v>429</v>
      </c>
      <c r="C440" s="35">
        <v>45483</v>
      </c>
      <c r="D440" s="30" t="s">
        <v>929</v>
      </c>
      <c r="E440" s="32">
        <v>26500000</v>
      </c>
      <c r="F440" s="30" t="s">
        <v>930</v>
      </c>
      <c r="G440" s="19"/>
    </row>
    <row r="441" spans="1:7">
      <c r="A441" s="31" t="s">
        <v>654</v>
      </c>
      <c r="B441" s="31">
        <v>430</v>
      </c>
      <c r="C441" s="35">
        <v>45483</v>
      </c>
      <c r="D441" s="30" t="s">
        <v>932</v>
      </c>
      <c r="E441" s="32">
        <v>16800000</v>
      </c>
      <c r="F441" s="30" t="s">
        <v>933</v>
      </c>
      <c r="G441" s="19"/>
    </row>
    <row r="442" spans="1:7">
      <c r="A442" s="31" t="s">
        <v>254</v>
      </c>
      <c r="B442" s="31">
        <v>431</v>
      </c>
      <c r="C442" s="35">
        <v>45484</v>
      </c>
      <c r="D442" s="30" t="s">
        <v>935</v>
      </c>
      <c r="E442" s="32">
        <v>35000000</v>
      </c>
      <c r="F442" s="30" t="s">
        <v>919</v>
      </c>
      <c r="G442" s="19"/>
    </row>
    <row r="443" spans="1:7">
      <c r="A443" s="31" t="s">
        <v>654</v>
      </c>
      <c r="B443" s="31">
        <v>432</v>
      </c>
      <c r="C443" s="35">
        <v>45484</v>
      </c>
      <c r="D443" s="30" t="s">
        <v>932</v>
      </c>
      <c r="E443" s="32">
        <v>16800000</v>
      </c>
      <c r="F443" s="30" t="s">
        <v>937</v>
      </c>
      <c r="G443" s="19"/>
    </row>
    <row r="444" spans="1:7">
      <c r="A444" s="31" t="s">
        <v>654</v>
      </c>
      <c r="B444" s="31">
        <v>433</v>
      </c>
      <c r="C444" s="35">
        <v>45484</v>
      </c>
      <c r="D444" s="30" t="s">
        <v>932</v>
      </c>
      <c r="E444" s="32">
        <v>16800000</v>
      </c>
      <c r="F444" s="30" t="s">
        <v>939</v>
      </c>
      <c r="G444" s="19"/>
    </row>
    <row r="445" spans="1:7">
      <c r="A445" s="31" t="s">
        <v>654</v>
      </c>
      <c r="B445" s="31">
        <v>434</v>
      </c>
      <c r="C445" s="35">
        <v>45484</v>
      </c>
      <c r="D445" s="30" t="s">
        <v>932</v>
      </c>
      <c r="E445" s="32">
        <v>16800000</v>
      </c>
      <c r="F445" s="30" t="s">
        <v>941</v>
      </c>
      <c r="G445" s="19"/>
    </row>
    <row r="446" spans="1:7">
      <c r="A446" s="31" t="s">
        <v>654</v>
      </c>
      <c r="B446" s="31">
        <v>435</v>
      </c>
      <c r="C446" s="35">
        <v>45484</v>
      </c>
      <c r="D446" s="30" t="s">
        <v>932</v>
      </c>
      <c r="E446" s="32">
        <v>16800000</v>
      </c>
      <c r="F446" s="30" t="s">
        <v>943</v>
      </c>
      <c r="G446" s="19"/>
    </row>
    <row r="447" spans="1:7">
      <c r="A447" s="31" t="s">
        <v>654</v>
      </c>
      <c r="B447" s="31">
        <v>436</v>
      </c>
      <c r="C447" s="35">
        <v>45484</v>
      </c>
      <c r="D447" s="30" t="s">
        <v>932</v>
      </c>
      <c r="E447" s="32">
        <v>16800000</v>
      </c>
      <c r="F447" s="30" t="s">
        <v>946</v>
      </c>
      <c r="G447" s="19"/>
    </row>
    <row r="448" spans="1:7">
      <c r="A448" s="31" t="s">
        <v>654</v>
      </c>
      <c r="B448" s="31">
        <v>437</v>
      </c>
      <c r="C448" s="35">
        <v>45484</v>
      </c>
      <c r="D448" s="30" t="s">
        <v>932</v>
      </c>
      <c r="E448" s="32">
        <v>16800000</v>
      </c>
      <c r="F448" s="30" t="s">
        <v>889</v>
      </c>
      <c r="G448" s="19"/>
    </row>
    <row r="449" spans="1:7">
      <c r="A449" s="31" t="s">
        <v>654</v>
      </c>
      <c r="B449" s="31">
        <v>438</v>
      </c>
      <c r="C449" s="35">
        <v>45484</v>
      </c>
      <c r="D449" s="30" t="s">
        <v>932</v>
      </c>
      <c r="E449" s="32">
        <v>16800000</v>
      </c>
      <c r="F449" s="30" t="s">
        <v>948</v>
      </c>
      <c r="G449" s="19"/>
    </row>
    <row r="450" spans="1:7">
      <c r="A450" s="31" t="s">
        <v>654</v>
      </c>
      <c r="B450" s="31">
        <v>439</v>
      </c>
      <c r="C450" s="35">
        <v>45484</v>
      </c>
      <c r="D450" s="59" t="s">
        <v>949</v>
      </c>
      <c r="E450" s="32">
        <v>27000000</v>
      </c>
      <c r="F450" s="30" t="s">
        <v>950</v>
      </c>
      <c r="G450" s="19"/>
    </row>
    <row r="451" spans="1:7">
      <c r="A451" s="31" t="s">
        <v>654</v>
      </c>
      <c r="B451" s="31">
        <v>440</v>
      </c>
      <c r="C451" s="35">
        <v>45484</v>
      </c>
      <c r="D451" s="59" t="s">
        <v>949</v>
      </c>
      <c r="E451" s="32">
        <v>27000000</v>
      </c>
      <c r="F451" s="30" t="s">
        <v>952</v>
      </c>
      <c r="G451" s="19"/>
    </row>
    <row r="452" spans="1:7">
      <c r="A452" s="31" t="s">
        <v>35</v>
      </c>
      <c r="B452" s="31">
        <v>441</v>
      </c>
      <c r="C452" s="35">
        <v>45484</v>
      </c>
      <c r="D452" s="59" t="s">
        <v>618</v>
      </c>
      <c r="E452" s="32">
        <v>30000000</v>
      </c>
      <c r="F452" s="30" t="s">
        <v>619</v>
      </c>
      <c r="G452" s="19"/>
    </row>
    <row r="453" spans="1:7">
      <c r="A453" s="31" t="s">
        <v>654</v>
      </c>
      <c r="B453" s="31">
        <v>442</v>
      </c>
      <c r="C453" s="35">
        <v>45484</v>
      </c>
      <c r="D453" s="59" t="s">
        <v>954</v>
      </c>
      <c r="E453" s="32">
        <v>156700000</v>
      </c>
      <c r="F453" s="294" t="s">
        <v>712</v>
      </c>
      <c r="G453" s="19"/>
    </row>
    <row r="454" spans="1:7">
      <c r="A454" s="31" t="s">
        <v>654</v>
      </c>
      <c r="B454" s="31">
        <v>443</v>
      </c>
      <c r="C454" s="35">
        <v>45485</v>
      </c>
      <c r="D454" s="30" t="s">
        <v>932</v>
      </c>
      <c r="E454" s="32">
        <v>16800000</v>
      </c>
      <c r="F454" s="30" t="s">
        <v>955</v>
      </c>
      <c r="G454" s="19"/>
    </row>
    <row r="455" spans="1:7">
      <c r="A455" s="31" t="s">
        <v>654</v>
      </c>
      <c r="B455" s="31">
        <v>444</v>
      </c>
      <c r="C455" s="35">
        <v>45485</v>
      </c>
      <c r="D455" s="59" t="s">
        <v>949</v>
      </c>
      <c r="E455" s="32">
        <v>27000000</v>
      </c>
      <c r="F455" s="30" t="s">
        <v>957</v>
      </c>
      <c r="G455" s="19"/>
    </row>
    <row r="456" spans="1:7">
      <c r="A456" s="31" t="s">
        <v>654</v>
      </c>
      <c r="B456" s="31">
        <v>445</v>
      </c>
      <c r="C456" s="35">
        <v>45485</v>
      </c>
      <c r="D456" s="59" t="s">
        <v>949</v>
      </c>
      <c r="E456" s="32">
        <v>27000000</v>
      </c>
      <c r="F456" s="30" t="s">
        <v>959</v>
      </c>
      <c r="G456" s="19"/>
    </row>
    <row r="457" spans="1:7">
      <c r="A457" s="31" t="s">
        <v>654</v>
      </c>
      <c r="B457" s="31">
        <v>446</v>
      </c>
      <c r="C457" s="35">
        <v>45485</v>
      </c>
      <c r="D457" s="59" t="s">
        <v>949</v>
      </c>
      <c r="E457" s="32">
        <v>27000000</v>
      </c>
      <c r="F457" s="30" t="s">
        <v>961</v>
      </c>
      <c r="G457" s="19"/>
    </row>
    <row r="458" spans="1:7">
      <c r="A458" s="31" t="s">
        <v>254</v>
      </c>
      <c r="B458" s="31">
        <v>447</v>
      </c>
      <c r="C458" s="35">
        <v>45490</v>
      </c>
      <c r="D458" s="57" t="s">
        <v>963</v>
      </c>
      <c r="E458" s="32">
        <v>36000000</v>
      </c>
      <c r="F458" s="30" t="s">
        <v>338</v>
      </c>
      <c r="G458" s="19"/>
    </row>
    <row r="459" spans="1:7">
      <c r="A459" s="31" t="s">
        <v>35</v>
      </c>
      <c r="B459" s="31">
        <v>448</v>
      </c>
      <c r="C459" s="35">
        <v>45490</v>
      </c>
      <c r="D459" s="30" t="s">
        <v>965</v>
      </c>
      <c r="E459" s="32">
        <v>25750000</v>
      </c>
      <c r="F459" s="30" t="s">
        <v>966</v>
      </c>
      <c r="G459" s="19"/>
    </row>
    <row r="460" spans="1:7">
      <c r="A460" s="31" t="s">
        <v>654</v>
      </c>
      <c r="B460" s="31">
        <v>449</v>
      </c>
      <c r="C460" s="35">
        <v>45490</v>
      </c>
      <c r="D460" s="59" t="s">
        <v>949</v>
      </c>
      <c r="E460" s="32">
        <v>27000000</v>
      </c>
      <c r="F460" s="30" t="s">
        <v>969</v>
      </c>
      <c r="G460" s="19"/>
    </row>
    <row r="461" spans="1:7">
      <c r="A461" s="31" t="s">
        <v>654</v>
      </c>
      <c r="B461" s="31">
        <v>450</v>
      </c>
      <c r="C461" s="35">
        <v>45490</v>
      </c>
      <c r="D461" s="30" t="s">
        <v>932</v>
      </c>
      <c r="E461" s="32">
        <v>16800000</v>
      </c>
      <c r="F461" s="30" t="s">
        <v>971</v>
      </c>
      <c r="G461" s="19"/>
    </row>
    <row r="462" spans="1:7">
      <c r="A462" s="31" t="s">
        <v>654</v>
      </c>
      <c r="B462" s="31">
        <v>451</v>
      </c>
      <c r="C462" s="35">
        <v>45490</v>
      </c>
      <c r="D462" s="30" t="s">
        <v>932</v>
      </c>
      <c r="E462" s="32">
        <v>16800000</v>
      </c>
      <c r="F462" s="30" t="s">
        <v>973</v>
      </c>
      <c r="G462" s="19"/>
    </row>
    <row r="463" spans="1:7">
      <c r="A463" s="31" t="s">
        <v>654</v>
      </c>
      <c r="B463" s="31">
        <v>452</v>
      </c>
      <c r="C463" s="35">
        <v>45490</v>
      </c>
      <c r="D463" s="30" t="s">
        <v>932</v>
      </c>
      <c r="E463" s="32">
        <v>16800000</v>
      </c>
      <c r="F463" s="30" t="s">
        <v>975</v>
      </c>
      <c r="G463" s="19"/>
    </row>
    <row r="464" spans="1:7">
      <c r="A464" s="31" t="s">
        <v>654</v>
      </c>
      <c r="B464" s="31">
        <v>453</v>
      </c>
      <c r="C464" s="35">
        <v>45490</v>
      </c>
      <c r="D464" s="30" t="s">
        <v>932</v>
      </c>
      <c r="E464" s="32">
        <v>16800000</v>
      </c>
      <c r="F464" s="30" t="s">
        <v>978</v>
      </c>
      <c r="G464" s="19"/>
    </row>
    <row r="465" spans="1:7">
      <c r="A465" s="31" t="s">
        <v>654</v>
      </c>
      <c r="B465" s="31">
        <v>454</v>
      </c>
      <c r="C465" s="35">
        <v>45490</v>
      </c>
      <c r="D465" s="59" t="s">
        <v>980</v>
      </c>
      <c r="E465" s="32">
        <v>13200000</v>
      </c>
      <c r="F465" s="30" t="s">
        <v>981</v>
      </c>
      <c r="G465" s="19"/>
    </row>
    <row r="466" spans="1:7">
      <c r="A466" s="31" t="s">
        <v>35</v>
      </c>
      <c r="B466" s="31">
        <v>455</v>
      </c>
      <c r="C466" s="35">
        <v>45492</v>
      </c>
      <c r="D466" s="59" t="s">
        <v>89</v>
      </c>
      <c r="E466" s="32">
        <v>11220134</v>
      </c>
      <c r="F466" s="59" t="s">
        <v>614</v>
      </c>
      <c r="G466" s="19"/>
    </row>
    <row r="467" spans="1:7">
      <c r="A467" s="31" t="s">
        <v>654</v>
      </c>
      <c r="B467" s="31">
        <v>456</v>
      </c>
      <c r="C467" s="35">
        <v>45492</v>
      </c>
      <c r="D467" s="59" t="s">
        <v>983</v>
      </c>
      <c r="E467" s="32">
        <v>27000000</v>
      </c>
      <c r="F467" s="30" t="s">
        <v>984</v>
      </c>
      <c r="G467" s="19"/>
    </row>
    <row r="468" spans="1:7">
      <c r="A468" s="31" t="s">
        <v>654</v>
      </c>
      <c r="B468" s="31">
        <v>457</v>
      </c>
      <c r="C468" s="35">
        <v>45492</v>
      </c>
      <c r="D468" s="30" t="s">
        <v>932</v>
      </c>
      <c r="E468" s="32">
        <v>16800000</v>
      </c>
      <c r="F468" s="30" t="s">
        <v>987</v>
      </c>
      <c r="G468" s="19"/>
    </row>
    <row r="469" spans="1:7">
      <c r="A469" s="44" t="s">
        <v>254</v>
      </c>
      <c r="B469" s="44">
        <v>458</v>
      </c>
      <c r="C469" s="48">
        <v>45492</v>
      </c>
      <c r="D469" s="60" t="s">
        <v>921</v>
      </c>
      <c r="E469" s="45">
        <v>14214000</v>
      </c>
      <c r="F469" s="43" t="s">
        <v>989</v>
      </c>
      <c r="G469" s="19"/>
    </row>
    <row r="470" spans="1:7">
      <c r="A470" s="31" t="s">
        <v>254</v>
      </c>
      <c r="B470" s="31">
        <v>459</v>
      </c>
      <c r="C470" s="35">
        <v>45492</v>
      </c>
      <c r="D470" s="59" t="s">
        <v>859</v>
      </c>
      <c r="E470" s="32">
        <v>15450000</v>
      </c>
      <c r="F470" s="30" t="s">
        <v>991</v>
      </c>
      <c r="G470" s="19"/>
    </row>
    <row r="471" spans="1:7">
      <c r="A471" s="31" t="s">
        <v>654</v>
      </c>
      <c r="B471" s="31">
        <v>460</v>
      </c>
      <c r="C471" s="35">
        <v>45492</v>
      </c>
      <c r="D471" s="59" t="s">
        <v>980</v>
      </c>
      <c r="E471" s="32">
        <v>13200000</v>
      </c>
      <c r="F471" s="30" t="s">
        <v>993</v>
      </c>
      <c r="G471" s="19"/>
    </row>
    <row r="472" spans="1:7">
      <c r="A472" s="31" t="s">
        <v>254</v>
      </c>
      <c r="B472" s="31">
        <v>461</v>
      </c>
      <c r="C472" s="35">
        <v>45492</v>
      </c>
      <c r="D472" s="59" t="s">
        <v>870</v>
      </c>
      <c r="E472" s="32">
        <v>13503300</v>
      </c>
      <c r="F472" s="30" t="s">
        <v>995</v>
      </c>
      <c r="G472" s="19"/>
    </row>
    <row r="473" spans="1:7">
      <c r="A473" s="44" t="s">
        <v>254</v>
      </c>
      <c r="B473" s="44">
        <v>462</v>
      </c>
      <c r="C473" s="48">
        <v>45496</v>
      </c>
      <c r="D473" s="43" t="s">
        <v>612</v>
      </c>
      <c r="E473" s="45">
        <v>24220000</v>
      </c>
      <c r="F473" s="43" t="s">
        <v>228</v>
      </c>
      <c r="G473" s="19"/>
    </row>
    <row r="474" spans="1:7">
      <c r="A474" s="31" t="s">
        <v>254</v>
      </c>
      <c r="B474" s="31">
        <v>463</v>
      </c>
      <c r="C474" s="35">
        <v>45496</v>
      </c>
      <c r="D474" s="30" t="s">
        <v>998</v>
      </c>
      <c r="E474" s="32">
        <v>24220000</v>
      </c>
      <c r="F474" s="30" t="s">
        <v>999</v>
      </c>
      <c r="G474" s="19"/>
    </row>
    <row r="475" spans="1:7">
      <c r="A475" s="301" t="s">
        <v>654</v>
      </c>
      <c r="B475" s="301">
        <v>464</v>
      </c>
      <c r="C475" s="296">
        <v>45496</v>
      </c>
      <c r="D475" s="295" t="s">
        <v>932</v>
      </c>
      <c r="E475" s="306">
        <v>16800000</v>
      </c>
      <c r="F475" s="295" t="s">
        <v>1001</v>
      </c>
      <c r="G475" s="19"/>
    </row>
    <row r="476" spans="1:7">
      <c r="A476" s="31" t="s">
        <v>254</v>
      </c>
      <c r="B476" s="31">
        <v>465</v>
      </c>
      <c r="C476" s="35">
        <v>45496</v>
      </c>
      <c r="D476" s="59" t="s">
        <v>870</v>
      </c>
      <c r="E476" s="32">
        <v>13503300</v>
      </c>
      <c r="F476" s="30" t="s">
        <v>1003</v>
      </c>
      <c r="G476" s="19"/>
    </row>
    <row r="477" spans="1:7">
      <c r="A477" s="31" t="s">
        <v>654</v>
      </c>
      <c r="B477" s="31">
        <v>466</v>
      </c>
      <c r="C477" s="35">
        <v>45496</v>
      </c>
      <c r="D477" s="30" t="s">
        <v>1005</v>
      </c>
      <c r="E477" s="32">
        <v>16800000</v>
      </c>
      <c r="F477" s="295" t="s">
        <v>1006</v>
      </c>
      <c r="G477" s="19"/>
    </row>
    <row r="478" spans="1:7">
      <c r="A478" s="44" t="s">
        <v>654</v>
      </c>
      <c r="B478" s="44">
        <v>467</v>
      </c>
      <c r="C478" s="48">
        <v>45496</v>
      </c>
      <c r="D478" s="43" t="s">
        <v>1005</v>
      </c>
      <c r="E478" s="45">
        <v>16800000</v>
      </c>
      <c r="F478" s="309" t="s">
        <v>1008</v>
      </c>
      <c r="G478" s="19"/>
    </row>
    <row r="479" spans="1:7">
      <c r="A479" s="31" t="s">
        <v>254</v>
      </c>
      <c r="B479" s="31">
        <v>468</v>
      </c>
      <c r="C479" s="35">
        <v>45496</v>
      </c>
      <c r="D479" s="59" t="s">
        <v>1011</v>
      </c>
      <c r="E479" s="32">
        <v>88782330</v>
      </c>
      <c r="F479" s="30" t="s">
        <v>1012</v>
      </c>
      <c r="G479" s="19"/>
    </row>
    <row r="480" spans="1:7">
      <c r="A480" s="44" t="s">
        <v>254</v>
      </c>
      <c r="B480" s="44">
        <v>469</v>
      </c>
      <c r="C480" s="48">
        <v>45496</v>
      </c>
      <c r="D480" s="67" t="s">
        <v>1014</v>
      </c>
      <c r="E480" s="45">
        <v>237657890</v>
      </c>
      <c r="F480" s="43" t="s">
        <v>1012</v>
      </c>
      <c r="G480" s="19"/>
    </row>
    <row r="481" spans="1:7">
      <c r="A481" s="31" t="s">
        <v>654</v>
      </c>
      <c r="B481" s="31">
        <v>470</v>
      </c>
      <c r="C481" s="35">
        <v>45496</v>
      </c>
      <c r="D481" s="59" t="s">
        <v>980</v>
      </c>
      <c r="E481" s="32">
        <v>13200000</v>
      </c>
      <c r="F481" s="30" t="s">
        <v>1016</v>
      </c>
      <c r="G481" s="19"/>
    </row>
    <row r="482" spans="1:7">
      <c r="A482" s="31" t="s">
        <v>654</v>
      </c>
      <c r="B482" s="31">
        <v>471</v>
      </c>
      <c r="C482" s="35">
        <v>45496</v>
      </c>
      <c r="D482" s="59" t="s">
        <v>983</v>
      </c>
      <c r="E482" s="32">
        <v>27000000</v>
      </c>
      <c r="F482" s="30" t="s">
        <v>1018</v>
      </c>
      <c r="G482" s="19"/>
    </row>
    <row r="483" spans="1:7">
      <c r="A483" s="31" t="s">
        <v>654</v>
      </c>
      <c r="B483" s="31">
        <v>472</v>
      </c>
      <c r="C483" s="35">
        <v>45496</v>
      </c>
      <c r="D483" s="59" t="s">
        <v>983</v>
      </c>
      <c r="E483" s="32">
        <v>27000000</v>
      </c>
      <c r="F483" s="30" t="s">
        <v>1020</v>
      </c>
      <c r="G483" s="19"/>
    </row>
    <row r="484" spans="1:7">
      <c r="A484" s="31" t="s">
        <v>254</v>
      </c>
      <c r="B484" s="31">
        <v>473</v>
      </c>
      <c r="C484" s="35">
        <v>45497</v>
      </c>
      <c r="D484" s="30" t="s">
        <v>1021</v>
      </c>
      <c r="E484" s="32">
        <v>22666666</v>
      </c>
      <c r="F484" s="30" t="s">
        <v>559</v>
      </c>
      <c r="G484" s="19"/>
    </row>
    <row r="485" spans="1:7">
      <c r="A485" s="31" t="s">
        <v>654</v>
      </c>
      <c r="B485" s="31">
        <v>474</v>
      </c>
      <c r="C485" s="35">
        <v>45497</v>
      </c>
      <c r="D485" s="30" t="s">
        <v>1023</v>
      </c>
      <c r="E485" s="32">
        <v>18000000</v>
      </c>
      <c r="F485" s="30" t="s">
        <v>1024</v>
      </c>
      <c r="G485" s="19"/>
    </row>
    <row r="486" spans="1:7">
      <c r="A486" s="31" t="s">
        <v>35</v>
      </c>
      <c r="B486" s="31">
        <v>475</v>
      </c>
      <c r="C486" s="35">
        <v>45497</v>
      </c>
      <c r="D486" s="30" t="s">
        <v>182</v>
      </c>
      <c r="E486" s="32">
        <v>175000000</v>
      </c>
      <c r="F486" s="30" t="s">
        <v>837</v>
      </c>
      <c r="G486" s="19"/>
    </row>
    <row r="487" spans="1:7">
      <c r="A487" s="31" t="s">
        <v>254</v>
      </c>
      <c r="B487" s="31">
        <v>476</v>
      </c>
      <c r="C487" s="35">
        <v>45498</v>
      </c>
      <c r="D487" s="59" t="s">
        <v>1026</v>
      </c>
      <c r="E487" s="32">
        <v>13029500</v>
      </c>
      <c r="F487" s="30" t="s">
        <v>449</v>
      </c>
      <c r="G487" s="19"/>
    </row>
    <row r="488" spans="1:7">
      <c r="A488" s="31" t="s">
        <v>254</v>
      </c>
      <c r="B488" s="31">
        <v>477</v>
      </c>
      <c r="C488" s="35">
        <v>45498</v>
      </c>
      <c r="D488" s="59" t="s">
        <v>1026</v>
      </c>
      <c r="E488" s="32">
        <v>13029500</v>
      </c>
      <c r="F488" s="30" t="s">
        <v>1028</v>
      </c>
      <c r="G488" s="19"/>
    </row>
    <row r="489" spans="1:7">
      <c r="A489" s="31" t="s">
        <v>254</v>
      </c>
      <c r="B489" s="31">
        <v>478</v>
      </c>
      <c r="C489" s="35">
        <v>45498</v>
      </c>
      <c r="D489" s="59" t="s">
        <v>1030</v>
      </c>
      <c r="E489" s="32">
        <v>15450000</v>
      </c>
      <c r="F489" s="30" t="s">
        <v>1031</v>
      </c>
      <c r="G489" s="19"/>
    </row>
    <row r="490" spans="1:7">
      <c r="A490" s="31" t="s">
        <v>654</v>
      </c>
      <c r="B490" s="31">
        <v>479</v>
      </c>
      <c r="C490" s="35">
        <v>45498</v>
      </c>
      <c r="D490" s="30" t="s">
        <v>932</v>
      </c>
      <c r="E490" s="32">
        <v>16800000</v>
      </c>
      <c r="F490" s="30" t="s">
        <v>1032</v>
      </c>
      <c r="G490" s="19"/>
    </row>
    <row r="491" spans="1:7">
      <c r="A491" s="31" t="s">
        <v>654</v>
      </c>
      <c r="B491" s="31">
        <v>480</v>
      </c>
      <c r="C491" s="35">
        <v>45498</v>
      </c>
      <c r="D491" s="30" t="s">
        <v>932</v>
      </c>
      <c r="E491" s="32">
        <v>16800000</v>
      </c>
      <c r="F491" s="30" t="s">
        <v>1035</v>
      </c>
      <c r="G491" s="19"/>
    </row>
    <row r="492" spans="1:7">
      <c r="A492" s="31" t="s">
        <v>654</v>
      </c>
      <c r="B492" s="31">
        <v>481</v>
      </c>
      <c r="C492" s="35">
        <v>45498</v>
      </c>
      <c r="D492" s="30" t="s">
        <v>932</v>
      </c>
      <c r="E492" s="32">
        <v>16800000</v>
      </c>
      <c r="F492" s="30" t="s">
        <v>1039</v>
      </c>
      <c r="G492" s="19"/>
    </row>
    <row r="493" spans="1:7">
      <c r="A493" s="31" t="s">
        <v>654</v>
      </c>
      <c r="B493" s="31">
        <v>482</v>
      </c>
      <c r="C493" s="35">
        <v>45498</v>
      </c>
      <c r="D493" s="30" t="s">
        <v>932</v>
      </c>
      <c r="E493" s="32">
        <v>16800000</v>
      </c>
      <c r="F493" s="30" t="s">
        <v>1040</v>
      </c>
      <c r="G493" s="19"/>
    </row>
    <row r="494" spans="1:7">
      <c r="A494" s="31" t="s">
        <v>654</v>
      </c>
      <c r="B494" s="31">
        <v>483</v>
      </c>
      <c r="C494" s="35">
        <v>45498</v>
      </c>
      <c r="D494" s="30" t="s">
        <v>932</v>
      </c>
      <c r="E494" s="32">
        <v>16800000</v>
      </c>
      <c r="F494" s="30" t="s">
        <v>1043</v>
      </c>
      <c r="G494" s="19"/>
    </row>
    <row r="495" spans="1:7">
      <c r="A495" s="31" t="s">
        <v>654</v>
      </c>
      <c r="B495" s="31">
        <v>484</v>
      </c>
      <c r="C495" s="35">
        <v>45498</v>
      </c>
      <c r="D495" s="30" t="s">
        <v>1005</v>
      </c>
      <c r="E495" s="32">
        <v>16800000</v>
      </c>
      <c r="F495" s="30" t="s">
        <v>1047</v>
      </c>
      <c r="G495" s="19"/>
    </row>
    <row r="496" spans="1:7">
      <c r="A496" s="31" t="s">
        <v>654</v>
      </c>
      <c r="B496" s="31">
        <v>485</v>
      </c>
      <c r="C496" s="35">
        <v>45498</v>
      </c>
      <c r="D496" s="59" t="s">
        <v>980</v>
      </c>
      <c r="E496" s="32">
        <v>13200000</v>
      </c>
      <c r="F496" s="30" t="s">
        <v>1050</v>
      </c>
      <c r="G496" s="19"/>
    </row>
    <row r="497" spans="1:7">
      <c r="A497" s="31" t="s">
        <v>35</v>
      </c>
      <c r="B497" s="31">
        <v>486</v>
      </c>
      <c r="C497" s="35">
        <v>45498</v>
      </c>
      <c r="D497" s="55" t="s">
        <v>178</v>
      </c>
      <c r="E497" s="32">
        <v>50000000</v>
      </c>
      <c r="F497" s="30" t="s">
        <v>152</v>
      </c>
      <c r="G497" s="19"/>
    </row>
    <row r="498" spans="1:7">
      <c r="A498" s="44" t="s">
        <v>254</v>
      </c>
      <c r="B498" s="44">
        <v>487</v>
      </c>
      <c r="C498" s="48">
        <v>45498</v>
      </c>
      <c r="D498" s="43" t="s">
        <v>524</v>
      </c>
      <c r="E498" s="45">
        <v>22933000</v>
      </c>
      <c r="F498" s="43" t="s">
        <v>1054</v>
      </c>
      <c r="G498" s="19"/>
    </row>
    <row r="499" spans="1:7">
      <c r="A499" s="31" t="s">
        <v>35</v>
      </c>
      <c r="B499" s="31">
        <v>488</v>
      </c>
      <c r="C499" s="35">
        <v>45503</v>
      </c>
      <c r="D499" s="59" t="s">
        <v>709</v>
      </c>
      <c r="E499" s="32">
        <v>65000000</v>
      </c>
      <c r="F499" s="30" t="s">
        <v>50</v>
      </c>
      <c r="G499" s="19"/>
    </row>
    <row r="500" spans="1:7">
      <c r="A500" s="31" t="s">
        <v>254</v>
      </c>
      <c r="B500" s="31">
        <v>489</v>
      </c>
      <c r="C500" s="35">
        <v>45503</v>
      </c>
      <c r="D500" s="30" t="s">
        <v>1061</v>
      </c>
      <c r="E500" s="32">
        <v>13933330</v>
      </c>
      <c r="F500" s="30" t="s">
        <v>1062</v>
      </c>
      <c r="G500" s="19"/>
    </row>
    <row r="501" spans="1:7">
      <c r="A501" s="31" t="s">
        <v>35</v>
      </c>
      <c r="B501" s="31">
        <v>490</v>
      </c>
      <c r="C501" s="35">
        <v>45503</v>
      </c>
      <c r="D501" s="59" t="s">
        <v>1066</v>
      </c>
      <c r="E501" s="32">
        <v>30604460</v>
      </c>
      <c r="F501" s="30" t="s">
        <v>1067</v>
      </c>
      <c r="G501" s="19"/>
    </row>
    <row r="502" spans="1:7">
      <c r="A502" s="31" t="s">
        <v>1072</v>
      </c>
      <c r="B502" s="31">
        <v>491</v>
      </c>
      <c r="C502" s="35">
        <v>45503</v>
      </c>
      <c r="D502" s="30" t="s">
        <v>1073</v>
      </c>
      <c r="E502" s="32">
        <v>21733600</v>
      </c>
      <c r="F502" s="30" t="s">
        <v>1074</v>
      </c>
      <c r="G502" s="19"/>
    </row>
    <row r="503" spans="1:7">
      <c r="A503" s="31" t="s">
        <v>1072</v>
      </c>
      <c r="B503" s="31">
        <v>492</v>
      </c>
      <c r="C503" s="35">
        <v>45503</v>
      </c>
      <c r="D503" s="30" t="s">
        <v>1073</v>
      </c>
      <c r="E503" s="32">
        <v>21733600</v>
      </c>
      <c r="F503" s="30" t="s">
        <v>1078</v>
      </c>
      <c r="G503" s="19"/>
    </row>
    <row r="504" spans="1:7">
      <c r="A504" s="31" t="s">
        <v>1072</v>
      </c>
      <c r="B504" s="31">
        <v>493</v>
      </c>
      <c r="C504" s="35">
        <v>45503</v>
      </c>
      <c r="D504" s="30" t="s">
        <v>1073</v>
      </c>
      <c r="E504" s="32">
        <v>21733600</v>
      </c>
      <c r="F504" s="30" t="s">
        <v>1083</v>
      </c>
      <c r="G504" s="19"/>
    </row>
    <row r="505" spans="1:7">
      <c r="A505" s="31" t="s">
        <v>654</v>
      </c>
      <c r="B505" s="31">
        <v>494</v>
      </c>
      <c r="C505" s="35">
        <v>45503</v>
      </c>
      <c r="D505" s="59" t="s">
        <v>983</v>
      </c>
      <c r="E505" s="32">
        <v>27000000</v>
      </c>
      <c r="F505" s="30" t="s">
        <v>1087</v>
      </c>
      <c r="G505" s="19"/>
    </row>
    <row r="506" spans="1:7">
      <c r="A506" s="31" t="s">
        <v>1072</v>
      </c>
      <c r="B506" s="31">
        <v>495</v>
      </c>
      <c r="C506" s="35">
        <v>45503</v>
      </c>
      <c r="D506" s="30" t="s">
        <v>1090</v>
      </c>
      <c r="E506" s="32">
        <v>28269846</v>
      </c>
      <c r="F506" s="30" t="s">
        <v>1091</v>
      </c>
      <c r="G506" s="19"/>
    </row>
    <row r="507" spans="1:7">
      <c r="A507" s="31" t="s">
        <v>1072</v>
      </c>
      <c r="B507" s="31">
        <v>496</v>
      </c>
      <c r="C507" s="35">
        <v>45503</v>
      </c>
      <c r="D507" s="59" t="s">
        <v>1096</v>
      </c>
      <c r="E507" s="32">
        <v>11132950</v>
      </c>
      <c r="F507" s="30" t="s">
        <v>1097</v>
      </c>
      <c r="G507" s="19"/>
    </row>
    <row r="508" spans="1:7">
      <c r="A508" s="31" t="s">
        <v>254</v>
      </c>
      <c r="B508" s="31">
        <v>497</v>
      </c>
      <c r="C508" s="35">
        <v>45504</v>
      </c>
      <c r="D508" s="30" t="s">
        <v>1100</v>
      </c>
      <c r="E508" s="32">
        <v>34998765</v>
      </c>
      <c r="F508" s="30" t="s">
        <v>1101</v>
      </c>
      <c r="G508" s="19"/>
    </row>
    <row r="509" spans="1:7">
      <c r="A509" s="31" t="s">
        <v>35</v>
      </c>
      <c r="B509" s="31">
        <v>498</v>
      </c>
      <c r="C509" s="35">
        <v>45504</v>
      </c>
      <c r="D509" s="55" t="s">
        <v>1105</v>
      </c>
      <c r="E509" s="32">
        <v>175000000</v>
      </c>
      <c r="F509" s="30" t="s">
        <v>68</v>
      </c>
      <c r="G509" s="19"/>
    </row>
    <row r="510" spans="1:7">
      <c r="A510" s="31" t="s">
        <v>254</v>
      </c>
      <c r="B510" s="31">
        <v>499</v>
      </c>
      <c r="C510" s="35">
        <v>45505</v>
      </c>
      <c r="D510" s="30" t="s">
        <v>1111</v>
      </c>
      <c r="E510" s="32">
        <v>14400000</v>
      </c>
      <c r="F510" s="30" t="s">
        <v>1112</v>
      </c>
      <c r="G510" s="19"/>
    </row>
    <row r="511" spans="1:7">
      <c r="A511" s="31" t="s">
        <v>254</v>
      </c>
      <c r="B511" s="31">
        <v>500</v>
      </c>
      <c r="C511" s="35">
        <v>45505</v>
      </c>
      <c r="D511" s="30" t="s">
        <v>1117</v>
      </c>
      <c r="E511" s="32">
        <v>24500000</v>
      </c>
      <c r="F511" s="30" t="s">
        <v>1118</v>
      </c>
      <c r="G511" s="19"/>
    </row>
    <row r="512" spans="1:7">
      <c r="A512" s="31" t="s">
        <v>35</v>
      </c>
      <c r="B512" s="31">
        <v>501</v>
      </c>
      <c r="C512" s="35">
        <v>45505</v>
      </c>
      <c r="D512" s="68" t="s">
        <v>486</v>
      </c>
      <c r="E512" s="32">
        <v>123404466</v>
      </c>
      <c r="F512" s="30" t="s">
        <v>108</v>
      </c>
      <c r="G512" s="19"/>
    </row>
    <row r="513" spans="1:7">
      <c r="A513" s="44" t="s">
        <v>35</v>
      </c>
      <c r="B513" s="44">
        <v>502</v>
      </c>
      <c r="C513" s="48">
        <v>45509</v>
      </c>
      <c r="D513" s="43" t="s">
        <v>192</v>
      </c>
      <c r="E513" s="45">
        <v>34500000</v>
      </c>
      <c r="F513" s="43" t="s">
        <v>193</v>
      </c>
      <c r="G513" s="19"/>
    </row>
    <row r="514" spans="1:7">
      <c r="A514" s="31" t="s">
        <v>654</v>
      </c>
      <c r="B514" s="31">
        <v>503</v>
      </c>
      <c r="C514" s="35">
        <v>45509</v>
      </c>
      <c r="D514" s="68" t="s">
        <v>1130</v>
      </c>
      <c r="E514" s="32">
        <v>136000000</v>
      </c>
      <c r="F514" s="30" t="s">
        <v>1131</v>
      </c>
      <c r="G514" s="19"/>
    </row>
    <row r="515" spans="1:7">
      <c r="A515" s="44" t="s">
        <v>35</v>
      </c>
      <c r="B515" s="31">
        <v>504</v>
      </c>
      <c r="C515" s="48">
        <v>45510</v>
      </c>
      <c r="D515" s="67" t="s">
        <v>1135</v>
      </c>
      <c r="E515" s="45">
        <v>90000000</v>
      </c>
      <c r="F515" s="43" t="s">
        <v>837</v>
      </c>
      <c r="G515" s="19"/>
    </row>
    <row r="516" spans="1:7">
      <c r="A516" s="31" t="s">
        <v>35</v>
      </c>
      <c r="B516" s="420">
        <v>505</v>
      </c>
      <c r="C516" s="35">
        <v>45512</v>
      </c>
      <c r="D516" s="30" t="s">
        <v>916</v>
      </c>
      <c r="E516" s="32">
        <v>53000000</v>
      </c>
      <c r="F516" s="30" t="s">
        <v>837</v>
      </c>
      <c r="G516" s="19"/>
    </row>
    <row r="517" spans="1:7">
      <c r="A517" s="31" t="s">
        <v>254</v>
      </c>
      <c r="B517" s="244">
        <v>506</v>
      </c>
      <c r="C517" s="35">
        <v>45513</v>
      </c>
      <c r="D517" s="59" t="s">
        <v>648</v>
      </c>
      <c r="E517" s="32">
        <v>22742400</v>
      </c>
      <c r="F517" s="30" t="s">
        <v>166</v>
      </c>
      <c r="G517" s="19"/>
    </row>
    <row r="518" spans="1:7">
      <c r="A518" s="31" t="s">
        <v>35</v>
      </c>
      <c r="B518" s="244">
        <v>507</v>
      </c>
      <c r="C518" s="35">
        <v>45513</v>
      </c>
      <c r="D518" s="30" t="s">
        <v>1145</v>
      </c>
      <c r="E518" s="32">
        <v>200000000</v>
      </c>
      <c r="F518" s="30" t="s">
        <v>312</v>
      </c>
      <c r="G518" s="19"/>
    </row>
    <row r="519" spans="1:7">
      <c r="A519" s="31" t="s">
        <v>254</v>
      </c>
      <c r="B519" s="244">
        <v>508</v>
      </c>
      <c r="C519" s="35">
        <v>45513</v>
      </c>
      <c r="D519" s="59" t="s">
        <v>1148</v>
      </c>
      <c r="E519" s="32">
        <v>11500000</v>
      </c>
      <c r="F519" s="30" t="s">
        <v>427</v>
      </c>
      <c r="G519" s="19"/>
    </row>
    <row r="520" spans="1:7">
      <c r="A520" s="31" t="s">
        <v>254</v>
      </c>
      <c r="B520" s="244">
        <v>509</v>
      </c>
      <c r="C520" s="35">
        <v>45519</v>
      </c>
      <c r="D520" s="30" t="s">
        <v>1151</v>
      </c>
      <c r="E520" s="32">
        <v>23506666</v>
      </c>
      <c r="F520" s="30" t="s">
        <v>1152</v>
      </c>
      <c r="G520" s="19"/>
    </row>
    <row r="521" spans="1:7">
      <c r="A521" s="31" t="s">
        <v>254</v>
      </c>
      <c r="B521" s="244">
        <v>510</v>
      </c>
      <c r="C521" s="35">
        <v>45519</v>
      </c>
      <c r="D521" s="59" t="s">
        <v>1156</v>
      </c>
      <c r="E521" s="32">
        <v>61750000</v>
      </c>
      <c r="F521" s="59" t="s">
        <v>1157</v>
      </c>
      <c r="G521" s="19"/>
    </row>
    <row r="522" spans="1:7">
      <c r="A522" s="301" t="s">
        <v>254</v>
      </c>
      <c r="B522" s="31">
        <v>511</v>
      </c>
      <c r="C522" s="296">
        <v>45525</v>
      </c>
      <c r="D522" s="57" t="s">
        <v>1163</v>
      </c>
      <c r="E522" s="306">
        <v>120000000</v>
      </c>
      <c r="F522" s="295" t="s">
        <v>1164</v>
      </c>
      <c r="G522" s="19"/>
    </row>
    <row r="523" spans="1:7">
      <c r="A523" s="31" t="s">
        <v>254</v>
      </c>
      <c r="B523" s="31">
        <v>512</v>
      </c>
      <c r="C523" s="35">
        <v>45525</v>
      </c>
      <c r="D523" s="59" t="s">
        <v>1168</v>
      </c>
      <c r="E523" s="32">
        <v>11529133</v>
      </c>
      <c r="F523" s="30" t="s">
        <v>1169</v>
      </c>
      <c r="G523" s="19"/>
    </row>
    <row r="524" spans="1:7">
      <c r="A524" s="31" t="s">
        <v>254</v>
      </c>
      <c r="B524" s="31">
        <v>513</v>
      </c>
      <c r="C524" s="35">
        <v>45525</v>
      </c>
      <c r="D524" s="57" t="s">
        <v>1173</v>
      </c>
      <c r="E524" s="32">
        <v>19680000</v>
      </c>
      <c r="F524" s="30" t="s">
        <v>1174</v>
      </c>
      <c r="G524" s="19"/>
    </row>
    <row r="525" spans="1:7">
      <c r="A525" s="31" t="s">
        <v>654</v>
      </c>
      <c r="B525" s="31">
        <v>514</v>
      </c>
      <c r="C525" s="35">
        <v>45527</v>
      </c>
      <c r="D525" s="59" t="s">
        <v>1178</v>
      </c>
      <c r="E525" s="32">
        <v>21000000</v>
      </c>
      <c r="F525" s="30" t="s">
        <v>1179</v>
      </c>
      <c r="G525" s="19"/>
    </row>
    <row r="526" spans="1:7">
      <c r="A526" s="31" t="s">
        <v>254</v>
      </c>
      <c r="B526" s="31">
        <v>515</v>
      </c>
      <c r="C526" s="35">
        <v>45527</v>
      </c>
      <c r="D526" s="59" t="s">
        <v>1030</v>
      </c>
      <c r="E526" s="32">
        <v>12875000</v>
      </c>
      <c r="F526" s="30" t="s">
        <v>1183</v>
      </c>
      <c r="G526" s="19"/>
    </row>
    <row r="527" spans="1:7">
      <c r="A527" s="31" t="s">
        <v>254</v>
      </c>
      <c r="B527" s="31">
        <v>516</v>
      </c>
      <c r="C527" s="35">
        <v>45527</v>
      </c>
      <c r="D527" s="59" t="s">
        <v>1168</v>
      </c>
      <c r="E527" s="32">
        <v>11529133</v>
      </c>
      <c r="F527" s="30" t="s">
        <v>1187</v>
      </c>
      <c r="G527" s="19"/>
    </row>
    <row r="528" spans="1:7">
      <c r="A528" s="31" t="s">
        <v>254</v>
      </c>
      <c r="B528" s="31">
        <v>517</v>
      </c>
      <c r="C528" s="35">
        <v>45527</v>
      </c>
      <c r="D528" s="59" t="s">
        <v>1168</v>
      </c>
      <c r="E528" s="32">
        <v>11529133</v>
      </c>
      <c r="F528" s="30" t="s">
        <v>1190</v>
      </c>
      <c r="G528" s="19"/>
    </row>
    <row r="529" spans="1:7">
      <c r="A529" s="31" t="s">
        <v>35</v>
      </c>
      <c r="B529" s="31">
        <v>518</v>
      </c>
      <c r="C529" s="35">
        <v>45527</v>
      </c>
      <c r="D529" s="59" t="s">
        <v>608</v>
      </c>
      <c r="E529" s="32">
        <v>40000000</v>
      </c>
      <c r="F529" s="30" t="s">
        <v>577</v>
      </c>
      <c r="G529" s="19"/>
    </row>
    <row r="530" spans="1:7">
      <c r="A530" s="31" t="s">
        <v>35</v>
      </c>
      <c r="B530" s="31">
        <v>519</v>
      </c>
      <c r="C530" s="35">
        <v>45531</v>
      </c>
      <c r="D530" s="57" t="s">
        <v>833</v>
      </c>
      <c r="E530" s="32">
        <v>46000000</v>
      </c>
      <c r="F530" s="30" t="s">
        <v>834</v>
      </c>
      <c r="G530" s="19"/>
    </row>
    <row r="531" spans="1:7">
      <c r="A531" s="31" t="s">
        <v>254</v>
      </c>
      <c r="B531" s="31">
        <v>520</v>
      </c>
      <c r="C531" s="35">
        <v>45531</v>
      </c>
      <c r="D531" s="43" t="s">
        <v>1198</v>
      </c>
      <c r="E531" s="32">
        <v>11845000</v>
      </c>
      <c r="F531" s="30" t="s">
        <v>1199</v>
      </c>
      <c r="G531" s="19"/>
    </row>
    <row r="532" spans="1:7">
      <c r="A532" s="31" t="s">
        <v>654</v>
      </c>
      <c r="B532" s="31">
        <v>521</v>
      </c>
      <c r="C532" s="445">
        <v>45531</v>
      </c>
      <c r="D532" s="68" t="s">
        <v>1203</v>
      </c>
      <c r="E532" s="446">
        <v>11200000</v>
      </c>
      <c r="F532" s="30" t="s">
        <v>679</v>
      </c>
      <c r="G532" s="19"/>
    </row>
    <row r="533" spans="1:7">
      <c r="A533" s="31" t="s">
        <v>1676</v>
      </c>
      <c r="B533" s="31">
        <v>522</v>
      </c>
      <c r="C533" s="35">
        <v>45531</v>
      </c>
      <c r="D533" s="57" t="s">
        <v>1209</v>
      </c>
      <c r="E533" s="32">
        <v>12000000</v>
      </c>
      <c r="F533" s="30" t="s">
        <v>1210</v>
      </c>
      <c r="G533" s="19"/>
    </row>
    <row r="534" spans="1:7">
      <c r="A534" s="31" t="s">
        <v>654</v>
      </c>
      <c r="B534" s="31">
        <v>523</v>
      </c>
      <c r="C534" s="35">
        <v>45532</v>
      </c>
      <c r="D534" s="59" t="s">
        <v>1214</v>
      </c>
      <c r="E534" s="32">
        <v>18000000</v>
      </c>
      <c r="F534" s="30" t="s">
        <v>1215</v>
      </c>
      <c r="G534" s="19"/>
    </row>
    <row r="535" spans="1:7">
      <c r="A535" s="31" t="s">
        <v>654</v>
      </c>
      <c r="B535" s="31">
        <v>524</v>
      </c>
      <c r="C535" s="35">
        <v>45533</v>
      </c>
      <c r="D535" s="30" t="s">
        <v>1220</v>
      </c>
      <c r="E535" s="32">
        <v>16800000</v>
      </c>
      <c r="F535" s="30" t="s">
        <v>1221</v>
      </c>
      <c r="G535" s="19"/>
    </row>
    <row r="536" spans="1:7">
      <c r="A536" s="31" t="s">
        <v>35</v>
      </c>
      <c r="B536" s="31">
        <v>525</v>
      </c>
      <c r="C536" s="35">
        <v>45533</v>
      </c>
      <c r="D536" s="30" t="s">
        <v>1227</v>
      </c>
      <c r="E536" s="32">
        <v>21535693</v>
      </c>
      <c r="F536" s="30" t="s">
        <v>245</v>
      </c>
      <c r="G536" s="19"/>
    </row>
    <row r="537" spans="1:7">
      <c r="A537" s="31" t="s">
        <v>254</v>
      </c>
      <c r="B537" s="31">
        <v>526</v>
      </c>
      <c r="C537" s="35">
        <v>45533</v>
      </c>
      <c r="D537" s="57" t="s">
        <v>1232</v>
      </c>
      <c r="E537" s="32">
        <v>23896000</v>
      </c>
      <c r="F537" s="30" t="s">
        <v>1233</v>
      </c>
      <c r="G537" s="19"/>
    </row>
    <row r="538" spans="1:7">
      <c r="A538" s="31" t="s">
        <v>35</v>
      </c>
      <c r="B538" s="31">
        <v>527</v>
      </c>
      <c r="C538" s="35">
        <v>45534</v>
      </c>
      <c r="D538" s="68" t="s">
        <v>486</v>
      </c>
      <c r="E538" s="32">
        <v>431915638</v>
      </c>
      <c r="F538" s="30" t="s">
        <v>108</v>
      </c>
      <c r="G538" s="19"/>
    </row>
    <row r="539" spans="1:7">
      <c r="A539" s="31" t="s">
        <v>254</v>
      </c>
      <c r="B539" s="244">
        <v>528</v>
      </c>
      <c r="C539" s="35">
        <v>45534</v>
      </c>
      <c r="D539" s="59" t="s">
        <v>1156</v>
      </c>
      <c r="E539" s="32">
        <v>422200000</v>
      </c>
      <c r="F539" s="59" t="s">
        <v>1157</v>
      </c>
      <c r="G539" s="19"/>
    </row>
    <row r="540" spans="1:7">
      <c r="A540" s="31" t="s">
        <v>654</v>
      </c>
      <c r="B540" s="31">
        <v>529</v>
      </c>
      <c r="C540" s="35">
        <v>45538</v>
      </c>
      <c r="D540" s="30" t="s">
        <v>1220</v>
      </c>
      <c r="E540" s="32">
        <v>16800000</v>
      </c>
      <c r="F540" s="30" t="s">
        <v>1241</v>
      </c>
      <c r="G540" s="19"/>
    </row>
    <row r="541" spans="1:7">
      <c r="A541" s="31" t="s">
        <v>654</v>
      </c>
      <c r="B541" s="31">
        <v>530</v>
      </c>
      <c r="C541" s="35">
        <v>45538</v>
      </c>
      <c r="D541" s="59" t="s">
        <v>980</v>
      </c>
      <c r="E541" s="32">
        <v>8800000</v>
      </c>
      <c r="F541" s="30" t="s">
        <v>1245</v>
      </c>
      <c r="G541" s="19"/>
    </row>
    <row r="542" spans="1:7">
      <c r="A542" s="31" t="s">
        <v>254</v>
      </c>
      <c r="B542" s="31">
        <v>531</v>
      </c>
      <c r="C542" s="35">
        <v>45538</v>
      </c>
      <c r="D542" s="43" t="s">
        <v>998</v>
      </c>
      <c r="E542" s="32">
        <v>30660000</v>
      </c>
      <c r="F542" s="30" t="s">
        <v>413</v>
      </c>
      <c r="G542" s="19"/>
    </row>
    <row r="543" spans="1:7">
      <c r="A543" s="31" t="s">
        <v>35</v>
      </c>
      <c r="B543" s="31">
        <v>532</v>
      </c>
      <c r="C543" s="35">
        <v>45538</v>
      </c>
      <c r="D543" s="59" t="s">
        <v>1252</v>
      </c>
      <c r="E543" s="32">
        <v>2250000</v>
      </c>
      <c r="F543" s="30" t="s">
        <v>1253</v>
      </c>
      <c r="G543" s="19"/>
    </row>
    <row r="544" spans="1:7">
      <c r="A544" s="301" t="s">
        <v>35</v>
      </c>
      <c r="B544" s="301">
        <v>533</v>
      </c>
      <c r="C544" s="296">
        <v>45539</v>
      </c>
      <c r="D544" s="295" t="s">
        <v>509</v>
      </c>
      <c r="E544" s="306">
        <v>14862900</v>
      </c>
      <c r="F544" s="295" t="s">
        <v>510</v>
      </c>
      <c r="G544" s="19"/>
    </row>
    <row r="545" spans="1:7">
      <c r="A545" s="31" t="s">
        <v>654</v>
      </c>
      <c r="B545" s="31">
        <v>534</v>
      </c>
      <c r="C545" s="35">
        <v>45541</v>
      </c>
      <c r="D545" s="30" t="s">
        <v>1220</v>
      </c>
      <c r="E545" s="32">
        <v>11200000</v>
      </c>
      <c r="F545" s="30" t="s">
        <v>1260</v>
      </c>
      <c r="G545" s="19"/>
    </row>
    <row r="546" spans="1:7">
      <c r="A546" s="31" t="s">
        <v>254</v>
      </c>
      <c r="B546" s="31">
        <v>535</v>
      </c>
      <c r="C546" s="35">
        <v>45541</v>
      </c>
      <c r="D546" s="55" t="s">
        <v>100</v>
      </c>
      <c r="E546" s="32">
        <v>9476000</v>
      </c>
      <c r="F546" s="30" t="s">
        <v>1265</v>
      </c>
      <c r="G546" s="19"/>
    </row>
    <row r="547" spans="1:7">
      <c r="A547" s="31" t="s">
        <v>35</v>
      </c>
      <c r="B547" s="31">
        <v>536</v>
      </c>
      <c r="C547" s="35">
        <v>45545</v>
      </c>
      <c r="D547" s="43" t="s">
        <v>1269</v>
      </c>
      <c r="E547" s="32">
        <v>6000000</v>
      </c>
      <c r="F547" s="30" t="s">
        <v>1270</v>
      </c>
      <c r="G547" s="19"/>
    </row>
    <row r="548" spans="1:7">
      <c r="A548" s="31" t="s">
        <v>35</v>
      </c>
      <c r="B548" s="31">
        <v>537</v>
      </c>
      <c r="C548" s="35">
        <v>45546</v>
      </c>
      <c r="D548" s="68" t="s">
        <v>1274</v>
      </c>
      <c r="E548" s="32">
        <v>47379000</v>
      </c>
      <c r="F548" s="30" t="s">
        <v>50</v>
      </c>
      <c r="G548" s="19"/>
    </row>
    <row r="549" spans="1:7">
      <c r="A549" s="31" t="s">
        <v>254</v>
      </c>
      <c r="B549" s="31">
        <v>538</v>
      </c>
      <c r="C549" s="35">
        <v>45547</v>
      </c>
      <c r="D549" s="67" t="s">
        <v>1276</v>
      </c>
      <c r="E549" s="32">
        <v>88919696</v>
      </c>
      <c r="F549" s="30" t="s">
        <v>1277</v>
      </c>
      <c r="G549" s="19"/>
    </row>
    <row r="550" spans="1:7">
      <c r="A550" s="31" t="s">
        <v>654</v>
      </c>
      <c r="B550" s="31">
        <v>539</v>
      </c>
      <c r="C550" s="35">
        <v>45547</v>
      </c>
      <c r="D550" s="68" t="s">
        <v>678</v>
      </c>
      <c r="E550" s="32">
        <v>12903294</v>
      </c>
      <c r="F550" s="30" t="s">
        <v>1280</v>
      </c>
      <c r="G550" s="19"/>
    </row>
    <row r="551" spans="1:7">
      <c r="A551" s="31" t="s">
        <v>254</v>
      </c>
      <c r="B551" s="31">
        <v>540</v>
      </c>
      <c r="C551" s="35">
        <v>45548</v>
      </c>
      <c r="D551" s="30" t="s">
        <v>1285</v>
      </c>
      <c r="E551" s="32">
        <v>9200000</v>
      </c>
      <c r="F551" s="30" t="s">
        <v>1286</v>
      </c>
      <c r="G551" s="19"/>
    </row>
    <row r="552" spans="1:7">
      <c r="A552" s="31" t="s">
        <v>654</v>
      </c>
      <c r="B552" s="31">
        <v>541</v>
      </c>
      <c r="C552" s="35">
        <v>45548</v>
      </c>
      <c r="D552" s="68" t="s">
        <v>1290</v>
      </c>
      <c r="E552" s="32">
        <v>31000000</v>
      </c>
      <c r="F552" s="30" t="s">
        <v>1291</v>
      </c>
      <c r="G552" s="19"/>
    </row>
    <row r="553" spans="1:7">
      <c r="A553" s="31" t="s">
        <v>35</v>
      </c>
      <c r="B553" s="31">
        <v>542</v>
      </c>
      <c r="C553" s="35">
        <v>45551</v>
      </c>
      <c r="D553" s="55" t="s">
        <v>1295</v>
      </c>
      <c r="E553" s="32">
        <v>100000000</v>
      </c>
      <c r="F553" s="30" t="s">
        <v>68</v>
      </c>
      <c r="G553" s="19"/>
    </row>
    <row r="554" spans="1:7">
      <c r="A554" s="31" t="s">
        <v>254</v>
      </c>
      <c r="B554" s="31">
        <v>543</v>
      </c>
      <c r="C554" s="35">
        <v>45555</v>
      </c>
      <c r="D554" s="59" t="s">
        <v>1297</v>
      </c>
      <c r="E554" s="32">
        <v>72949618</v>
      </c>
      <c r="F554" s="30" t="s">
        <v>1298</v>
      </c>
      <c r="G554" s="19"/>
    </row>
    <row r="555" spans="1:7">
      <c r="A555" s="31" t="s">
        <v>35</v>
      </c>
      <c r="B555" s="31">
        <v>544</v>
      </c>
      <c r="C555" s="35">
        <v>45555</v>
      </c>
      <c r="D555" s="59" t="s">
        <v>754</v>
      </c>
      <c r="E555" s="32">
        <v>28540211</v>
      </c>
      <c r="F555" s="30" t="s">
        <v>248</v>
      </c>
      <c r="G555" s="19"/>
    </row>
    <row r="556" spans="1:7">
      <c r="A556" s="31" t="s">
        <v>35</v>
      </c>
      <c r="B556" s="31">
        <v>545</v>
      </c>
      <c r="C556" s="35">
        <v>45555</v>
      </c>
      <c r="D556" s="68" t="s">
        <v>1306</v>
      </c>
      <c r="E556" s="32">
        <v>258121380</v>
      </c>
      <c r="F556" s="30" t="s">
        <v>1307</v>
      </c>
      <c r="G556" s="19"/>
    </row>
    <row r="557" spans="1:7">
      <c r="A557" s="31" t="s">
        <v>254</v>
      </c>
      <c r="B557" s="31">
        <v>546</v>
      </c>
      <c r="C557" s="35">
        <v>45555</v>
      </c>
      <c r="D557" s="55" t="s">
        <v>1313</v>
      </c>
      <c r="E557" s="32">
        <v>20000000</v>
      </c>
      <c r="F557" s="30" t="s">
        <v>152</v>
      </c>
      <c r="G557" s="19"/>
    </row>
    <row r="558" spans="1:7">
      <c r="A558" s="31" t="s">
        <v>35</v>
      </c>
      <c r="B558" s="31">
        <v>547</v>
      </c>
      <c r="C558" s="35">
        <v>45558</v>
      </c>
      <c r="D558" s="59" t="s">
        <v>167</v>
      </c>
      <c r="E558" s="32">
        <v>15206233</v>
      </c>
      <c r="F558" s="30" t="s">
        <v>1317</v>
      </c>
      <c r="G558" s="19"/>
    </row>
    <row r="559" spans="1:7">
      <c r="A559" s="31" t="s">
        <v>654</v>
      </c>
      <c r="B559" s="31">
        <v>548</v>
      </c>
      <c r="C559" s="35">
        <v>45559</v>
      </c>
      <c r="D559" s="57" t="s">
        <v>1322</v>
      </c>
      <c r="E559" s="32">
        <v>13500000</v>
      </c>
      <c r="F559" s="30" t="s">
        <v>1323</v>
      </c>
      <c r="G559" s="19"/>
    </row>
    <row r="560" spans="1:7">
      <c r="A560" s="31" t="s">
        <v>35</v>
      </c>
      <c r="B560" s="31">
        <v>549</v>
      </c>
      <c r="C560" s="35">
        <v>45561</v>
      </c>
      <c r="D560" s="55" t="s">
        <v>178</v>
      </c>
      <c r="E560" s="32">
        <v>20000000</v>
      </c>
      <c r="F560" s="30" t="s">
        <v>152</v>
      </c>
      <c r="G560" s="19"/>
    </row>
    <row r="561" spans="1:7">
      <c r="A561" s="31" t="s">
        <v>654</v>
      </c>
      <c r="B561" s="31">
        <v>550</v>
      </c>
      <c r="C561" s="35">
        <v>45566</v>
      </c>
      <c r="D561" s="57" t="s">
        <v>1329</v>
      </c>
      <c r="E561" s="32">
        <v>11200000</v>
      </c>
      <c r="F561" s="30" t="s">
        <v>1330</v>
      </c>
      <c r="G561" s="19"/>
    </row>
    <row r="562" spans="1:7">
      <c r="A562" s="31" t="s">
        <v>35</v>
      </c>
      <c r="B562" s="31">
        <v>551</v>
      </c>
      <c r="C562" s="35">
        <v>45568</v>
      </c>
      <c r="D562" s="55" t="s">
        <v>1295</v>
      </c>
      <c r="E562" s="32">
        <v>150000000</v>
      </c>
      <c r="F562" s="30" t="s">
        <v>68</v>
      </c>
      <c r="G562" s="19"/>
    </row>
    <row r="563" spans="1:7">
      <c r="A563" s="31" t="s">
        <v>254</v>
      </c>
      <c r="B563" s="31">
        <v>552</v>
      </c>
      <c r="C563" s="35">
        <v>45572</v>
      </c>
      <c r="D563" s="59" t="s">
        <v>1335</v>
      </c>
      <c r="E563" s="32">
        <v>13500000</v>
      </c>
      <c r="F563" s="30" t="s">
        <v>1336</v>
      </c>
      <c r="G563" s="19"/>
    </row>
    <row r="564" spans="1:7">
      <c r="A564" s="31" t="s">
        <v>35</v>
      </c>
      <c r="B564" s="31">
        <v>553</v>
      </c>
      <c r="C564" s="35">
        <v>45572</v>
      </c>
      <c r="D564" s="57" t="s">
        <v>1340</v>
      </c>
      <c r="E564" s="32">
        <v>147160000</v>
      </c>
      <c r="F564" s="30" t="s">
        <v>1341</v>
      </c>
      <c r="G564" s="19"/>
    </row>
    <row r="565" spans="1:7">
      <c r="A565" s="31" t="s">
        <v>35</v>
      </c>
      <c r="B565" s="31">
        <v>554</v>
      </c>
      <c r="C565" s="35">
        <v>45572</v>
      </c>
      <c r="D565" s="30" t="s">
        <v>299</v>
      </c>
      <c r="E565" s="32">
        <v>13287000</v>
      </c>
      <c r="F565" s="30" t="s">
        <v>1345</v>
      </c>
      <c r="G565" s="19"/>
    </row>
    <row r="566" spans="1:7">
      <c r="A566" s="342" t="s">
        <v>35</v>
      </c>
      <c r="B566" s="342">
        <v>555</v>
      </c>
      <c r="C566" s="261">
        <v>45575</v>
      </c>
      <c r="D566" s="258" t="s">
        <v>1350</v>
      </c>
      <c r="E566" s="259">
        <v>15759280</v>
      </c>
      <c r="F566" s="258" t="s">
        <v>643</v>
      </c>
      <c r="G566" s="264"/>
    </row>
    <row r="567" spans="1:7">
      <c r="A567" s="31" t="s">
        <v>254</v>
      </c>
      <c r="B567" s="31">
        <v>556</v>
      </c>
      <c r="C567" s="35">
        <v>45575</v>
      </c>
      <c r="D567" s="57" t="s">
        <v>1355</v>
      </c>
      <c r="E567" s="32">
        <v>50000000</v>
      </c>
      <c r="F567" s="30" t="s">
        <v>1356</v>
      </c>
      <c r="G567" s="19"/>
    </row>
    <row r="568" spans="1:7">
      <c r="A568" s="31" t="s">
        <v>254</v>
      </c>
      <c r="B568" s="31">
        <v>557</v>
      </c>
      <c r="C568" s="35">
        <v>45576</v>
      </c>
      <c r="D568" s="30" t="s">
        <v>1359</v>
      </c>
      <c r="E568" s="32">
        <v>12600000</v>
      </c>
      <c r="F568" s="30" t="s">
        <v>1360</v>
      </c>
      <c r="G568" s="19"/>
    </row>
    <row r="569" spans="1:7">
      <c r="A569" s="31" t="s">
        <v>35</v>
      </c>
      <c r="B569" s="31">
        <v>558</v>
      </c>
      <c r="C569" s="35">
        <v>45576</v>
      </c>
      <c r="D569" s="195" t="s">
        <v>1364</v>
      </c>
      <c r="E569" s="32">
        <v>50000000</v>
      </c>
      <c r="F569" s="30" t="s">
        <v>50</v>
      </c>
      <c r="G569" s="19"/>
    </row>
    <row r="570" spans="1:7">
      <c r="A570" s="31" t="s">
        <v>254</v>
      </c>
      <c r="B570" s="31">
        <v>559</v>
      </c>
      <c r="C570" s="445">
        <v>45581</v>
      </c>
      <c r="D570" s="30" t="s">
        <v>804</v>
      </c>
      <c r="E570" s="446">
        <v>13093500</v>
      </c>
      <c r="F570" s="30" t="s">
        <v>1367</v>
      </c>
      <c r="G570" s="19"/>
    </row>
    <row r="575" spans="1:7">
      <c r="E575" s="436"/>
    </row>
    <row r="578" spans="1:8" ht="38.25" customHeight="1">
      <c r="A578" s="525" t="s">
        <v>1677</v>
      </c>
      <c r="B578" s="526"/>
      <c r="C578" s="526"/>
      <c r="D578" s="526"/>
      <c r="E578" s="526"/>
      <c r="F578" s="526"/>
      <c r="G578" s="444" t="s">
        <v>1678</v>
      </c>
      <c r="H578" s="443" t="s">
        <v>1679</v>
      </c>
    </row>
    <row r="579" spans="1:8" ht="45" customHeight="1">
      <c r="A579" s="527" t="s">
        <v>1680</v>
      </c>
      <c r="B579" s="528"/>
      <c r="C579" s="528"/>
      <c r="D579" s="528"/>
      <c r="E579" s="528"/>
      <c r="F579" s="528"/>
      <c r="G579" s="438" t="s">
        <v>1681</v>
      </c>
      <c r="H579" s="439" t="s">
        <v>1682</v>
      </c>
    </row>
    <row r="580" spans="1:8" ht="47.25" customHeight="1">
      <c r="A580" s="516" t="s">
        <v>1683</v>
      </c>
      <c r="B580" s="517"/>
      <c r="C580" s="517"/>
      <c r="D580" s="517"/>
      <c r="E580" s="517"/>
      <c r="F580" s="517"/>
      <c r="G580" s="440" t="s">
        <v>1684</v>
      </c>
      <c r="H580" s="439" t="s">
        <v>1685</v>
      </c>
    </row>
    <row r="581" spans="1:8" ht="42" customHeight="1">
      <c r="A581" s="518" t="s">
        <v>1686</v>
      </c>
      <c r="B581" s="519"/>
      <c r="C581" s="519"/>
      <c r="D581" s="519"/>
      <c r="E581" s="519"/>
      <c r="F581" s="519"/>
      <c r="G581" s="440" t="s">
        <v>1687</v>
      </c>
      <c r="H581" s="439" t="s">
        <v>1688</v>
      </c>
    </row>
    <row r="582" spans="1:8" ht="42" customHeight="1">
      <c r="A582" s="520" t="s">
        <v>1689</v>
      </c>
      <c r="B582" s="521"/>
      <c r="C582" s="522"/>
      <c r="D582" s="521"/>
      <c r="E582" s="521"/>
      <c r="F582" s="521"/>
      <c r="G582" s="442" t="s">
        <v>1690</v>
      </c>
      <c r="H582" s="439" t="s">
        <v>1691</v>
      </c>
    </row>
    <row r="583" spans="1:8" ht="56.25" customHeight="1">
      <c r="A583" s="523" t="s">
        <v>1692</v>
      </c>
      <c r="B583" s="524"/>
      <c r="C583" s="524"/>
      <c r="D583" s="524"/>
      <c r="E583" s="524"/>
      <c r="F583" s="524"/>
      <c r="G583" s="441" t="s">
        <v>1693</v>
      </c>
      <c r="H583" s="437" t="s">
        <v>1694</v>
      </c>
    </row>
  </sheetData>
  <mergeCells count="11">
    <mergeCell ref="A580:F580"/>
    <mergeCell ref="A581:F581"/>
    <mergeCell ref="A582:F582"/>
    <mergeCell ref="A583:F583"/>
    <mergeCell ref="A578:F578"/>
    <mergeCell ref="A579:F579"/>
    <mergeCell ref="A6:F6"/>
    <mergeCell ref="A60:F60"/>
    <mergeCell ref="A76:F76"/>
    <mergeCell ref="A239:F239"/>
    <mergeCell ref="A266:F266"/>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120E2-602F-4371-A71A-3BF903C69A33}">
  <sheetPr>
    <pageSetUpPr fitToPage="1"/>
  </sheetPr>
  <dimension ref="A1:J18"/>
  <sheetViews>
    <sheetView workbookViewId="0">
      <selection sqref="A1:XFD1048576"/>
    </sheetView>
  </sheetViews>
  <sheetFormatPr defaultColWidth="9.140625" defaultRowHeight="15"/>
  <cols>
    <col min="1" max="1" width="4.85546875" style="318" customWidth="1"/>
    <col min="2" max="2" width="6.140625" customWidth="1"/>
    <col min="3" max="3" width="9.42578125" style="401" customWidth="1"/>
    <col min="4" max="4" width="40.85546875" style="401" customWidth="1"/>
    <col min="5" max="5" width="11.5703125" customWidth="1"/>
    <col min="6" max="6" width="15.85546875" style="401" customWidth="1"/>
    <col min="7" max="7" width="9.5703125" style="401" customWidth="1"/>
  </cols>
  <sheetData>
    <row r="1" spans="1:10" ht="23.25" customHeight="1">
      <c r="A1" s="404" t="s">
        <v>0</v>
      </c>
      <c r="B1" s="3" t="s">
        <v>1</v>
      </c>
      <c r="C1" s="4" t="s">
        <v>2</v>
      </c>
      <c r="D1" s="11" t="s">
        <v>3</v>
      </c>
      <c r="E1" s="6" t="s">
        <v>5</v>
      </c>
      <c r="F1" s="3" t="s">
        <v>6</v>
      </c>
      <c r="G1" s="7" t="s">
        <v>8</v>
      </c>
      <c r="H1" s="8" t="s">
        <v>21</v>
      </c>
      <c r="I1" s="9" t="s">
        <v>22</v>
      </c>
      <c r="J1" s="372" t="s">
        <v>25</v>
      </c>
    </row>
    <row r="2" spans="1:10" ht="51.75" customHeight="1">
      <c r="A2" s="31">
        <v>134</v>
      </c>
      <c r="B2" s="30" t="s">
        <v>35</v>
      </c>
      <c r="C2" s="249" t="s">
        <v>157</v>
      </c>
      <c r="D2" s="100" t="s">
        <v>167</v>
      </c>
      <c r="E2" s="32">
        <v>12900000</v>
      </c>
      <c r="F2" s="249" t="s">
        <v>168</v>
      </c>
      <c r="G2" s="405" t="s">
        <v>1695</v>
      </c>
      <c r="H2" s="35">
        <v>45343</v>
      </c>
      <c r="I2" s="31" t="s">
        <v>88</v>
      </c>
      <c r="J2" s="373">
        <f t="shared" ref="J2" si="0">+E2/3</f>
        <v>4300000</v>
      </c>
    </row>
    <row r="3" spans="1:10" ht="75" customHeight="1">
      <c r="A3" s="31">
        <v>256</v>
      </c>
      <c r="B3" s="30" t="s">
        <v>254</v>
      </c>
      <c r="C3" s="249" t="s">
        <v>647</v>
      </c>
      <c r="D3" s="391" t="s">
        <v>648</v>
      </c>
      <c r="E3" s="32">
        <v>14214000</v>
      </c>
      <c r="F3" s="249" t="s">
        <v>166</v>
      </c>
      <c r="G3" s="405" t="s">
        <v>1696</v>
      </c>
      <c r="H3" s="35">
        <v>45420</v>
      </c>
      <c r="I3" s="31" t="s">
        <v>88</v>
      </c>
      <c r="J3" s="373">
        <f>+E3/3</f>
        <v>4738000</v>
      </c>
    </row>
    <row r="4" spans="1:10" ht="30.75" customHeight="1">
      <c r="A4" s="31">
        <v>218</v>
      </c>
      <c r="B4" s="30" t="s">
        <v>254</v>
      </c>
      <c r="C4" s="249" t="s">
        <v>92</v>
      </c>
      <c r="D4" s="392" t="s">
        <v>561</v>
      </c>
      <c r="E4" s="32">
        <v>12900000</v>
      </c>
      <c r="F4" s="249" t="s">
        <v>562</v>
      </c>
      <c r="G4" s="405" t="s">
        <v>1697</v>
      </c>
      <c r="H4" s="35">
        <v>45370</v>
      </c>
      <c r="I4" s="31" t="s">
        <v>88</v>
      </c>
      <c r="J4" s="373">
        <f t="shared" ref="J4" si="1">+E4/3</f>
        <v>4300000</v>
      </c>
    </row>
    <row r="5" spans="1:10" ht="63.75" customHeight="1">
      <c r="A5" s="31">
        <v>265</v>
      </c>
      <c r="B5" s="30" t="s">
        <v>654</v>
      </c>
      <c r="C5" s="249" t="s">
        <v>157</v>
      </c>
      <c r="D5" s="393" t="s">
        <v>663</v>
      </c>
      <c r="E5" s="32">
        <v>23800000</v>
      </c>
      <c r="F5" s="249" t="s">
        <v>664</v>
      </c>
      <c r="G5" s="405" t="s">
        <v>1698</v>
      </c>
      <c r="H5" s="35">
        <v>45434</v>
      </c>
      <c r="I5" s="41">
        <v>45656</v>
      </c>
      <c r="J5" s="373">
        <f>+E5/5.2</f>
        <v>4576923.076923077</v>
      </c>
    </row>
    <row r="6" spans="1:10" ht="64.5" customHeight="1">
      <c r="A6" s="31">
        <v>266</v>
      </c>
      <c r="B6" s="30" t="s">
        <v>654</v>
      </c>
      <c r="C6" s="249" t="s">
        <v>157</v>
      </c>
      <c r="D6" s="265" t="s">
        <v>665</v>
      </c>
      <c r="E6" s="32">
        <v>23800000</v>
      </c>
      <c r="F6" s="249" t="s">
        <v>666</v>
      </c>
      <c r="G6" s="405" t="s">
        <v>1699</v>
      </c>
      <c r="H6" s="35">
        <v>45432</v>
      </c>
      <c r="I6" s="41">
        <v>45656</v>
      </c>
      <c r="J6" s="373">
        <f>+E6/5.2</f>
        <v>4576923.076923077</v>
      </c>
    </row>
    <row r="7" spans="1:10" ht="46.5" customHeight="1">
      <c r="A7" s="31">
        <v>296</v>
      </c>
      <c r="B7" s="30" t="s">
        <v>35</v>
      </c>
      <c r="C7" s="403" t="s">
        <v>157</v>
      </c>
      <c r="D7" s="248" t="s">
        <v>167</v>
      </c>
      <c r="E7" s="32">
        <v>35200000</v>
      </c>
      <c r="F7" s="402" t="s">
        <v>719</v>
      </c>
      <c r="G7" s="405" t="s">
        <v>1695</v>
      </c>
      <c r="H7" s="35">
        <v>45447</v>
      </c>
      <c r="I7" s="41">
        <v>45443</v>
      </c>
      <c r="J7" s="373">
        <v>4300000</v>
      </c>
    </row>
    <row r="8" spans="1:10" ht="68.25" customHeight="1">
      <c r="A8" s="31">
        <v>322</v>
      </c>
      <c r="B8" s="30" t="s">
        <v>254</v>
      </c>
      <c r="C8" s="249" t="s">
        <v>284</v>
      </c>
      <c r="D8" s="394" t="s">
        <v>758</v>
      </c>
      <c r="E8" s="32">
        <v>29239992</v>
      </c>
      <c r="F8" s="249" t="s">
        <v>517</v>
      </c>
      <c r="G8" s="405" t="s">
        <v>1700</v>
      </c>
      <c r="H8" s="35">
        <v>45455</v>
      </c>
      <c r="I8" s="41">
        <v>45657</v>
      </c>
      <c r="J8" s="373">
        <f t="shared" ref="J8" si="2">+E8/6</f>
        <v>4873332</v>
      </c>
    </row>
    <row r="9" spans="1:10" ht="39.75" customHeight="1">
      <c r="A9" s="31">
        <v>332</v>
      </c>
      <c r="B9" s="30" t="s">
        <v>254</v>
      </c>
      <c r="C9" s="249" t="s">
        <v>92</v>
      </c>
      <c r="D9" s="395" t="s">
        <v>160</v>
      </c>
      <c r="E9" s="32">
        <v>27466000</v>
      </c>
      <c r="F9" s="249" t="s">
        <v>161</v>
      </c>
      <c r="G9" s="405" t="s">
        <v>1701</v>
      </c>
      <c r="H9" s="35">
        <v>45460</v>
      </c>
      <c r="I9" s="41">
        <v>45657</v>
      </c>
      <c r="J9" s="373">
        <f t="shared" ref="J9" si="3">+E9/6</f>
        <v>4577666.666666667</v>
      </c>
    </row>
    <row r="10" spans="1:10" ht="63" customHeight="1">
      <c r="A10" s="31">
        <v>349</v>
      </c>
      <c r="B10" s="30" t="s">
        <v>254</v>
      </c>
      <c r="C10" s="249" t="s">
        <v>92</v>
      </c>
      <c r="D10" s="396" t="s">
        <v>798</v>
      </c>
      <c r="E10" s="32">
        <v>33166667</v>
      </c>
      <c r="F10" s="249" t="s">
        <v>799</v>
      </c>
      <c r="G10" s="405" t="s">
        <v>1702</v>
      </c>
      <c r="H10" s="35">
        <v>45468</v>
      </c>
      <c r="I10" s="41">
        <v>45657</v>
      </c>
      <c r="J10" s="373">
        <f t="shared" ref="J10" si="4">+E10/6</f>
        <v>5527777.833333333</v>
      </c>
    </row>
    <row r="11" spans="1:10" ht="43.5" customHeight="1">
      <c r="A11" s="44">
        <v>353</v>
      </c>
      <c r="B11" s="43" t="s">
        <v>254</v>
      </c>
      <c r="C11" s="266" t="s">
        <v>92</v>
      </c>
      <c r="D11" s="397" t="s">
        <v>804</v>
      </c>
      <c r="E11" s="45">
        <v>28896000</v>
      </c>
      <c r="F11" s="266" t="s">
        <v>562</v>
      </c>
      <c r="G11" s="406" t="s">
        <v>1697</v>
      </c>
      <c r="H11" s="48">
        <v>45468</v>
      </c>
      <c r="I11" s="247">
        <v>45657</v>
      </c>
      <c r="J11" s="373">
        <f>+E11/5.1</f>
        <v>5665882.3529411769</v>
      </c>
    </row>
    <row r="12" spans="1:10" ht="80.25" customHeight="1">
      <c r="A12" s="31">
        <v>365</v>
      </c>
      <c r="B12" s="30" t="s">
        <v>254</v>
      </c>
      <c r="C12" s="249" t="s">
        <v>53</v>
      </c>
      <c r="D12" s="398" t="s">
        <v>825</v>
      </c>
      <c r="E12" s="32">
        <v>38500000</v>
      </c>
      <c r="F12" s="249" t="s">
        <v>826</v>
      </c>
      <c r="G12" s="405" t="s">
        <v>1696</v>
      </c>
      <c r="H12" s="35">
        <v>45471</v>
      </c>
      <c r="I12" s="31" t="s">
        <v>828</v>
      </c>
      <c r="J12" s="373">
        <f t="shared" ref="J12" si="5">+E12/6</f>
        <v>6416666.666666667</v>
      </c>
    </row>
    <row r="13" spans="1:10" ht="76.5" customHeight="1">
      <c r="A13" s="31">
        <v>378</v>
      </c>
      <c r="B13" s="30" t="s">
        <v>254</v>
      </c>
      <c r="C13" s="249" t="s">
        <v>92</v>
      </c>
      <c r="D13" s="399" t="s">
        <v>850</v>
      </c>
      <c r="E13" s="32">
        <v>32000000</v>
      </c>
      <c r="F13" s="249" t="s">
        <v>851</v>
      </c>
      <c r="G13" s="405" t="s">
        <v>1703</v>
      </c>
      <c r="H13" s="35">
        <v>45476</v>
      </c>
      <c r="I13" s="41">
        <v>45657</v>
      </c>
      <c r="J13" s="373">
        <f t="shared" ref="J13" si="6">+E13/6</f>
        <v>5333333.333333333</v>
      </c>
    </row>
    <row r="14" spans="1:10" ht="40.5" customHeight="1">
      <c r="A14" s="31">
        <v>416</v>
      </c>
      <c r="B14" s="30" t="s">
        <v>254</v>
      </c>
      <c r="C14" s="249" t="s">
        <v>314</v>
      </c>
      <c r="D14" s="396" t="s">
        <v>1704</v>
      </c>
      <c r="E14" s="32">
        <v>31850000</v>
      </c>
      <c r="F14" s="249" t="s">
        <v>702</v>
      </c>
      <c r="G14" s="405" t="s">
        <v>1705</v>
      </c>
      <c r="H14" s="35">
        <v>45477</v>
      </c>
      <c r="I14" s="41">
        <v>45657</v>
      </c>
      <c r="J14" s="373">
        <f t="shared" ref="J14" si="7">+E14/6</f>
        <v>5308333.333333333</v>
      </c>
    </row>
    <row r="15" spans="1:10" ht="45" customHeight="1">
      <c r="A15" s="31">
        <v>419</v>
      </c>
      <c r="B15" s="30" t="s">
        <v>254</v>
      </c>
      <c r="C15" s="249" t="s">
        <v>1706</v>
      </c>
      <c r="D15" s="400" t="s">
        <v>729</v>
      </c>
      <c r="E15" s="32">
        <v>30000000</v>
      </c>
      <c r="F15" s="249" t="s">
        <v>364</v>
      </c>
      <c r="G15" s="405" t="s">
        <v>1707</v>
      </c>
      <c r="H15" s="35">
        <v>45478</v>
      </c>
      <c r="I15" s="41">
        <v>45657</v>
      </c>
      <c r="J15" s="373">
        <f>+E15/6</f>
        <v>5000000</v>
      </c>
    </row>
    <row r="16" spans="1:10" ht="63.75" customHeight="1">
      <c r="A16" s="44">
        <v>428</v>
      </c>
      <c r="B16" s="43" t="s">
        <v>35</v>
      </c>
      <c r="C16" s="266" t="s">
        <v>251</v>
      </c>
      <c r="D16" s="397" t="s">
        <v>926</v>
      </c>
      <c r="E16" s="45">
        <v>19467800</v>
      </c>
      <c r="F16" s="266" t="s">
        <v>927</v>
      </c>
      <c r="G16" s="406" t="s">
        <v>1697</v>
      </c>
      <c r="H16" s="48">
        <v>45485</v>
      </c>
      <c r="I16" s="247">
        <v>45657</v>
      </c>
      <c r="J16" s="373">
        <f>+E16/6</f>
        <v>3244633.3333333335</v>
      </c>
    </row>
    <row r="17" spans="1:10" ht="61.5" customHeight="1">
      <c r="A17" s="31">
        <v>522</v>
      </c>
      <c r="B17" s="30" t="s">
        <v>1208</v>
      </c>
      <c r="C17" s="249" t="s">
        <v>42</v>
      </c>
      <c r="D17" s="334" t="s">
        <v>1209</v>
      </c>
      <c r="E17" s="32">
        <v>12000000</v>
      </c>
      <c r="F17" s="249" t="s">
        <v>1210</v>
      </c>
      <c r="G17" s="405" t="s">
        <v>1708</v>
      </c>
      <c r="H17" s="35">
        <v>45532</v>
      </c>
      <c r="I17" s="31" t="s">
        <v>88</v>
      </c>
      <c r="J17" s="373">
        <v>4000000</v>
      </c>
    </row>
    <row r="18" spans="1:10" ht="46.5" customHeight="1">
      <c r="A18" s="31">
        <v>540</v>
      </c>
      <c r="B18" s="30" t="s">
        <v>254</v>
      </c>
      <c r="C18" s="249" t="s">
        <v>1284</v>
      </c>
      <c r="D18" s="249" t="s">
        <v>1285</v>
      </c>
      <c r="E18" s="32">
        <v>9200000</v>
      </c>
      <c r="F18" s="249" t="s">
        <v>1286</v>
      </c>
      <c r="G18" s="405" t="s">
        <v>1709</v>
      </c>
      <c r="H18" s="35"/>
      <c r="I18" s="41">
        <v>45657</v>
      </c>
      <c r="J18" s="373">
        <v>2300000</v>
      </c>
    </row>
  </sheetData>
  <pageMargins left="0.7" right="0.7" top="0.75" bottom="0.75" header="0.3" footer="0.3"/>
  <pageSetup fitToHeight="0" orientation="landscape"/>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4818A-6F53-41F4-84C3-5FA2F9E65CD5}">
  <dimension ref="A1:AD433"/>
  <sheetViews>
    <sheetView workbookViewId="0">
      <pane ySplit="1" topLeftCell="A2" activePane="bottomLeft" state="frozen"/>
      <selection pane="bottomLeft"/>
    </sheetView>
  </sheetViews>
  <sheetFormatPr defaultColWidth="9.140625" defaultRowHeight="15"/>
  <cols>
    <col min="1" max="1" width="3.5703125" customWidth="1"/>
    <col min="2" max="2" width="6.42578125" customWidth="1"/>
    <col min="3" max="3" width="5.28515625" customWidth="1"/>
    <col min="4" max="4" width="16.5703125" customWidth="1"/>
    <col min="5" max="5" width="5" customWidth="1"/>
    <col min="6" max="6" width="12.5703125" style="363" customWidth="1"/>
    <col min="7" max="7" width="17.5703125" customWidth="1"/>
    <col min="8" max="8" width="6.85546875" customWidth="1"/>
    <col min="9" max="9" width="6" customWidth="1"/>
    <col min="10" max="10" width="7.5703125" customWidth="1"/>
    <col min="13" max="13" width="9.140625" style="365"/>
    <col min="14" max="14" width="6.5703125" customWidth="1"/>
    <col min="23" max="24" width="4.42578125" customWidth="1"/>
    <col min="25" max="25" width="11.28515625" style="356" customWidth="1"/>
  </cols>
  <sheetData>
    <row r="1" spans="1:30" ht="57">
      <c r="A1" s="2"/>
      <c r="B1" s="3" t="s">
        <v>1</v>
      </c>
      <c r="C1" s="4" t="s">
        <v>2</v>
      </c>
      <c r="D1" s="5" t="s">
        <v>3</v>
      </c>
      <c r="E1" s="10" t="s">
        <v>4</v>
      </c>
      <c r="F1" s="357" t="s">
        <v>5</v>
      </c>
      <c r="G1" s="3" t="s">
        <v>6</v>
      </c>
      <c r="H1" s="7" t="s">
        <v>7</v>
      </c>
      <c r="I1" s="11" t="s">
        <v>9</v>
      </c>
      <c r="J1" s="11" t="s">
        <v>10</v>
      </c>
      <c r="K1" s="12" t="s">
        <v>11</v>
      </c>
      <c r="L1" s="13" t="s">
        <v>12</v>
      </c>
      <c r="M1" s="366" t="s">
        <v>13</v>
      </c>
      <c r="N1" s="9" t="s">
        <v>14</v>
      </c>
      <c r="O1" s="8" t="s">
        <v>15</v>
      </c>
      <c r="P1" s="9" t="s">
        <v>16</v>
      </c>
      <c r="Q1" s="15" t="s">
        <v>17</v>
      </c>
      <c r="R1" s="16" t="s">
        <v>18</v>
      </c>
      <c r="S1" s="12" t="s">
        <v>19</v>
      </c>
      <c r="T1" s="7" t="s">
        <v>20</v>
      </c>
      <c r="U1" s="8" t="s">
        <v>21</v>
      </c>
      <c r="V1" s="9" t="s">
        <v>22</v>
      </c>
      <c r="W1" s="14"/>
      <c r="X1" s="3"/>
      <c r="Y1" s="353" t="s">
        <v>26</v>
      </c>
      <c r="Z1" s="7" t="s">
        <v>1710</v>
      </c>
      <c r="AA1" s="17" t="s">
        <v>27</v>
      </c>
      <c r="AB1" s="3" t="s">
        <v>28</v>
      </c>
      <c r="AC1" s="18" t="s">
        <v>29</v>
      </c>
      <c r="AD1" s="1" t="s">
        <v>30</v>
      </c>
    </row>
    <row r="2" spans="1:30">
      <c r="A2" s="30" t="s">
        <v>34</v>
      </c>
      <c r="B2" s="30" t="s">
        <v>35</v>
      </c>
      <c r="C2" s="30" t="s">
        <v>36</v>
      </c>
      <c r="D2" s="30" t="s">
        <v>37</v>
      </c>
      <c r="E2" s="31" t="s">
        <v>38</v>
      </c>
      <c r="F2" s="358">
        <v>2003460</v>
      </c>
      <c r="G2" s="30" t="s">
        <v>39</v>
      </c>
      <c r="H2" s="33">
        <v>7500772</v>
      </c>
      <c r="I2" s="34">
        <v>9</v>
      </c>
      <c r="J2" s="34">
        <v>36</v>
      </c>
      <c r="K2" s="35">
        <v>45292</v>
      </c>
      <c r="L2" s="36">
        <v>2003460</v>
      </c>
      <c r="M2" s="367">
        <v>45292</v>
      </c>
      <c r="N2" s="31" t="s">
        <v>40</v>
      </c>
      <c r="O2" s="37"/>
      <c r="P2" s="31"/>
      <c r="Q2" s="30"/>
      <c r="R2" s="38"/>
      <c r="S2" s="35"/>
      <c r="T2" s="33"/>
      <c r="U2" s="35">
        <v>45292</v>
      </c>
      <c r="V2" s="31" t="s">
        <v>41</v>
      </c>
      <c r="W2" s="35"/>
      <c r="X2" s="30"/>
      <c r="Y2" s="354">
        <f>+F2/1</f>
        <v>2003460</v>
      </c>
      <c r="Z2" s="30"/>
      <c r="AA2" s="40"/>
      <c r="AB2" s="30"/>
      <c r="AC2" s="40"/>
      <c r="AD2" s="19"/>
    </row>
    <row r="3" spans="1:30">
      <c r="A3" s="30">
        <v>1</v>
      </c>
      <c r="B3" s="30" t="s">
        <v>35</v>
      </c>
      <c r="C3" s="30" t="s">
        <v>42</v>
      </c>
      <c r="D3" s="55" t="s">
        <v>43</v>
      </c>
      <c r="E3" s="31" t="s">
        <v>38</v>
      </c>
      <c r="F3" s="358">
        <v>22062600</v>
      </c>
      <c r="G3" s="30" t="s">
        <v>44</v>
      </c>
      <c r="H3" s="33">
        <v>900721487</v>
      </c>
      <c r="I3" s="34">
        <v>1</v>
      </c>
      <c r="J3" s="34">
        <v>1</v>
      </c>
      <c r="K3" s="35">
        <v>45292</v>
      </c>
      <c r="L3" s="36">
        <v>22062600</v>
      </c>
      <c r="M3" s="367">
        <v>45292</v>
      </c>
      <c r="N3" s="31" t="s">
        <v>40</v>
      </c>
      <c r="O3" s="37">
        <v>45292</v>
      </c>
      <c r="P3" s="31">
        <v>2</v>
      </c>
      <c r="Q3" s="30">
        <v>2101010301</v>
      </c>
      <c r="R3" s="38">
        <f>L3</f>
        <v>22062600</v>
      </c>
      <c r="S3" s="35">
        <v>45292</v>
      </c>
      <c r="T3" s="33" t="s">
        <v>45</v>
      </c>
      <c r="U3" s="35">
        <v>45292</v>
      </c>
      <c r="V3" s="31" t="s">
        <v>46</v>
      </c>
      <c r="W3" s="35"/>
      <c r="X3" s="30"/>
      <c r="Y3" s="354">
        <f>+F3/4</f>
        <v>5515650</v>
      </c>
      <c r="Z3" s="30"/>
      <c r="AA3" s="40"/>
      <c r="AB3" s="30"/>
      <c r="AC3" s="40"/>
      <c r="AD3" s="19"/>
    </row>
    <row r="4" spans="1:30">
      <c r="A4" s="30">
        <v>2</v>
      </c>
      <c r="B4" s="30" t="s">
        <v>35</v>
      </c>
      <c r="C4" s="30" t="s">
        <v>48</v>
      </c>
      <c r="D4" s="55" t="s">
        <v>49</v>
      </c>
      <c r="E4" s="31" t="s">
        <v>38</v>
      </c>
      <c r="F4" s="358">
        <v>124078282</v>
      </c>
      <c r="G4" s="30" t="s">
        <v>50</v>
      </c>
      <c r="H4" s="33">
        <v>901252497</v>
      </c>
      <c r="I4" s="34">
        <v>6</v>
      </c>
      <c r="J4" s="34">
        <v>4</v>
      </c>
      <c r="K4" s="35">
        <v>45292</v>
      </c>
      <c r="L4" s="36">
        <v>124078282</v>
      </c>
      <c r="M4" s="367">
        <v>45292</v>
      </c>
      <c r="N4" s="31" t="s">
        <v>40</v>
      </c>
      <c r="O4" s="37">
        <v>45292</v>
      </c>
      <c r="P4" s="31">
        <v>3</v>
      </c>
      <c r="Q4" s="30">
        <v>220202</v>
      </c>
      <c r="R4" s="38">
        <f t="shared" ref="R4:R11" si="0">L4</f>
        <v>124078282</v>
      </c>
      <c r="S4" s="35">
        <v>45292</v>
      </c>
      <c r="T4" s="33" t="s">
        <v>51</v>
      </c>
      <c r="U4" s="35">
        <v>45292</v>
      </c>
      <c r="V4" s="31" t="s">
        <v>52</v>
      </c>
      <c r="W4" s="35"/>
      <c r="X4" s="30"/>
      <c r="Y4" s="354">
        <f>+F4/2</f>
        <v>62039141</v>
      </c>
      <c r="Z4" s="30"/>
      <c r="AA4" s="40"/>
      <c r="AB4" s="30"/>
      <c r="AC4" s="40"/>
      <c r="AD4" s="19"/>
    </row>
    <row r="5" spans="1:30">
      <c r="A5" s="30">
        <v>3</v>
      </c>
      <c r="B5" s="30" t="s">
        <v>35</v>
      </c>
      <c r="C5" s="30" t="s">
        <v>53</v>
      </c>
      <c r="D5" s="55" t="s">
        <v>54</v>
      </c>
      <c r="E5" s="31" t="s">
        <v>38</v>
      </c>
      <c r="F5" s="358">
        <v>5500000</v>
      </c>
      <c r="G5" s="30" t="s">
        <v>55</v>
      </c>
      <c r="H5" s="33">
        <v>93405160</v>
      </c>
      <c r="I5" s="34">
        <v>8</v>
      </c>
      <c r="J5" s="34">
        <v>24</v>
      </c>
      <c r="K5" s="35">
        <v>45292</v>
      </c>
      <c r="L5" s="36">
        <v>5500000</v>
      </c>
      <c r="M5" s="367">
        <v>45292</v>
      </c>
      <c r="N5" s="31" t="s">
        <v>40</v>
      </c>
      <c r="O5" s="37">
        <v>45292</v>
      </c>
      <c r="P5" s="31">
        <v>4</v>
      </c>
      <c r="Q5" s="30">
        <v>2101020301</v>
      </c>
      <c r="R5" s="38">
        <f t="shared" si="0"/>
        <v>5500000</v>
      </c>
      <c r="S5" s="35">
        <v>45293</v>
      </c>
      <c r="T5" s="33" t="s">
        <v>56</v>
      </c>
      <c r="U5" s="35">
        <v>45293</v>
      </c>
      <c r="V5" s="31" t="s">
        <v>41</v>
      </c>
      <c r="W5" s="35"/>
      <c r="X5" s="30"/>
      <c r="Y5" s="354">
        <f>+F5/1</f>
        <v>5500000</v>
      </c>
      <c r="Z5" s="30"/>
      <c r="AA5" s="40"/>
      <c r="AB5" s="30"/>
      <c r="AC5" s="40"/>
      <c r="AD5" s="19"/>
    </row>
    <row r="6" spans="1:30">
      <c r="A6" s="30">
        <v>4</v>
      </c>
      <c r="B6" s="30" t="s">
        <v>35</v>
      </c>
      <c r="C6" s="30" t="s">
        <v>53</v>
      </c>
      <c r="D6" s="55" t="s">
        <v>54</v>
      </c>
      <c r="E6" s="31" t="s">
        <v>38</v>
      </c>
      <c r="F6" s="358">
        <v>5500000</v>
      </c>
      <c r="G6" s="30" t="s">
        <v>57</v>
      </c>
      <c r="H6" s="33">
        <v>72224422</v>
      </c>
      <c r="I6" s="34">
        <v>9</v>
      </c>
      <c r="J6" s="34">
        <v>22</v>
      </c>
      <c r="K6" s="35">
        <v>45292</v>
      </c>
      <c r="L6" s="36">
        <v>5500000</v>
      </c>
      <c r="M6" s="367">
        <v>45292</v>
      </c>
      <c r="N6" s="31" t="s">
        <v>40</v>
      </c>
      <c r="O6" s="37">
        <v>45292</v>
      </c>
      <c r="P6" s="31">
        <v>5</v>
      </c>
      <c r="Q6" s="30">
        <v>2101020301</v>
      </c>
      <c r="R6" s="38">
        <f t="shared" si="0"/>
        <v>5500000</v>
      </c>
      <c r="S6" s="35">
        <v>45292</v>
      </c>
      <c r="T6" s="33" t="s">
        <v>58</v>
      </c>
      <c r="U6" s="35">
        <v>45292</v>
      </c>
      <c r="V6" s="31" t="s">
        <v>41</v>
      </c>
      <c r="W6" s="35"/>
      <c r="X6" s="30"/>
      <c r="Y6" s="354">
        <f>+F5</f>
        <v>5500000</v>
      </c>
      <c r="Z6" s="30"/>
      <c r="AA6" s="40"/>
      <c r="AB6" s="30"/>
      <c r="AC6" s="40"/>
      <c r="AD6" s="19"/>
    </row>
    <row r="7" spans="1:30">
      <c r="A7" s="30">
        <v>5</v>
      </c>
      <c r="B7" s="30" t="s">
        <v>35</v>
      </c>
      <c r="C7" s="30" t="s">
        <v>59</v>
      </c>
      <c r="D7" s="55" t="s">
        <v>60</v>
      </c>
      <c r="E7" s="31" t="s">
        <v>38</v>
      </c>
      <c r="F7" s="358">
        <v>9373000</v>
      </c>
      <c r="G7" s="30" t="s">
        <v>61</v>
      </c>
      <c r="H7" s="33">
        <v>14223766</v>
      </c>
      <c r="I7" s="34">
        <v>1</v>
      </c>
      <c r="J7" s="34">
        <v>29</v>
      </c>
      <c r="K7" s="35">
        <v>45292</v>
      </c>
      <c r="L7" s="36">
        <v>9373000</v>
      </c>
      <c r="M7" s="367">
        <v>45292</v>
      </c>
      <c r="N7" s="31" t="s">
        <v>40</v>
      </c>
      <c r="O7" s="37">
        <v>45292</v>
      </c>
      <c r="P7" s="31">
        <v>6</v>
      </c>
      <c r="Q7" s="30">
        <v>220106</v>
      </c>
      <c r="R7" s="38">
        <f t="shared" si="0"/>
        <v>9373000</v>
      </c>
      <c r="S7" s="35">
        <v>45292</v>
      </c>
      <c r="T7" s="33" t="s">
        <v>62</v>
      </c>
      <c r="U7" s="35">
        <v>45292</v>
      </c>
      <c r="V7" s="41">
        <v>45382</v>
      </c>
      <c r="W7" s="35"/>
      <c r="X7" s="30"/>
      <c r="Y7" s="354">
        <f>+F7/3</f>
        <v>3124333.3333333335</v>
      </c>
      <c r="Z7" s="30"/>
      <c r="AA7" s="40"/>
      <c r="AB7" s="30"/>
      <c r="AC7" s="40"/>
      <c r="AD7" s="19"/>
    </row>
    <row r="8" spans="1:30">
      <c r="A8" s="30">
        <v>6</v>
      </c>
      <c r="B8" s="30" t="s">
        <v>35</v>
      </c>
      <c r="C8" s="30" t="s">
        <v>48</v>
      </c>
      <c r="D8" s="55" t="s">
        <v>63</v>
      </c>
      <c r="E8" s="31" t="s">
        <v>64</v>
      </c>
      <c r="F8" s="358">
        <v>7500000</v>
      </c>
      <c r="G8" s="30" t="s">
        <v>65</v>
      </c>
      <c r="H8" s="33">
        <v>1232391592</v>
      </c>
      <c r="I8" s="34">
        <v>8</v>
      </c>
      <c r="J8" s="34">
        <v>13</v>
      </c>
      <c r="K8" s="35">
        <v>45292</v>
      </c>
      <c r="L8" s="36">
        <v>7500000</v>
      </c>
      <c r="M8" s="367">
        <v>45292</v>
      </c>
      <c r="N8" s="31" t="s">
        <v>40</v>
      </c>
      <c r="O8" s="37">
        <v>45292</v>
      </c>
      <c r="P8" s="31">
        <v>7</v>
      </c>
      <c r="Q8" s="30">
        <v>2101020301</v>
      </c>
      <c r="R8" s="38">
        <f t="shared" si="0"/>
        <v>7500000</v>
      </c>
      <c r="S8" s="35">
        <v>45292</v>
      </c>
      <c r="T8" s="33" t="s">
        <v>66</v>
      </c>
      <c r="U8" s="35">
        <v>45292</v>
      </c>
      <c r="V8" s="31" t="s">
        <v>41</v>
      </c>
      <c r="W8" s="35"/>
      <c r="X8" s="30"/>
      <c r="Y8" s="354">
        <f>+F8/1</f>
        <v>7500000</v>
      </c>
      <c r="Z8" s="30"/>
      <c r="AA8" s="40"/>
      <c r="AB8" s="30"/>
      <c r="AC8" s="40"/>
      <c r="AD8" s="19"/>
    </row>
    <row r="9" spans="1:30">
      <c r="A9" s="30">
        <v>7</v>
      </c>
      <c r="B9" s="30" t="s">
        <v>35</v>
      </c>
      <c r="C9" s="30" t="s">
        <v>48</v>
      </c>
      <c r="D9" s="55" t="s">
        <v>67</v>
      </c>
      <c r="E9" s="31" t="s">
        <v>38</v>
      </c>
      <c r="F9" s="358">
        <v>317755000</v>
      </c>
      <c r="G9" s="30" t="s">
        <v>68</v>
      </c>
      <c r="H9" s="33">
        <v>900504144</v>
      </c>
      <c r="I9" s="34">
        <v>0</v>
      </c>
      <c r="J9" s="34">
        <v>3</v>
      </c>
      <c r="K9" s="35">
        <v>45292</v>
      </c>
      <c r="L9" s="36">
        <v>317755000</v>
      </c>
      <c r="M9" s="367">
        <v>45292</v>
      </c>
      <c r="N9" s="31" t="s">
        <v>40</v>
      </c>
      <c r="O9" s="37">
        <v>45292</v>
      </c>
      <c r="P9" s="31">
        <v>8</v>
      </c>
      <c r="Q9" s="30">
        <v>220101</v>
      </c>
      <c r="R9" s="38">
        <f t="shared" si="0"/>
        <v>317755000</v>
      </c>
      <c r="S9" s="35">
        <v>45292</v>
      </c>
      <c r="T9" s="33" t="s">
        <v>69</v>
      </c>
      <c r="U9" s="35">
        <v>45292</v>
      </c>
      <c r="V9" s="31" t="s">
        <v>52</v>
      </c>
      <c r="W9" s="35"/>
      <c r="X9" s="30"/>
      <c r="Y9" s="354">
        <f>+F9/2</f>
        <v>158877500</v>
      </c>
      <c r="Z9" s="30"/>
      <c r="AA9" s="40"/>
      <c r="AB9" s="30"/>
      <c r="AC9" s="40"/>
      <c r="AD9" s="19"/>
    </row>
    <row r="10" spans="1:30">
      <c r="A10" s="30">
        <v>8</v>
      </c>
      <c r="B10" s="30" t="s">
        <v>35</v>
      </c>
      <c r="C10" s="30" t="s">
        <v>70</v>
      </c>
      <c r="D10" s="55" t="s">
        <v>71</v>
      </c>
      <c r="E10" s="31" t="s">
        <v>64</v>
      </c>
      <c r="F10" s="358">
        <v>4200000</v>
      </c>
      <c r="G10" s="30" t="s">
        <v>72</v>
      </c>
      <c r="H10" s="33">
        <v>65738804</v>
      </c>
      <c r="I10" s="34">
        <v>1</v>
      </c>
      <c r="J10" s="34">
        <v>5</v>
      </c>
      <c r="K10" s="35">
        <v>45292</v>
      </c>
      <c r="L10" s="36">
        <v>4200000</v>
      </c>
      <c r="M10" s="367">
        <v>45292</v>
      </c>
      <c r="N10" s="31" t="s">
        <v>40</v>
      </c>
      <c r="O10" s="37">
        <v>45292</v>
      </c>
      <c r="P10" s="31">
        <v>9</v>
      </c>
      <c r="Q10" s="30">
        <v>2101020301</v>
      </c>
      <c r="R10" s="38">
        <f t="shared" si="0"/>
        <v>4200000</v>
      </c>
      <c r="S10" s="35">
        <v>45292</v>
      </c>
      <c r="T10" s="33" t="s">
        <v>73</v>
      </c>
      <c r="U10" s="35">
        <v>45292</v>
      </c>
      <c r="V10" s="31" t="s">
        <v>41</v>
      </c>
      <c r="W10" s="35"/>
      <c r="X10" s="30"/>
      <c r="Y10" s="354">
        <f>+F10</f>
        <v>4200000</v>
      </c>
      <c r="Z10" s="30"/>
      <c r="AA10" s="40"/>
      <c r="AB10" s="30"/>
      <c r="AC10" s="40"/>
      <c r="AD10" s="19"/>
    </row>
    <row r="11" spans="1:30">
      <c r="A11" s="30">
        <v>9</v>
      </c>
      <c r="B11" s="30" t="s">
        <v>35</v>
      </c>
      <c r="C11" s="30" t="s">
        <v>70</v>
      </c>
      <c r="D11" s="55" t="s">
        <v>71</v>
      </c>
      <c r="E11" s="31" t="s">
        <v>64</v>
      </c>
      <c r="F11" s="358">
        <v>4200000</v>
      </c>
      <c r="G11" s="30" t="s">
        <v>74</v>
      </c>
      <c r="H11" s="33">
        <v>1067864079</v>
      </c>
      <c r="I11" s="34">
        <v>3</v>
      </c>
      <c r="J11" s="34">
        <v>6</v>
      </c>
      <c r="K11" s="35">
        <v>45292</v>
      </c>
      <c r="L11" s="36">
        <v>4200000</v>
      </c>
      <c r="M11" s="367">
        <v>45292</v>
      </c>
      <c r="N11" s="31" t="s">
        <v>40</v>
      </c>
      <c r="O11" s="37">
        <v>45293</v>
      </c>
      <c r="P11" s="31">
        <v>20</v>
      </c>
      <c r="Q11" s="30">
        <v>2101020301</v>
      </c>
      <c r="R11" s="38">
        <f t="shared" si="0"/>
        <v>4200000</v>
      </c>
      <c r="S11" s="35">
        <v>45293</v>
      </c>
      <c r="T11" s="33" t="s">
        <v>75</v>
      </c>
      <c r="U11" s="35">
        <v>45293</v>
      </c>
      <c r="V11" s="31" t="s">
        <v>41</v>
      </c>
      <c r="W11" s="35"/>
      <c r="X11" s="30"/>
      <c r="Y11" s="354">
        <f t="shared" ref="Y11" si="1">+F11</f>
        <v>4200000</v>
      </c>
      <c r="Z11" s="30"/>
      <c r="AA11" s="40"/>
      <c r="AB11" s="30"/>
      <c r="AC11" s="40"/>
      <c r="AD11" s="19"/>
    </row>
    <row r="12" spans="1:30">
      <c r="A12" s="30">
        <v>10</v>
      </c>
      <c r="B12" s="30" t="s">
        <v>35</v>
      </c>
      <c r="C12" s="30" t="s">
        <v>48</v>
      </c>
      <c r="D12" s="55" t="s">
        <v>76</v>
      </c>
      <c r="E12" s="31" t="s">
        <v>64</v>
      </c>
      <c r="F12" s="358">
        <v>23175000</v>
      </c>
      <c r="G12" s="30" t="s">
        <v>77</v>
      </c>
      <c r="H12" s="33">
        <v>1018433119</v>
      </c>
      <c r="I12" s="34">
        <v>2</v>
      </c>
      <c r="J12" s="34">
        <v>11</v>
      </c>
      <c r="K12" s="35">
        <v>45292</v>
      </c>
      <c r="L12" s="36">
        <f>F12</f>
        <v>23175000</v>
      </c>
      <c r="M12" s="367">
        <v>45292</v>
      </c>
      <c r="N12" s="31" t="s">
        <v>40</v>
      </c>
      <c r="O12" s="37">
        <v>45292</v>
      </c>
      <c r="P12" s="31">
        <v>10</v>
      </c>
      <c r="Q12" s="30">
        <v>2101020301</v>
      </c>
      <c r="R12" s="38">
        <f>L12</f>
        <v>23175000</v>
      </c>
      <c r="S12" s="35">
        <v>45292</v>
      </c>
      <c r="T12" s="33" t="s">
        <v>78</v>
      </c>
      <c r="U12" s="35">
        <v>45293</v>
      </c>
      <c r="V12" s="31" t="s">
        <v>79</v>
      </c>
      <c r="W12" s="35"/>
      <c r="X12" s="30"/>
      <c r="Y12" s="354">
        <f>+F12/5</f>
        <v>4635000</v>
      </c>
      <c r="Z12" s="30"/>
      <c r="AA12" s="40"/>
      <c r="AB12" s="30"/>
      <c r="AC12" s="40"/>
      <c r="AD12" s="19"/>
    </row>
    <row r="13" spans="1:30">
      <c r="A13" s="30">
        <v>11</v>
      </c>
      <c r="B13" s="30" t="s">
        <v>35</v>
      </c>
      <c r="C13" s="30" t="s">
        <v>53</v>
      </c>
      <c r="D13" s="55" t="s">
        <v>80</v>
      </c>
      <c r="E13" s="31" t="s">
        <v>38</v>
      </c>
      <c r="F13" s="358">
        <v>4300000</v>
      </c>
      <c r="G13" s="30" t="s">
        <v>81</v>
      </c>
      <c r="H13" s="33">
        <v>51607730</v>
      </c>
      <c r="I13" s="34">
        <v>0</v>
      </c>
      <c r="J13" s="34">
        <v>21</v>
      </c>
      <c r="K13" s="35">
        <v>45292</v>
      </c>
      <c r="L13" s="36">
        <f t="shared" ref="L13:L76" si="2">F13</f>
        <v>4300000</v>
      </c>
      <c r="M13" s="367">
        <v>45292</v>
      </c>
      <c r="N13" s="31" t="s">
        <v>40</v>
      </c>
      <c r="O13" s="37">
        <v>45292</v>
      </c>
      <c r="P13" s="31">
        <v>11</v>
      </c>
      <c r="Q13" s="30">
        <v>2101020301</v>
      </c>
      <c r="R13" s="38">
        <f t="shared" ref="R13:R76" si="3">L13</f>
        <v>4300000</v>
      </c>
      <c r="S13" s="35">
        <v>45292</v>
      </c>
      <c r="T13" s="33" t="s">
        <v>82</v>
      </c>
      <c r="U13" s="35">
        <v>45292</v>
      </c>
      <c r="V13" s="31" t="s">
        <v>41</v>
      </c>
      <c r="W13" s="35"/>
      <c r="X13" s="30"/>
      <c r="Y13" s="354">
        <f>+F13</f>
        <v>4300000</v>
      </c>
      <c r="Z13" s="30"/>
      <c r="AA13" s="40"/>
      <c r="AB13" s="30"/>
      <c r="AC13" s="40"/>
      <c r="AD13" s="19"/>
    </row>
    <row r="14" spans="1:30">
      <c r="A14" s="30">
        <v>12</v>
      </c>
      <c r="B14" s="30" t="s">
        <v>35</v>
      </c>
      <c r="C14" s="30" t="s">
        <v>53</v>
      </c>
      <c r="D14" s="55" t="s">
        <v>83</v>
      </c>
      <c r="E14" s="31" t="s">
        <v>38</v>
      </c>
      <c r="F14" s="358">
        <v>3500000</v>
      </c>
      <c r="G14" s="30" t="s">
        <v>84</v>
      </c>
      <c r="H14" s="33">
        <v>65714127</v>
      </c>
      <c r="I14" s="34">
        <v>8</v>
      </c>
      <c r="J14" s="34">
        <v>20</v>
      </c>
      <c r="K14" s="35">
        <v>45292</v>
      </c>
      <c r="L14" s="36">
        <f t="shared" si="2"/>
        <v>3500000</v>
      </c>
      <c r="M14" s="367">
        <v>45292</v>
      </c>
      <c r="N14" s="31" t="s">
        <v>40</v>
      </c>
      <c r="O14" s="37">
        <v>45292</v>
      </c>
      <c r="P14" s="31">
        <v>12</v>
      </c>
      <c r="Q14" s="30">
        <v>2101020301</v>
      </c>
      <c r="R14" s="38">
        <f t="shared" si="3"/>
        <v>3500000</v>
      </c>
      <c r="S14" s="35">
        <v>45292</v>
      </c>
      <c r="T14" s="33" t="s">
        <v>85</v>
      </c>
      <c r="U14" s="35">
        <v>45292</v>
      </c>
      <c r="V14" s="31" t="s">
        <v>41</v>
      </c>
      <c r="W14" s="35"/>
      <c r="X14" s="30"/>
      <c r="Y14" s="354">
        <f>+F14</f>
        <v>3500000</v>
      </c>
      <c r="Z14" s="30"/>
      <c r="AA14" s="40"/>
      <c r="AB14" s="30"/>
      <c r="AC14" s="40"/>
      <c r="AD14" s="19"/>
    </row>
    <row r="15" spans="1:30">
      <c r="A15" s="30">
        <v>13</v>
      </c>
      <c r="B15" s="30" t="s">
        <v>35</v>
      </c>
      <c r="C15" s="30" t="s">
        <v>36</v>
      </c>
      <c r="D15" s="55" t="s">
        <v>86</v>
      </c>
      <c r="E15" s="31" t="s">
        <v>38</v>
      </c>
      <c r="F15" s="358">
        <v>18921000</v>
      </c>
      <c r="G15" s="30" t="s">
        <v>87</v>
      </c>
      <c r="H15" s="33">
        <v>901515391</v>
      </c>
      <c r="I15" s="34">
        <v>4</v>
      </c>
      <c r="J15" s="34">
        <v>44</v>
      </c>
      <c r="K15" s="35">
        <v>45292</v>
      </c>
      <c r="L15" s="36">
        <f t="shared" si="2"/>
        <v>18921000</v>
      </c>
      <c r="M15" s="367">
        <v>45292</v>
      </c>
      <c r="N15" s="31" t="s">
        <v>40</v>
      </c>
      <c r="O15" s="37">
        <v>45292</v>
      </c>
      <c r="P15" s="31">
        <v>13</v>
      </c>
      <c r="Q15" s="30">
        <v>21030202</v>
      </c>
      <c r="R15" s="38">
        <f t="shared" si="3"/>
        <v>18921000</v>
      </c>
      <c r="S15" s="35">
        <v>45292</v>
      </c>
      <c r="T15" s="33">
        <v>100029217</v>
      </c>
      <c r="U15" s="35">
        <v>45292</v>
      </c>
      <c r="V15" s="31" t="s">
        <v>88</v>
      </c>
      <c r="W15" s="35"/>
      <c r="X15" s="30"/>
      <c r="Y15" s="354">
        <f>+F15/3</f>
        <v>6307000</v>
      </c>
      <c r="Z15" s="30"/>
      <c r="AA15" s="40"/>
      <c r="AB15" s="30"/>
      <c r="AC15" s="40"/>
      <c r="AD15" s="19"/>
    </row>
    <row r="16" spans="1:30">
      <c r="A16" s="30">
        <v>14</v>
      </c>
      <c r="B16" s="30" t="s">
        <v>35</v>
      </c>
      <c r="C16" s="30" t="s">
        <v>36</v>
      </c>
      <c r="D16" s="55" t="s">
        <v>89</v>
      </c>
      <c r="E16" s="31" t="s">
        <v>38</v>
      </c>
      <c r="F16" s="358">
        <v>5871000</v>
      </c>
      <c r="G16" s="30" t="s">
        <v>90</v>
      </c>
      <c r="H16" s="33">
        <v>1005714392</v>
      </c>
      <c r="I16" s="34"/>
      <c r="J16" s="34">
        <v>48</v>
      </c>
      <c r="K16" s="35">
        <v>45292</v>
      </c>
      <c r="L16" s="36">
        <f t="shared" si="2"/>
        <v>5871000</v>
      </c>
      <c r="M16" s="367">
        <v>45292</v>
      </c>
      <c r="N16" s="31" t="s">
        <v>40</v>
      </c>
      <c r="O16" s="37">
        <v>45292</v>
      </c>
      <c r="P16" s="31">
        <v>14</v>
      </c>
      <c r="Q16" s="30">
        <v>21030202</v>
      </c>
      <c r="R16" s="38">
        <f t="shared" si="3"/>
        <v>5871000</v>
      </c>
      <c r="S16" s="35">
        <v>45292</v>
      </c>
      <c r="T16" s="33" t="s">
        <v>91</v>
      </c>
      <c r="U16" s="35">
        <v>45292</v>
      </c>
      <c r="V16" s="31" t="s">
        <v>88</v>
      </c>
      <c r="W16" s="35"/>
      <c r="X16" s="30"/>
      <c r="Y16" s="354">
        <f>+F16/3</f>
        <v>1957000</v>
      </c>
      <c r="Z16" s="30"/>
      <c r="AA16" s="40"/>
      <c r="AB16" s="30"/>
      <c r="AC16" s="40"/>
      <c r="AD16" s="19"/>
    </row>
    <row r="17" spans="1:30">
      <c r="A17" s="30">
        <v>15</v>
      </c>
      <c r="B17" s="30" t="s">
        <v>35</v>
      </c>
      <c r="C17" s="30" t="s">
        <v>92</v>
      </c>
      <c r="D17" s="42" t="s">
        <v>93</v>
      </c>
      <c r="E17" s="31" t="s">
        <v>38</v>
      </c>
      <c r="F17" s="358">
        <v>56787252</v>
      </c>
      <c r="G17" s="30" t="s">
        <v>94</v>
      </c>
      <c r="H17" s="33">
        <v>5972300</v>
      </c>
      <c r="I17" s="34">
        <v>3</v>
      </c>
      <c r="J17" s="34">
        <v>41</v>
      </c>
      <c r="K17" s="35">
        <v>45292</v>
      </c>
      <c r="L17" s="36">
        <f t="shared" si="2"/>
        <v>56787252</v>
      </c>
      <c r="M17" s="367">
        <v>45292</v>
      </c>
      <c r="N17" s="31" t="s">
        <v>40</v>
      </c>
      <c r="O17" s="37">
        <v>45292</v>
      </c>
      <c r="P17" s="31">
        <v>15</v>
      </c>
      <c r="Q17" s="30">
        <v>2101010301</v>
      </c>
      <c r="R17" s="38">
        <f t="shared" si="3"/>
        <v>56787252</v>
      </c>
      <c r="S17" s="35">
        <v>45292</v>
      </c>
      <c r="T17" s="33" t="s">
        <v>95</v>
      </c>
      <c r="U17" s="35">
        <v>45292</v>
      </c>
      <c r="V17" s="31" t="s">
        <v>96</v>
      </c>
      <c r="W17" s="35"/>
      <c r="X17" s="30"/>
      <c r="Y17" s="354">
        <f>+F17/12</f>
        <v>4732271</v>
      </c>
      <c r="Z17" s="30"/>
      <c r="AA17" s="40"/>
      <c r="AB17" s="30"/>
      <c r="AC17" s="40"/>
      <c r="AD17" s="19"/>
    </row>
    <row r="18" spans="1:30">
      <c r="A18" s="30">
        <v>16</v>
      </c>
      <c r="B18" s="30" t="s">
        <v>35</v>
      </c>
      <c r="C18" s="30" t="s">
        <v>97</v>
      </c>
      <c r="D18" s="30" t="s">
        <v>98</v>
      </c>
      <c r="E18" s="31" t="s">
        <v>38</v>
      </c>
      <c r="F18" s="358">
        <v>1950000</v>
      </c>
      <c r="G18" s="30" t="s">
        <v>99</v>
      </c>
      <c r="H18" s="33">
        <v>1110548224</v>
      </c>
      <c r="I18" s="34"/>
      <c r="J18" s="34">
        <v>25</v>
      </c>
      <c r="K18" s="35">
        <v>45292</v>
      </c>
      <c r="L18" s="36">
        <f t="shared" si="2"/>
        <v>1950000</v>
      </c>
      <c r="M18" s="367">
        <v>45292</v>
      </c>
      <c r="N18" s="31" t="s">
        <v>40</v>
      </c>
      <c r="O18" s="37">
        <v>45292</v>
      </c>
      <c r="P18" s="31">
        <v>16</v>
      </c>
      <c r="Q18" s="30">
        <v>2101020302</v>
      </c>
      <c r="R18" s="38">
        <f t="shared" si="3"/>
        <v>1950000</v>
      </c>
      <c r="S18" s="35">
        <v>45292</v>
      </c>
      <c r="T18" s="33">
        <v>100029229</v>
      </c>
      <c r="U18" s="35">
        <v>45292</v>
      </c>
      <c r="V18" s="31" t="s">
        <v>41</v>
      </c>
      <c r="W18" s="35"/>
      <c r="X18" s="30"/>
      <c r="Y18" s="354">
        <f>+F18</f>
        <v>1950000</v>
      </c>
      <c r="Z18" s="30"/>
      <c r="AA18" s="40"/>
      <c r="AB18" s="30"/>
      <c r="AC18" s="40"/>
      <c r="AD18" s="19"/>
    </row>
    <row r="19" spans="1:30">
      <c r="A19" s="30">
        <v>17</v>
      </c>
      <c r="B19" s="30" t="s">
        <v>35</v>
      </c>
      <c r="C19" s="30" t="s">
        <v>48</v>
      </c>
      <c r="D19" s="55" t="s">
        <v>100</v>
      </c>
      <c r="E19" s="31" t="s">
        <v>38</v>
      </c>
      <c r="F19" s="358">
        <v>1950000</v>
      </c>
      <c r="G19" s="30" t="s">
        <v>101</v>
      </c>
      <c r="H19" s="33">
        <v>1110518316</v>
      </c>
      <c r="I19" s="34">
        <v>7</v>
      </c>
      <c r="J19" s="34">
        <v>37</v>
      </c>
      <c r="K19" s="35">
        <v>45292</v>
      </c>
      <c r="L19" s="36">
        <f>F19</f>
        <v>1950000</v>
      </c>
      <c r="M19" s="367">
        <v>45292</v>
      </c>
      <c r="N19" s="31" t="s">
        <v>40</v>
      </c>
      <c r="O19" s="37">
        <v>45294</v>
      </c>
      <c r="P19" s="31">
        <v>32</v>
      </c>
      <c r="Q19" s="30">
        <v>2101020302</v>
      </c>
      <c r="R19" s="38">
        <f t="shared" si="3"/>
        <v>1950000</v>
      </c>
      <c r="S19" s="35">
        <v>45293</v>
      </c>
      <c r="T19" s="33">
        <v>100029239</v>
      </c>
      <c r="U19" s="35">
        <v>45293</v>
      </c>
      <c r="V19" s="31" t="s">
        <v>41</v>
      </c>
      <c r="W19" s="35"/>
      <c r="X19" s="30"/>
      <c r="Y19" s="354">
        <f t="shared" ref="Y19:Y20" si="4">+F19</f>
        <v>1950000</v>
      </c>
      <c r="Z19" s="30"/>
      <c r="AA19" s="40"/>
      <c r="AB19" s="30"/>
      <c r="AC19" s="40"/>
      <c r="AD19" s="19"/>
    </row>
    <row r="20" spans="1:30">
      <c r="A20" s="30">
        <v>18</v>
      </c>
      <c r="B20" s="30" t="s">
        <v>35</v>
      </c>
      <c r="C20" s="30" t="s">
        <v>48</v>
      </c>
      <c r="D20" s="55" t="s">
        <v>100</v>
      </c>
      <c r="E20" s="31" t="s">
        <v>38</v>
      </c>
      <c r="F20" s="358">
        <v>2200000</v>
      </c>
      <c r="G20" s="30" t="s">
        <v>102</v>
      </c>
      <c r="H20" s="33">
        <v>65767290</v>
      </c>
      <c r="I20" s="34">
        <v>8</v>
      </c>
      <c r="J20" s="34">
        <v>40</v>
      </c>
      <c r="K20" s="35">
        <v>45292</v>
      </c>
      <c r="L20" s="36">
        <f t="shared" ref="L20" si="5">F20</f>
        <v>2200000</v>
      </c>
      <c r="M20" s="367">
        <v>45292</v>
      </c>
      <c r="N20" s="31" t="s">
        <v>40</v>
      </c>
      <c r="O20" s="37">
        <v>45294</v>
      </c>
      <c r="P20" s="31">
        <v>33</v>
      </c>
      <c r="Q20" s="30">
        <v>2101020302</v>
      </c>
      <c r="R20" s="38">
        <f t="shared" si="3"/>
        <v>2200000</v>
      </c>
      <c r="S20" s="35">
        <v>45293</v>
      </c>
      <c r="T20" s="33">
        <v>100029244</v>
      </c>
      <c r="U20" s="35">
        <v>45293</v>
      </c>
      <c r="V20" s="31" t="s">
        <v>41</v>
      </c>
      <c r="W20" s="35"/>
      <c r="X20" s="30"/>
      <c r="Y20" s="354">
        <f t="shared" si="4"/>
        <v>2200000</v>
      </c>
      <c r="Z20" s="30"/>
      <c r="AA20" s="40"/>
      <c r="AB20" s="30"/>
      <c r="AC20" s="40"/>
      <c r="AD20" s="19"/>
    </row>
    <row r="21" spans="1:30">
      <c r="A21" s="30">
        <v>19</v>
      </c>
      <c r="B21" s="30" t="s">
        <v>35</v>
      </c>
      <c r="C21" s="30" t="s">
        <v>48</v>
      </c>
      <c r="D21" s="55" t="s">
        <v>103</v>
      </c>
      <c r="E21" s="31" t="s">
        <v>38</v>
      </c>
      <c r="F21" s="358">
        <v>38470500</v>
      </c>
      <c r="G21" s="30" t="s">
        <v>104</v>
      </c>
      <c r="H21" s="33">
        <v>1053785704</v>
      </c>
      <c r="I21" s="34">
        <v>9</v>
      </c>
      <c r="J21" s="34">
        <v>7</v>
      </c>
      <c r="K21" s="35">
        <v>45292</v>
      </c>
      <c r="L21" s="36">
        <f t="shared" si="2"/>
        <v>38470500</v>
      </c>
      <c r="M21" s="367">
        <v>45292</v>
      </c>
      <c r="N21" s="31" t="s">
        <v>40</v>
      </c>
      <c r="O21" s="37">
        <v>45292</v>
      </c>
      <c r="P21" s="31">
        <v>17</v>
      </c>
      <c r="Q21" s="30">
        <v>2101020301</v>
      </c>
      <c r="R21" s="38">
        <f t="shared" si="3"/>
        <v>38470500</v>
      </c>
      <c r="S21" s="35">
        <v>45292</v>
      </c>
      <c r="T21" s="33" t="s">
        <v>105</v>
      </c>
      <c r="U21" s="35">
        <v>45293</v>
      </c>
      <c r="V21" s="31" t="s">
        <v>46</v>
      </c>
      <c r="W21" s="35"/>
      <c r="X21" s="30"/>
      <c r="Y21" s="354">
        <f>+F21/4</f>
        <v>9617625</v>
      </c>
      <c r="Z21" s="30"/>
      <c r="AA21" s="40"/>
      <c r="AB21" s="30"/>
      <c r="AC21" s="40"/>
      <c r="AD21" s="19"/>
    </row>
    <row r="22" spans="1:30">
      <c r="A22" s="30">
        <v>20</v>
      </c>
      <c r="B22" s="30" t="s">
        <v>35</v>
      </c>
      <c r="C22" s="30" t="s">
        <v>92</v>
      </c>
      <c r="D22" s="55" t="s">
        <v>107</v>
      </c>
      <c r="E22" s="31" t="s">
        <v>38</v>
      </c>
      <c r="F22" s="358">
        <v>211635582</v>
      </c>
      <c r="G22" s="30" t="s">
        <v>108</v>
      </c>
      <c r="H22" s="33">
        <v>800185215</v>
      </c>
      <c r="I22" s="34">
        <v>2</v>
      </c>
      <c r="J22" s="34">
        <v>33</v>
      </c>
      <c r="K22" s="35">
        <v>45292</v>
      </c>
      <c r="L22" s="36">
        <f t="shared" si="2"/>
        <v>211635582</v>
      </c>
      <c r="M22" s="367">
        <v>45292</v>
      </c>
      <c r="N22" s="31" t="s">
        <v>40</v>
      </c>
      <c r="O22" s="37">
        <v>45292</v>
      </c>
      <c r="P22" s="31">
        <v>18</v>
      </c>
      <c r="Q22" s="30">
        <v>2102020210</v>
      </c>
      <c r="R22" s="38">
        <f t="shared" si="3"/>
        <v>211635582</v>
      </c>
      <c r="S22" s="35">
        <v>45292</v>
      </c>
      <c r="T22" s="33" t="s">
        <v>109</v>
      </c>
      <c r="U22" s="35">
        <v>45292</v>
      </c>
      <c r="V22" s="31" t="s">
        <v>52</v>
      </c>
      <c r="W22" s="35"/>
      <c r="X22" s="30"/>
      <c r="Y22" s="354">
        <f>+F22/2</f>
        <v>105817791</v>
      </c>
      <c r="Z22" s="30"/>
      <c r="AA22" s="40"/>
      <c r="AB22" s="30"/>
      <c r="AC22" s="40"/>
      <c r="AD22" s="19"/>
    </row>
    <row r="23" spans="1:30">
      <c r="A23" s="30">
        <v>21</v>
      </c>
      <c r="B23" s="30" t="s">
        <v>35</v>
      </c>
      <c r="C23" s="30" t="s">
        <v>92</v>
      </c>
      <c r="D23" s="55" t="s">
        <v>110</v>
      </c>
      <c r="E23" s="31" t="s">
        <v>64</v>
      </c>
      <c r="F23" s="358">
        <v>249125832</v>
      </c>
      <c r="G23" s="30" t="s">
        <v>111</v>
      </c>
      <c r="H23" s="33">
        <v>900427788</v>
      </c>
      <c r="I23" s="34">
        <v>3</v>
      </c>
      <c r="J23" s="34">
        <v>53</v>
      </c>
      <c r="K23" s="35">
        <v>45292</v>
      </c>
      <c r="L23" s="36">
        <f t="shared" si="2"/>
        <v>249125832</v>
      </c>
      <c r="M23" s="367">
        <v>45292</v>
      </c>
      <c r="N23" s="31" t="s">
        <v>40</v>
      </c>
      <c r="O23" s="37">
        <v>45292</v>
      </c>
      <c r="P23" s="31">
        <v>19</v>
      </c>
      <c r="Q23" s="30">
        <v>2102020211</v>
      </c>
      <c r="R23" s="38">
        <f t="shared" si="3"/>
        <v>249125832</v>
      </c>
      <c r="S23" s="35">
        <v>45289</v>
      </c>
      <c r="T23" s="33" t="s">
        <v>112</v>
      </c>
      <c r="U23" s="35">
        <v>45292</v>
      </c>
      <c r="V23" s="31" t="s">
        <v>52</v>
      </c>
      <c r="W23" s="35"/>
      <c r="X23" s="30"/>
      <c r="Y23" s="354">
        <f>+F23/2</f>
        <v>124562916</v>
      </c>
      <c r="Z23" s="30"/>
      <c r="AA23" s="40"/>
      <c r="AB23" s="30"/>
      <c r="AC23" s="40"/>
      <c r="AD23" s="19"/>
    </row>
    <row r="24" spans="1:30">
      <c r="A24" s="30">
        <v>22</v>
      </c>
      <c r="B24" s="30" t="s">
        <v>35</v>
      </c>
      <c r="C24" s="30" t="s">
        <v>48</v>
      </c>
      <c r="D24" s="55" t="s">
        <v>103</v>
      </c>
      <c r="E24" s="31" t="s">
        <v>38</v>
      </c>
      <c r="F24" s="358">
        <v>35689500</v>
      </c>
      <c r="G24" s="30" t="s">
        <v>113</v>
      </c>
      <c r="H24" s="33">
        <v>14243863</v>
      </c>
      <c r="I24" s="34">
        <v>3</v>
      </c>
      <c r="J24" s="34">
        <v>8</v>
      </c>
      <c r="K24" s="35">
        <v>45292</v>
      </c>
      <c r="L24" s="36">
        <f t="shared" si="2"/>
        <v>35689500</v>
      </c>
      <c r="M24" s="367">
        <v>45293</v>
      </c>
      <c r="N24" s="31" t="s">
        <v>40</v>
      </c>
      <c r="O24" s="37">
        <v>45294</v>
      </c>
      <c r="P24" s="31">
        <v>34</v>
      </c>
      <c r="Q24" s="30">
        <v>2101020301</v>
      </c>
      <c r="R24" s="38">
        <f t="shared" si="3"/>
        <v>35689500</v>
      </c>
      <c r="S24" s="35">
        <v>45293</v>
      </c>
      <c r="T24" s="33" t="s">
        <v>114</v>
      </c>
      <c r="U24" s="35">
        <v>45293</v>
      </c>
      <c r="V24" s="31" t="s">
        <v>46</v>
      </c>
      <c r="W24" s="35"/>
      <c r="X24" s="30"/>
      <c r="Y24" s="354">
        <f>+F24/4</f>
        <v>8922375</v>
      </c>
      <c r="Z24" s="30"/>
      <c r="AA24" s="40"/>
      <c r="AB24" s="30"/>
      <c r="AC24" s="40"/>
      <c r="AD24" s="19"/>
    </row>
    <row r="25" spans="1:30">
      <c r="A25" s="30">
        <v>23</v>
      </c>
      <c r="B25" s="30" t="s">
        <v>35</v>
      </c>
      <c r="C25" s="30" t="s">
        <v>48</v>
      </c>
      <c r="D25" s="30" t="s">
        <v>115</v>
      </c>
      <c r="E25" s="31" t="s">
        <v>38</v>
      </c>
      <c r="F25" s="358">
        <v>5250000</v>
      </c>
      <c r="G25" s="30" t="s">
        <v>116</v>
      </c>
      <c r="H25" s="33">
        <v>38290379</v>
      </c>
      <c r="I25" s="34">
        <v>7</v>
      </c>
      <c r="J25" s="34">
        <v>49</v>
      </c>
      <c r="K25" s="35">
        <v>45292</v>
      </c>
      <c r="L25" s="36">
        <f t="shared" si="2"/>
        <v>5250000</v>
      </c>
      <c r="M25" s="367">
        <v>45293</v>
      </c>
      <c r="N25" s="31" t="s">
        <v>40</v>
      </c>
      <c r="O25" s="37">
        <v>45293</v>
      </c>
      <c r="P25" s="31">
        <v>22</v>
      </c>
      <c r="Q25" s="30">
        <v>2101020301</v>
      </c>
      <c r="R25" s="38">
        <f t="shared" si="3"/>
        <v>5250000</v>
      </c>
      <c r="S25" s="35">
        <v>45295</v>
      </c>
      <c r="T25" s="33" t="s">
        <v>117</v>
      </c>
      <c r="U25" s="35">
        <v>45295</v>
      </c>
      <c r="V25" s="31" t="s">
        <v>41</v>
      </c>
      <c r="W25" s="35"/>
      <c r="X25" s="30"/>
      <c r="Y25" s="354">
        <v>5250000</v>
      </c>
      <c r="Z25" s="30"/>
      <c r="AA25" s="40"/>
      <c r="AB25" s="30"/>
      <c r="AC25" s="40"/>
      <c r="AD25" s="19"/>
    </row>
    <row r="26" spans="1:30">
      <c r="A26" s="30">
        <v>24</v>
      </c>
      <c r="B26" s="30" t="s">
        <v>35</v>
      </c>
      <c r="C26" s="30" t="s">
        <v>48</v>
      </c>
      <c r="D26" s="55" t="s">
        <v>76</v>
      </c>
      <c r="E26" s="31" t="s">
        <v>38</v>
      </c>
      <c r="F26" s="358">
        <v>23175000</v>
      </c>
      <c r="G26" s="30" t="s">
        <v>118</v>
      </c>
      <c r="H26" s="33">
        <v>28980289</v>
      </c>
      <c r="I26" s="34">
        <v>7</v>
      </c>
      <c r="J26" s="34">
        <v>12</v>
      </c>
      <c r="K26" s="35">
        <v>45292</v>
      </c>
      <c r="L26" s="36">
        <f t="shared" si="2"/>
        <v>23175000</v>
      </c>
      <c r="M26" s="367">
        <v>45293</v>
      </c>
      <c r="N26" s="31" t="s">
        <v>40</v>
      </c>
      <c r="O26" s="37">
        <v>45293</v>
      </c>
      <c r="P26" s="31">
        <v>23</v>
      </c>
      <c r="Q26" s="30">
        <v>2101020301</v>
      </c>
      <c r="R26" s="38">
        <f t="shared" si="3"/>
        <v>23175000</v>
      </c>
      <c r="S26" s="35">
        <v>45293</v>
      </c>
      <c r="T26" s="35" t="s">
        <v>119</v>
      </c>
      <c r="U26" s="35">
        <v>45293</v>
      </c>
      <c r="V26" s="31" t="s">
        <v>79</v>
      </c>
      <c r="W26" s="35"/>
      <c r="X26" s="30"/>
      <c r="Y26" s="354">
        <f>+F26/5</f>
        <v>4635000</v>
      </c>
      <c r="Z26" s="30"/>
      <c r="AA26" s="40"/>
      <c r="AB26" s="30"/>
      <c r="AC26" s="40"/>
      <c r="AD26" s="19"/>
    </row>
    <row r="27" spans="1:30">
      <c r="A27" s="30">
        <v>25</v>
      </c>
      <c r="B27" s="30" t="s">
        <v>35</v>
      </c>
      <c r="C27" s="30" t="s">
        <v>48</v>
      </c>
      <c r="D27" s="55" t="s">
        <v>100</v>
      </c>
      <c r="E27" s="31" t="s">
        <v>38</v>
      </c>
      <c r="F27" s="358">
        <v>1950000</v>
      </c>
      <c r="G27" s="30" t="s">
        <v>120</v>
      </c>
      <c r="H27" s="33">
        <v>1234641495</v>
      </c>
      <c r="I27" s="34">
        <v>2</v>
      </c>
      <c r="J27" s="34">
        <v>39</v>
      </c>
      <c r="K27" s="35">
        <v>45292</v>
      </c>
      <c r="L27" s="36">
        <f t="shared" si="2"/>
        <v>1950000</v>
      </c>
      <c r="M27" s="367">
        <v>45293</v>
      </c>
      <c r="N27" s="31" t="s">
        <v>40</v>
      </c>
      <c r="O27" s="37">
        <v>45293</v>
      </c>
      <c r="P27" s="31">
        <v>24</v>
      </c>
      <c r="Q27" s="30">
        <v>2101020302</v>
      </c>
      <c r="R27" s="38">
        <f t="shared" si="3"/>
        <v>1950000</v>
      </c>
      <c r="S27" s="35">
        <v>45293</v>
      </c>
      <c r="T27" s="33">
        <v>100029276</v>
      </c>
      <c r="U27" s="35">
        <v>45293</v>
      </c>
      <c r="V27" s="31" t="s">
        <v>121</v>
      </c>
      <c r="W27" s="35"/>
      <c r="X27" s="30"/>
      <c r="Y27" s="354">
        <v>1950000</v>
      </c>
      <c r="Z27" s="30"/>
      <c r="AA27" s="40"/>
      <c r="AB27" s="30"/>
      <c r="AC27" s="40"/>
      <c r="AD27" s="19"/>
    </row>
    <row r="28" spans="1:30">
      <c r="A28" s="30">
        <v>26</v>
      </c>
      <c r="B28" s="30" t="s">
        <v>35</v>
      </c>
      <c r="C28" s="30" t="s">
        <v>48</v>
      </c>
      <c r="D28" s="55" t="s">
        <v>100</v>
      </c>
      <c r="E28" s="31" t="s">
        <v>38</v>
      </c>
      <c r="F28" s="358">
        <v>1950000</v>
      </c>
      <c r="G28" s="30" t="s">
        <v>122</v>
      </c>
      <c r="H28" s="33">
        <v>1109380186</v>
      </c>
      <c r="I28" s="34">
        <v>7</v>
      </c>
      <c r="J28" s="34">
        <v>38</v>
      </c>
      <c r="K28" s="35">
        <v>45292</v>
      </c>
      <c r="L28" s="36">
        <f t="shared" si="2"/>
        <v>1950000</v>
      </c>
      <c r="M28" s="367">
        <v>45293</v>
      </c>
      <c r="N28" s="31" t="s">
        <v>40</v>
      </c>
      <c r="O28" s="37">
        <v>45293</v>
      </c>
      <c r="P28" s="31">
        <v>25</v>
      </c>
      <c r="Q28" s="30">
        <v>2101020302</v>
      </c>
      <c r="R28" s="38">
        <f t="shared" si="3"/>
        <v>1950000</v>
      </c>
      <c r="S28" s="35">
        <v>45293</v>
      </c>
      <c r="T28" s="33" t="s">
        <v>123</v>
      </c>
      <c r="U28" s="35">
        <v>45293</v>
      </c>
      <c r="V28" s="31" t="s">
        <v>121</v>
      </c>
      <c r="W28" s="35"/>
      <c r="X28" s="30"/>
      <c r="Y28" s="354">
        <v>1950000</v>
      </c>
      <c r="Z28" s="30"/>
      <c r="AA28" s="40"/>
      <c r="AB28" s="30"/>
      <c r="AC28" s="40"/>
      <c r="AD28" s="19"/>
    </row>
    <row r="29" spans="1:30">
      <c r="A29" s="30">
        <v>27</v>
      </c>
      <c r="B29" s="30" t="s">
        <v>35</v>
      </c>
      <c r="C29" s="30" t="s">
        <v>53</v>
      </c>
      <c r="D29" s="55" t="s">
        <v>83</v>
      </c>
      <c r="E29" s="31" t="s">
        <v>64</v>
      </c>
      <c r="F29" s="358">
        <v>3500000</v>
      </c>
      <c r="G29" s="30" t="s">
        <v>124</v>
      </c>
      <c r="H29" s="33">
        <v>1234639176</v>
      </c>
      <c r="I29" s="34">
        <v>1</v>
      </c>
      <c r="J29" s="34">
        <v>19</v>
      </c>
      <c r="K29" s="35">
        <v>45292</v>
      </c>
      <c r="L29" s="36">
        <f t="shared" si="2"/>
        <v>3500000</v>
      </c>
      <c r="M29" s="367">
        <v>45293</v>
      </c>
      <c r="N29" s="31" t="s">
        <v>40</v>
      </c>
      <c r="O29" s="37">
        <v>45293</v>
      </c>
      <c r="P29" s="31">
        <v>26</v>
      </c>
      <c r="Q29" s="30">
        <v>2101020301</v>
      </c>
      <c r="R29" s="38">
        <f t="shared" si="3"/>
        <v>3500000</v>
      </c>
      <c r="S29" s="35">
        <v>45293</v>
      </c>
      <c r="T29" s="33" t="s">
        <v>125</v>
      </c>
      <c r="U29" s="35">
        <v>45293</v>
      </c>
      <c r="V29" s="31" t="s">
        <v>41</v>
      </c>
      <c r="W29" s="35"/>
      <c r="X29" s="30"/>
      <c r="Y29" s="354">
        <v>3500000</v>
      </c>
      <c r="Z29" s="30"/>
      <c r="AA29" s="40"/>
      <c r="AB29" s="30"/>
      <c r="AC29" s="40"/>
      <c r="AD29" s="19"/>
    </row>
    <row r="30" spans="1:30">
      <c r="A30" s="30">
        <v>28</v>
      </c>
      <c r="B30" s="30" t="s">
        <v>35</v>
      </c>
      <c r="C30" s="30" t="s">
        <v>48</v>
      </c>
      <c r="D30" s="30" t="s">
        <v>126</v>
      </c>
      <c r="E30" s="31" t="s">
        <v>38</v>
      </c>
      <c r="F30" s="358">
        <v>9000000</v>
      </c>
      <c r="G30" s="30" t="s">
        <v>127</v>
      </c>
      <c r="H30" s="33">
        <v>14325425</v>
      </c>
      <c r="I30" s="34">
        <v>3</v>
      </c>
      <c r="J30" s="34">
        <v>28</v>
      </c>
      <c r="K30" s="35">
        <v>45292</v>
      </c>
      <c r="L30" s="36">
        <f t="shared" si="2"/>
        <v>9000000</v>
      </c>
      <c r="M30" s="367">
        <v>45293</v>
      </c>
      <c r="N30" s="31" t="s">
        <v>40</v>
      </c>
      <c r="O30" s="37">
        <v>45294</v>
      </c>
      <c r="P30" s="31">
        <v>35</v>
      </c>
      <c r="Q30" s="30">
        <v>2101020301</v>
      </c>
      <c r="R30" s="38">
        <f t="shared" si="3"/>
        <v>9000000</v>
      </c>
      <c r="S30" s="35">
        <v>45293</v>
      </c>
      <c r="T30" s="33" t="s">
        <v>128</v>
      </c>
      <c r="U30" s="35">
        <v>45293</v>
      </c>
      <c r="V30" s="31" t="s">
        <v>41</v>
      </c>
      <c r="W30" s="35"/>
      <c r="X30" s="30"/>
      <c r="Y30" s="354">
        <v>9000000</v>
      </c>
      <c r="Z30" s="30"/>
      <c r="AA30" s="40"/>
      <c r="AB30" s="30"/>
      <c r="AC30" s="40"/>
      <c r="AD30" s="19"/>
    </row>
    <row r="31" spans="1:30">
      <c r="A31" s="30">
        <v>29</v>
      </c>
      <c r="B31" s="30" t="s">
        <v>35</v>
      </c>
      <c r="C31" s="30" t="s">
        <v>48</v>
      </c>
      <c r="D31" s="30" t="s">
        <v>129</v>
      </c>
      <c r="E31" s="31" t="s">
        <v>38</v>
      </c>
      <c r="F31" s="358">
        <v>37080000</v>
      </c>
      <c r="G31" s="30" t="s">
        <v>130</v>
      </c>
      <c r="H31" s="33">
        <v>1122397810</v>
      </c>
      <c r="I31" s="34">
        <v>7</v>
      </c>
      <c r="J31" s="34">
        <v>9</v>
      </c>
      <c r="K31" s="35">
        <v>45292</v>
      </c>
      <c r="L31" s="36">
        <f t="shared" si="2"/>
        <v>37080000</v>
      </c>
      <c r="M31" s="367">
        <v>45293</v>
      </c>
      <c r="N31" s="31" t="s">
        <v>40</v>
      </c>
      <c r="O31" s="37">
        <v>45294</v>
      </c>
      <c r="P31" s="31">
        <v>36</v>
      </c>
      <c r="Q31" s="30">
        <v>2101020301</v>
      </c>
      <c r="R31" s="38">
        <f t="shared" si="3"/>
        <v>37080000</v>
      </c>
      <c r="S31" s="35">
        <v>45293</v>
      </c>
      <c r="T31" s="33">
        <v>100029310</v>
      </c>
      <c r="U31" s="35">
        <v>45293</v>
      </c>
      <c r="V31" s="31" t="s">
        <v>46</v>
      </c>
      <c r="W31" s="35"/>
      <c r="X31" s="30"/>
      <c r="Y31" s="354">
        <f>+F31/4</f>
        <v>9270000</v>
      </c>
      <c r="Z31" s="30"/>
      <c r="AA31" s="40"/>
      <c r="AB31" s="30"/>
      <c r="AC31" s="40"/>
      <c r="AD31" s="19"/>
    </row>
    <row r="32" spans="1:30">
      <c r="A32" s="30">
        <v>30</v>
      </c>
      <c r="B32" s="30" t="s">
        <v>35</v>
      </c>
      <c r="C32" s="30" t="s">
        <v>53</v>
      </c>
      <c r="D32" s="55" t="s">
        <v>131</v>
      </c>
      <c r="E32" s="31" t="s">
        <v>38</v>
      </c>
      <c r="F32" s="358">
        <v>5500000</v>
      </c>
      <c r="G32" s="30" t="s">
        <v>132</v>
      </c>
      <c r="H32" s="33">
        <v>77182070</v>
      </c>
      <c r="I32" s="34">
        <v>6</v>
      </c>
      <c r="J32" s="34">
        <v>23</v>
      </c>
      <c r="K32" s="35">
        <v>45292</v>
      </c>
      <c r="L32" s="36">
        <f t="shared" si="2"/>
        <v>5500000</v>
      </c>
      <c r="M32" s="367">
        <v>45293</v>
      </c>
      <c r="N32" s="31" t="s">
        <v>40</v>
      </c>
      <c r="O32" s="37">
        <v>45295</v>
      </c>
      <c r="P32" s="31">
        <v>44</v>
      </c>
      <c r="Q32" s="30">
        <v>2101020301</v>
      </c>
      <c r="R32" s="38">
        <f t="shared" si="3"/>
        <v>5500000</v>
      </c>
      <c r="S32" s="35">
        <v>45294</v>
      </c>
      <c r="T32" s="33" t="s">
        <v>133</v>
      </c>
      <c r="U32" s="35">
        <v>45295</v>
      </c>
      <c r="V32" s="31" t="s">
        <v>41</v>
      </c>
      <c r="W32" s="35"/>
      <c r="X32" s="30"/>
      <c r="Y32" s="354">
        <f>+F32</f>
        <v>5500000</v>
      </c>
      <c r="Z32" s="30"/>
      <c r="AA32" s="40"/>
      <c r="AB32" s="30"/>
      <c r="AC32" s="40"/>
      <c r="AD32" s="19"/>
    </row>
    <row r="33" spans="1:30">
      <c r="A33" s="30">
        <v>31</v>
      </c>
      <c r="B33" s="30" t="s">
        <v>35</v>
      </c>
      <c r="C33" s="30" t="s">
        <v>42</v>
      </c>
      <c r="D33" s="55" t="s">
        <v>134</v>
      </c>
      <c r="E33" s="31" t="s">
        <v>38</v>
      </c>
      <c r="F33" s="358">
        <v>20600000</v>
      </c>
      <c r="G33" s="30" t="s">
        <v>135</v>
      </c>
      <c r="H33" s="33">
        <v>79521725</v>
      </c>
      <c r="I33" s="34">
        <v>4</v>
      </c>
      <c r="J33" s="34">
        <v>2</v>
      </c>
      <c r="K33" s="35">
        <v>45292</v>
      </c>
      <c r="L33" s="36">
        <f t="shared" si="2"/>
        <v>20600000</v>
      </c>
      <c r="M33" s="367">
        <v>45293</v>
      </c>
      <c r="N33" s="31" t="s">
        <v>40</v>
      </c>
      <c r="O33" s="37">
        <v>45293</v>
      </c>
      <c r="P33" s="31">
        <v>27</v>
      </c>
      <c r="Q33" s="30">
        <v>2101010301</v>
      </c>
      <c r="R33" s="38">
        <f t="shared" si="3"/>
        <v>20600000</v>
      </c>
      <c r="S33" s="35">
        <v>45294</v>
      </c>
      <c r="T33" s="33">
        <v>100029370</v>
      </c>
      <c r="U33" s="35">
        <v>45294</v>
      </c>
      <c r="V33" s="31" t="s">
        <v>46</v>
      </c>
      <c r="W33" s="35"/>
      <c r="X33" s="30"/>
      <c r="Y33" s="354">
        <f>+F33/4</f>
        <v>5150000</v>
      </c>
      <c r="Z33" s="30"/>
      <c r="AA33" s="40"/>
      <c r="AB33" s="30"/>
      <c r="AC33" s="40"/>
      <c r="AD33" s="19"/>
    </row>
    <row r="34" spans="1:30">
      <c r="A34" s="30">
        <v>32</v>
      </c>
      <c r="B34" s="30" t="s">
        <v>35</v>
      </c>
      <c r="C34" s="30" t="s">
        <v>48</v>
      </c>
      <c r="D34" s="55" t="s">
        <v>136</v>
      </c>
      <c r="E34" s="31" t="s">
        <v>64</v>
      </c>
      <c r="F34" s="358">
        <v>2635250</v>
      </c>
      <c r="G34" s="30" t="s">
        <v>137</v>
      </c>
      <c r="H34" s="33">
        <v>51987188</v>
      </c>
      <c r="I34" s="34">
        <v>7</v>
      </c>
      <c r="J34" s="34">
        <v>18</v>
      </c>
      <c r="K34" s="35">
        <v>45292</v>
      </c>
      <c r="L34" s="36">
        <f t="shared" si="2"/>
        <v>2635250</v>
      </c>
      <c r="M34" s="367">
        <v>45293</v>
      </c>
      <c r="N34" s="31" t="s">
        <v>40</v>
      </c>
      <c r="O34" s="37">
        <v>45293</v>
      </c>
      <c r="P34" s="31">
        <v>28</v>
      </c>
      <c r="Q34" s="30">
        <v>2101020301</v>
      </c>
      <c r="R34" s="38">
        <f t="shared" si="3"/>
        <v>2635250</v>
      </c>
      <c r="S34" s="35">
        <v>45293</v>
      </c>
      <c r="T34" s="33" t="s">
        <v>138</v>
      </c>
      <c r="U34" s="35">
        <v>45293</v>
      </c>
      <c r="V34" s="31" t="s">
        <v>41</v>
      </c>
      <c r="W34" s="35"/>
      <c r="X34" s="30"/>
      <c r="Y34" s="354">
        <f t="shared" ref="Y34:Y36" si="6">+F34</f>
        <v>2635250</v>
      </c>
      <c r="Z34" s="30"/>
      <c r="AA34" s="40"/>
      <c r="AB34" s="30"/>
      <c r="AC34" s="40"/>
      <c r="AD34" s="19"/>
    </row>
    <row r="35" spans="1:30">
      <c r="A35" s="30">
        <v>33</v>
      </c>
      <c r="B35" s="30" t="s">
        <v>35</v>
      </c>
      <c r="C35" s="30" t="s">
        <v>48</v>
      </c>
      <c r="D35" s="55" t="s">
        <v>76</v>
      </c>
      <c r="E35" s="31" t="s">
        <v>38</v>
      </c>
      <c r="F35" s="358">
        <v>23175000</v>
      </c>
      <c r="G35" s="30" t="s">
        <v>139</v>
      </c>
      <c r="H35" s="33">
        <v>38361246</v>
      </c>
      <c r="I35" s="34">
        <v>1</v>
      </c>
      <c r="J35" s="34">
        <v>10</v>
      </c>
      <c r="K35" s="35">
        <v>45292</v>
      </c>
      <c r="L35" s="36">
        <f t="shared" si="2"/>
        <v>23175000</v>
      </c>
      <c r="M35" s="367">
        <v>45293</v>
      </c>
      <c r="N35" s="31" t="s">
        <v>40</v>
      </c>
      <c r="O35" s="37">
        <v>45293</v>
      </c>
      <c r="P35" s="31">
        <v>29</v>
      </c>
      <c r="Q35" s="30">
        <v>2101020301</v>
      </c>
      <c r="R35" s="38">
        <f t="shared" si="3"/>
        <v>23175000</v>
      </c>
      <c r="S35" s="35" t="s">
        <v>140</v>
      </c>
      <c r="T35" s="33" t="s">
        <v>141</v>
      </c>
      <c r="U35" s="35">
        <v>45293</v>
      </c>
      <c r="V35" s="31" t="s">
        <v>79</v>
      </c>
      <c r="W35" s="35"/>
      <c r="X35" s="30"/>
      <c r="Y35" s="354">
        <f>+F35/5</f>
        <v>4635000</v>
      </c>
      <c r="Z35" s="30"/>
      <c r="AA35" s="40"/>
      <c r="AB35" s="30"/>
      <c r="AC35" s="40"/>
      <c r="AD35" s="19"/>
    </row>
    <row r="36" spans="1:30">
      <c r="A36" s="30">
        <v>34</v>
      </c>
      <c r="B36" s="30" t="s">
        <v>35</v>
      </c>
      <c r="C36" s="30" t="s">
        <v>48</v>
      </c>
      <c r="D36" s="55" t="s">
        <v>142</v>
      </c>
      <c r="E36" s="31" t="s">
        <v>38</v>
      </c>
      <c r="F36" s="358">
        <v>7500000</v>
      </c>
      <c r="G36" s="30" t="s">
        <v>143</v>
      </c>
      <c r="H36" s="33">
        <v>1110501425</v>
      </c>
      <c r="I36" s="34">
        <v>7</v>
      </c>
      <c r="J36" s="34">
        <v>15</v>
      </c>
      <c r="K36" s="35">
        <v>45292</v>
      </c>
      <c r="L36" s="36">
        <f t="shared" si="2"/>
        <v>7500000</v>
      </c>
      <c r="M36" s="367">
        <v>45293</v>
      </c>
      <c r="N36" s="31" t="s">
        <v>40</v>
      </c>
      <c r="O36" s="37">
        <v>45293</v>
      </c>
      <c r="P36" s="31">
        <v>30</v>
      </c>
      <c r="Q36" s="30">
        <v>2101020301</v>
      </c>
      <c r="R36" s="38">
        <f t="shared" si="3"/>
        <v>7500000</v>
      </c>
      <c r="S36" s="35">
        <v>45293</v>
      </c>
      <c r="T36" s="33" t="s">
        <v>144</v>
      </c>
      <c r="U36" s="35">
        <v>45293</v>
      </c>
      <c r="V36" s="31" t="s">
        <v>41</v>
      </c>
      <c r="W36" s="35"/>
      <c r="X36" s="30"/>
      <c r="Y36" s="354">
        <f t="shared" si="6"/>
        <v>7500000</v>
      </c>
      <c r="Z36" s="30"/>
      <c r="AA36" s="40"/>
      <c r="AB36" s="30"/>
      <c r="AC36" s="40"/>
      <c r="AD36" s="19"/>
    </row>
    <row r="37" spans="1:30">
      <c r="A37" s="30">
        <v>35</v>
      </c>
      <c r="B37" s="30" t="s">
        <v>35</v>
      </c>
      <c r="C37" s="30" t="s">
        <v>48</v>
      </c>
      <c r="D37" s="55" t="s">
        <v>145</v>
      </c>
      <c r="E37" s="31" t="s">
        <v>38</v>
      </c>
      <c r="F37" s="358">
        <v>13500000</v>
      </c>
      <c r="G37" s="30" t="s">
        <v>146</v>
      </c>
      <c r="H37" s="33">
        <v>14138035</v>
      </c>
      <c r="I37" s="34">
        <v>2</v>
      </c>
      <c r="J37" s="34">
        <v>14</v>
      </c>
      <c r="K37" s="35">
        <v>45292</v>
      </c>
      <c r="L37" s="36">
        <f t="shared" si="2"/>
        <v>13500000</v>
      </c>
      <c r="M37" s="367">
        <v>45293</v>
      </c>
      <c r="N37" s="31" t="s">
        <v>40</v>
      </c>
      <c r="O37" s="37">
        <v>45293</v>
      </c>
      <c r="P37" s="31">
        <v>31</v>
      </c>
      <c r="Q37" s="30">
        <v>2101020301</v>
      </c>
      <c r="R37" s="38">
        <f t="shared" si="3"/>
        <v>13500000</v>
      </c>
      <c r="S37" s="35">
        <v>45293</v>
      </c>
      <c r="T37" s="33" t="s">
        <v>147</v>
      </c>
      <c r="U37" s="35">
        <v>45293</v>
      </c>
      <c r="V37" s="31" t="s">
        <v>41</v>
      </c>
      <c r="W37" s="35"/>
      <c r="X37" s="30"/>
      <c r="Y37" s="354">
        <v>13500000</v>
      </c>
      <c r="Z37" s="30"/>
      <c r="AA37" s="40"/>
      <c r="AB37" s="30"/>
      <c r="AC37" s="40"/>
      <c r="AD37" s="19"/>
    </row>
    <row r="38" spans="1:30">
      <c r="A38" s="30">
        <v>36</v>
      </c>
      <c r="B38" s="30" t="s">
        <v>35</v>
      </c>
      <c r="C38" s="30" t="s">
        <v>48</v>
      </c>
      <c r="D38" s="55" t="s">
        <v>148</v>
      </c>
      <c r="E38" s="31" t="s">
        <v>38</v>
      </c>
      <c r="F38" s="358">
        <v>9000000</v>
      </c>
      <c r="G38" s="30" t="s">
        <v>149</v>
      </c>
      <c r="H38" s="33">
        <v>14878116</v>
      </c>
      <c r="I38" s="34">
        <v>5</v>
      </c>
      <c r="J38" s="34">
        <v>30</v>
      </c>
      <c r="K38" s="35">
        <v>45292</v>
      </c>
      <c r="L38" s="36">
        <f t="shared" si="2"/>
        <v>9000000</v>
      </c>
      <c r="M38" s="367">
        <v>45293</v>
      </c>
      <c r="N38" s="31" t="s">
        <v>40</v>
      </c>
      <c r="O38" s="37">
        <v>45294</v>
      </c>
      <c r="P38" s="31">
        <v>37</v>
      </c>
      <c r="Q38" s="30">
        <v>2101020301</v>
      </c>
      <c r="R38" s="38">
        <f t="shared" si="3"/>
        <v>9000000</v>
      </c>
      <c r="S38" s="35">
        <v>45294</v>
      </c>
      <c r="T38" s="33" t="s">
        <v>150</v>
      </c>
      <c r="U38" s="35">
        <v>45294</v>
      </c>
      <c r="V38" s="31" t="s">
        <v>41</v>
      </c>
      <c r="W38" s="35"/>
      <c r="X38" s="30"/>
      <c r="Y38" s="354">
        <v>9000000</v>
      </c>
      <c r="Z38" s="30"/>
      <c r="AA38" s="40"/>
      <c r="AB38" s="30"/>
      <c r="AC38" s="40"/>
      <c r="AD38" s="19"/>
    </row>
    <row r="39" spans="1:30">
      <c r="A39" s="30">
        <v>37</v>
      </c>
      <c r="B39" s="30" t="s">
        <v>35</v>
      </c>
      <c r="C39" s="30" t="s">
        <v>59</v>
      </c>
      <c r="D39" s="55" t="s">
        <v>151</v>
      </c>
      <c r="E39" s="31" t="s">
        <v>64</v>
      </c>
      <c r="F39" s="358">
        <v>126074818</v>
      </c>
      <c r="G39" s="30" t="s">
        <v>152</v>
      </c>
      <c r="H39" s="33">
        <v>900415641</v>
      </c>
      <c r="I39" s="34">
        <v>8</v>
      </c>
      <c r="J39" s="34">
        <v>42</v>
      </c>
      <c r="K39" s="35">
        <v>45292</v>
      </c>
      <c r="L39" s="36">
        <f t="shared" si="2"/>
        <v>126074818</v>
      </c>
      <c r="M39" s="367">
        <v>45294</v>
      </c>
      <c r="N39" s="31" t="s">
        <v>40</v>
      </c>
      <c r="O39" s="37">
        <v>45294</v>
      </c>
      <c r="P39" s="31">
        <v>38</v>
      </c>
      <c r="Q39" s="30">
        <v>220102</v>
      </c>
      <c r="R39" s="38">
        <f t="shared" si="3"/>
        <v>126074818</v>
      </c>
      <c r="S39" s="35">
        <v>45294</v>
      </c>
      <c r="T39" s="33" t="s">
        <v>153</v>
      </c>
      <c r="U39" s="35">
        <v>45300</v>
      </c>
      <c r="V39" s="31" t="s">
        <v>52</v>
      </c>
      <c r="W39" s="35"/>
      <c r="X39" s="30"/>
      <c r="Y39" s="354">
        <f>+F39/2</f>
        <v>63037409</v>
      </c>
      <c r="Z39" s="30"/>
      <c r="AA39" s="40"/>
      <c r="AB39" s="30"/>
      <c r="AC39" s="40"/>
      <c r="AD39" s="19"/>
    </row>
    <row r="40" spans="1:30">
      <c r="A40" s="30">
        <v>38</v>
      </c>
      <c r="B40" s="30" t="s">
        <v>35</v>
      </c>
      <c r="C40" s="30" t="s">
        <v>42</v>
      </c>
      <c r="D40" s="55" t="s">
        <v>154</v>
      </c>
      <c r="E40" s="31" t="s">
        <v>38</v>
      </c>
      <c r="F40" s="358">
        <v>4429000</v>
      </c>
      <c r="G40" s="30" t="s">
        <v>155</v>
      </c>
      <c r="H40" s="33">
        <v>1110488206</v>
      </c>
      <c r="I40" s="34">
        <v>5</v>
      </c>
      <c r="J40" s="34">
        <v>34</v>
      </c>
      <c r="K40" s="35">
        <v>45292</v>
      </c>
      <c r="L40" s="36">
        <f t="shared" si="2"/>
        <v>4429000</v>
      </c>
      <c r="M40" s="367">
        <v>45294</v>
      </c>
      <c r="N40" s="31" t="s">
        <v>40</v>
      </c>
      <c r="O40" s="37">
        <v>45294</v>
      </c>
      <c r="P40" s="31">
        <v>39</v>
      </c>
      <c r="Q40" s="30">
        <v>2101010301</v>
      </c>
      <c r="R40" s="38">
        <f t="shared" si="3"/>
        <v>4429000</v>
      </c>
      <c r="S40" s="35">
        <v>45294</v>
      </c>
      <c r="T40" s="33" t="s">
        <v>156</v>
      </c>
      <c r="U40" s="35">
        <v>45294</v>
      </c>
      <c r="V40" s="31" t="s">
        <v>41</v>
      </c>
      <c r="W40" s="35"/>
      <c r="X40" s="30"/>
      <c r="Y40" s="354">
        <f>+F40/1</f>
        <v>4429000</v>
      </c>
      <c r="Z40" s="30"/>
      <c r="AA40" s="40"/>
      <c r="AB40" s="30"/>
      <c r="AC40" s="40"/>
      <c r="AD40" s="19"/>
    </row>
    <row r="41" spans="1:30">
      <c r="A41" s="30">
        <v>39</v>
      </c>
      <c r="B41" s="30" t="s">
        <v>35</v>
      </c>
      <c r="C41" s="30" t="s">
        <v>157</v>
      </c>
      <c r="D41" s="55" t="s">
        <v>158</v>
      </c>
      <c r="E41" s="31" t="s">
        <v>38</v>
      </c>
      <c r="F41" s="358">
        <v>3600000</v>
      </c>
      <c r="G41" s="30" t="s">
        <v>159</v>
      </c>
      <c r="H41" s="33">
        <v>65755709</v>
      </c>
      <c r="I41" s="34">
        <v>1</v>
      </c>
      <c r="J41" s="34">
        <v>52</v>
      </c>
      <c r="K41" s="35">
        <v>45292</v>
      </c>
      <c r="L41" s="36">
        <f t="shared" si="2"/>
        <v>3600000</v>
      </c>
      <c r="M41" s="367">
        <v>45294</v>
      </c>
      <c r="N41" s="31" t="s">
        <v>40</v>
      </c>
      <c r="O41" s="37">
        <v>45294</v>
      </c>
      <c r="P41" s="31">
        <v>40</v>
      </c>
      <c r="Q41" s="30">
        <v>2101020301</v>
      </c>
      <c r="R41" s="38">
        <f t="shared" si="3"/>
        <v>3600000</v>
      </c>
      <c r="S41" s="35">
        <v>45294</v>
      </c>
      <c r="T41" s="33">
        <v>100029363</v>
      </c>
      <c r="U41" s="35">
        <v>45294</v>
      </c>
      <c r="V41" s="31" t="s">
        <v>41</v>
      </c>
      <c r="W41" s="35"/>
      <c r="X41" s="30"/>
      <c r="Y41" s="354">
        <f>+F41/1</f>
        <v>3600000</v>
      </c>
      <c r="Z41" s="30"/>
      <c r="AA41" s="40"/>
      <c r="AB41" s="30"/>
      <c r="AC41" s="40"/>
      <c r="AD41" s="19"/>
    </row>
    <row r="42" spans="1:30">
      <c r="A42" s="30">
        <v>40</v>
      </c>
      <c r="B42" s="30" t="s">
        <v>35</v>
      </c>
      <c r="C42" s="30" t="s">
        <v>92</v>
      </c>
      <c r="D42" s="55" t="s">
        <v>160</v>
      </c>
      <c r="E42" s="31" t="s">
        <v>38</v>
      </c>
      <c r="F42" s="358">
        <v>3700000</v>
      </c>
      <c r="G42" s="30" t="s">
        <v>161</v>
      </c>
      <c r="H42" s="33">
        <v>1110530186</v>
      </c>
      <c r="I42" s="34">
        <v>5</v>
      </c>
      <c r="J42" s="34">
        <v>31</v>
      </c>
      <c r="K42" s="35">
        <v>45292</v>
      </c>
      <c r="L42" s="36">
        <f t="shared" si="2"/>
        <v>3700000</v>
      </c>
      <c r="M42" s="367">
        <v>45294</v>
      </c>
      <c r="N42" s="31" t="s">
        <v>40</v>
      </c>
      <c r="O42" s="37">
        <v>45294</v>
      </c>
      <c r="P42" s="31">
        <v>41</v>
      </c>
      <c r="Q42" s="30">
        <v>2101020301</v>
      </c>
      <c r="R42" s="38">
        <f t="shared" si="3"/>
        <v>3700000</v>
      </c>
      <c r="S42" s="35">
        <v>45294</v>
      </c>
      <c r="T42" s="33">
        <v>100029391</v>
      </c>
      <c r="U42" s="35">
        <v>45294</v>
      </c>
      <c r="V42" s="31" t="s">
        <v>41</v>
      </c>
      <c r="W42" s="35"/>
      <c r="X42" s="30"/>
      <c r="Y42" s="354">
        <f>+F42/1</f>
        <v>3700000</v>
      </c>
      <c r="Z42" s="30"/>
      <c r="AA42" s="40"/>
      <c r="AB42" s="30"/>
      <c r="AC42" s="40"/>
      <c r="AD42" s="19"/>
    </row>
    <row r="43" spans="1:30">
      <c r="A43" s="30">
        <v>41</v>
      </c>
      <c r="B43" s="30" t="s">
        <v>35</v>
      </c>
      <c r="C43" s="30" t="s">
        <v>157</v>
      </c>
      <c r="D43" s="55" t="s">
        <v>162</v>
      </c>
      <c r="E43" s="31" t="s">
        <v>38</v>
      </c>
      <c r="F43" s="358">
        <v>15000000</v>
      </c>
      <c r="G43" s="30" t="s">
        <v>163</v>
      </c>
      <c r="H43" s="33">
        <v>1110484577</v>
      </c>
      <c r="I43" s="34">
        <v>4</v>
      </c>
      <c r="J43" s="34">
        <v>46</v>
      </c>
      <c r="K43" s="35">
        <v>45292</v>
      </c>
      <c r="L43" s="36">
        <f t="shared" si="2"/>
        <v>15000000</v>
      </c>
      <c r="M43" s="367">
        <v>45294</v>
      </c>
      <c r="N43" s="31" t="s">
        <v>40</v>
      </c>
      <c r="O43" s="37">
        <v>45294</v>
      </c>
      <c r="P43" s="31">
        <v>42</v>
      </c>
      <c r="Q43" s="30">
        <v>2101020301</v>
      </c>
      <c r="R43" s="38">
        <f t="shared" si="3"/>
        <v>15000000</v>
      </c>
      <c r="S43" s="35">
        <v>45295</v>
      </c>
      <c r="T43" s="33" t="s">
        <v>164</v>
      </c>
      <c r="U43" s="35">
        <v>45294</v>
      </c>
      <c r="V43" s="31" t="s">
        <v>88</v>
      </c>
      <c r="W43" s="35"/>
      <c r="X43" s="30"/>
      <c r="Y43" s="354">
        <f>+F43/3</f>
        <v>5000000</v>
      </c>
      <c r="Z43" s="30"/>
      <c r="AA43" s="40"/>
      <c r="AB43" s="30"/>
      <c r="AC43" s="40"/>
      <c r="AD43" s="19"/>
    </row>
    <row r="44" spans="1:30">
      <c r="A44" s="30">
        <v>42</v>
      </c>
      <c r="B44" s="30" t="s">
        <v>35</v>
      </c>
      <c r="C44" s="30" t="s">
        <v>48</v>
      </c>
      <c r="D44" s="30" t="s">
        <v>165</v>
      </c>
      <c r="E44" s="31" t="s">
        <v>38</v>
      </c>
      <c r="F44" s="358">
        <v>4738000</v>
      </c>
      <c r="G44" s="30" t="s">
        <v>166</v>
      </c>
      <c r="H44" s="33">
        <v>36559111</v>
      </c>
      <c r="I44" s="34">
        <v>0</v>
      </c>
      <c r="J44" s="34">
        <v>27</v>
      </c>
      <c r="K44" s="35">
        <v>45292</v>
      </c>
      <c r="L44" s="36">
        <f t="shared" si="2"/>
        <v>4738000</v>
      </c>
      <c r="M44" s="367">
        <v>45294</v>
      </c>
      <c r="N44" s="31" t="s">
        <v>40</v>
      </c>
      <c r="O44" s="37">
        <v>45294</v>
      </c>
      <c r="P44" s="31">
        <v>43</v>
      </c>
      <c r="Q44" s="30">
        <v>2101020301</v>
      </c>
      <c r="R44" s="38">
        <f t="shared" si="3"/>
        <v>4738000</v>
      </c>
      <c r="S44" s="35">
        <v>45294</v>
      </c>
      <c r="T44" s="33">
        <v>100029398</v>
      </c>
      <c r="U44" s="35">
        <v>45294</v>
      </c>
      <c r="V44" s="31" t="s">
        <v>41</v>
      </c>
      <c r="W44" s="35"/>
      <c r="X44" s="30"/>
      <c r="Y44" s="354">
        <f>+F44/1</f>
        <v>4738000</v>
      </c>
      <c r="Z44" s="30"/>
      <c r="AA44" s="40"/>
      <c r="AB44" s="30"/>
      <c r="AC44" s="40"/>
      <c r="AD44" s="19"/>
    </row>
    <row r="45" spans="1:30">
      <c r="A45" s="30">
        <v>43</v>
      </c>
      <c r="B45" s="30" t="s">
        <v>35</v>
      </c>
      <c r="C45" s="30" t="s">
        <v>157</v>
      </c>
      <c r="D45" s="56" t="s">
        <v>167</v>
      </c>
      <c r="E45" s="31" t="s">
        <v>38</v>
      </c>
      <c r="F45" s="358">
        <v>4300000</v>
      </c>
      <c r="G45" s="30" t="s">
        <v>168</v>
      </c>
      <c r="H45" s="33">
        <v>52274383</v>
      </c>
      <c r="I45" s="34">
        <v>0</v>
      </c>
      <c r="J45" s="34">
        <v>50</v>
      </c>
      <c r="K45" s="35">
        <v>45292</v>
      </c>
      <c r="L45" s="36">
        <f t="shared" si="2"/>
        <v>4300000</v>
      </c>
      <c r="M45" s="367">
        <v>45295</v>
      </c>
      <c r="N45" s="31" t="s">
        <v>40</v>
      </c>
      <c r="O45" s="37">
        <v>45295</v>
      </c>
      <c r="P45" s="31">
        <v>45</v>
      </c>
      <c r="Q45" s="30">
        <v>2101020301</v>
      </c>
      <c r="R45" s="38">
        <f t="shared" si="3"/>
        <v>4300000</v>
      </c>
      <c r="S45" s="35">
        <v>45295</v>
      </c>
      <c r="T45" s="33" t="s">
        <v>169</v>
      </c>
      <c r="U45" s="35">
        <v>45295</v>
      </c>
      <c r="V45" s="31" t="s">
        <v>41</v>
      </c>
      <c r="W45" s="35"/>
      <c r="X45" s="30"/>
      <c r="Y45" s="354">
        <f>+F45/1</f>
        <v>4300000</v>
      </c>
      <c r="Z45" s="30"/>
      <c r="AA45" s="40"/>
      <c r="AB45" s="30"/>
      <c r="AC45" s="40"/>
      <c r="AD45" s="19"/>
    </row>
    <row r="46" spans="1:30">
      <c r="A46" s="30">
        <v>44</v>
      </c>
      <c r="B46" s="30" t="s">
        <v>35</v>
      </c>
      <c r="C46" s="30" t="s">
        <v>59</v>
      </c>
      <c r="D46" s="30" t="s">
        <v>170</v>
      </c>
      <c r="E46" s="31" t="s">
        <v>38</v>
      </c>
      <c r="F46" s="358">
        <v>14420000</v>
      </c>
      <c r="G46" s="30" t="s">
        <v>171</v>
      </c>
      <c r="H46" s="33">
        <v>1110522367</v>
      </c>
      <c r="I46" s="34">
        <v>8</v>
      </c>
      <c r="J46" s="34">
        <v>43</v>
      </c>
      <c r="K46" s="35">
        <v>45292</v>
      </c>
      <c r="L46" s="36">
        <f t="shared" si="2"/>
        <v>14420000</v>
      </c>
      <c r="M46" s="367">
        <v>45295</v>
      </c>
      <c r="N46" s="31" t="s">
        <v>40</v>
      </c>
      <c r="O46" s="37">
        <v>45295</v>
      </c>
      <c r="P46" s="31">
        <v>46</v>
      </c>
      <c r="Q46" s="30">
        <v>21030202</v>
      </c>
      <c r="R46" s="38">
        <f t="shared" si="3"/>
        <v>14420000</v>
      </c>
      <c r="S46" s="35">
        <v>45295</v>
      </c>
      <c r="T46" s="33" t="s">
        <v>172</v>
      </c>
      <c r="U46" s="35">
        <v>45295</v>
      </c>
      <c r="V46" s="31" t="s">
        <v>46</v>
      </c>
      <c r="W46" s="35"/>
      <c r="X46" s="30"/>
      <c r="Y46" s="354">
        <f>+F46/4</f>
        <v>3605000</v>
      </c>
      <c r="Z46" s="30"/>
      <c r="AA46" s="40"/>
      <c r="AB46" s="30"/>
      <c r="AC46" s="40"/>
      <c r="AD46" s="19"/>
    </row>
    <row r="47" spans="1:30">
      <c r="A47" s="30">
        <v>45</v>
      </c>
      <c r="B47" s="30" t="s">
        <v>35</v>
      </c>
      <c r="C47" s="30" t="s">
        <v>53</v>
      </c>
      <c r="D47" s="56" t="s">
        <v>173</v>
      </c>
      <c r="E47" s="31" t="s">
        <v>38</v>
      </c>
      <c r="F47" s="358">
        <v>3500000</v>
      </c>
      <c r="G47" s="30" t="s">
        <v>174</v>
      </c>
      <c r="H47" s="33">
        <v>1110528825</v>
      </c>
      <c r="I47" s="34">
        <v>7</v>
      </c>
      <c r="J47" s="34">
        <v>35</v>
      </c>
      <c r="K47" s="35">
        <v>45292</v>
      </c>
      <c r="L47" s="36">
        <f t="shared" si="2"/>
        <v>3500000</v>
      </c>
      <c r="M47" s="367">
        <v>45295</v>
      </c>
      <c r="N47" s="31" t="s">
        <v>40</v>
      </c>
      <c r="O47" s="37">
        <v>45295</v>
      </c>
      <c r="P47" s="31">
        <v>47</v>
      </c>
      <c r="Q47" s="30">
        <v>2101020301</v>
      </c>
      <c r="R47" s="38">
        <f t="shared" si="3"/>
        <v>3500000</v>
      </c>
      <c r="S47" s="35">
        <v>45295</v>
      </c>
      <c r="T47" s="33" t="s">
        <v>175</v>
      </c>
      <c r="U47" s="35">
        <v>45295</v>
      </c>
      <c r="V47" s="31" t="s">
        <v>41</v>
      </c>
      <c r="W47" s="35"/>
      <c r="X47" s="30"/>
      <c r="Y47" s="354">
        <f>+F47/1</f>
        <v>3500000</v>
      </c>
      <c r="Z47" s="30"/>
      <c r="AA47" s="40"/>
      <c r="AB47" s="30"/>
      <c r="AC47" s="40"/>
      <c r="AD47" s="19"/>
    </row>
    <row r="48" spans="1:30">
      <c r="A48" s="30">
        <v>46</v>
      </c>
      <c r="B48" s="30" t="s">
        <v>35</v>
      </c>
      <c r="C48" s="30" t="s">
        <v>157</v>
      </c>
      <c r="D48" s="30" t="s">
        <v>176</v>
      </c>
      <c r="E48" s="31" t="s">
        <v>38</v>
      </c>
      <c r="F48" s="358">
        <v>20000000</v>
      </c>
      <c r="G48" s="30" t="s">
        <v>177</v>
      </c>
      <c r="H48" s="33">
        <v>1110503276</v>
      </c>
      <c r="I48" s="34">
        <v>5</v>
      </c>
      <c r="J48" s="34">
        <v>47</v>
      </c>
      <c r="K48" s="35">
        <v>45292</v>
      </c>
      <c r="L48" s="36">
        <f t="shared" si="2"/>
        <v>20000000</v>
      </c>
      <c r="M48" s="367">
        <v>45295</v>
      </c>
      <c r="N48" s="31" t="s">
        <v>40</v>
      </c>
      <c r="O48" s="37">
        <v>45295</v>
      </c>
      <c r="P48" s="31">
        <v>48</v>
      </c>
      <c r="Q48" s="30">
        <v>2101020301</v>
      </c>
      <c r="R48" s="38">
        <f t="shared" si="3"/>
        <v>20000000</v>
      </c>
      <c r="S48" s="35">
        <v>45296</v>
      </c>
      <c r="T48" s="33">
        <v>100029433</v>
      </c>
      <c r="U48" s="35">
        <v>45296</v>
      </c>
      <c r="V48" s="31" t="s">
        <v>46</v>
      </c>
      <c r="W48" s="35"/>
      <c r="X48" s="30"/>
      <c r="Y48" s="354">
        <f>+F48/4</f>
        <v>5000000</v>
      </c>
      <c r="Z48" s="30"/>
      <c r="AA48" s="40"/>
      <c r="AB48" s="30"/>
      <c r="AC48" s="40"/>
      <c r="AD48" s="19"/>
    </row>
    <row r="49" spans="1:30">
      <c r="A49" s="30">
        <v>47</v>
      </c>
      <c r="B49" s="30" t="s">
        <v>35</v>
      </c>
      <c r="C49" s="30" t="s">
        <v>59</v>
      </c>
      <c r="D49" s="56" t="s">
        <v>178</v>
      </c>
      <c r="E49" s="31" t="s">
        <v>38</v>
      </c>
      <c r="F49" s="358">
        <v>60729143</v>
      </c>
      <c r="G49" s="30" t="s">
        <v>152</v>
      </c>
      <c r="H49" s="33">
        <v>900415641</v>
      </c>
      <c r="I49" s="34">
        <v>8</v>
      </c>
      <c r="J49" s="34">
        <v>45</v>
      </c>
      <c r="K49" s="35">
        <v>45292</v>
      </c>
      <c r="L49" s="36">
        <f t="shared" si="2"/>
        <v>60729143</v>
      </c>
      <c r="M49" s="367">
        <v>45295</v>
      </c>
      <c r="N49" s="31" t="s">
        <v>40</v>
      </c>
      <c r="O49" s="37">
        <v>45295</v>
      </c>
      <c r="P49" s="31">
        <v>49</v>
      </c>
      <c r="Q49" s="30">
        <v>220104</v>
      </c>
      <c r="R49" s="38">
        <f t="shared" si="3"/>
        <v>60729143</v>
      </c>
      <c r="S49" s="35">
        <v>45295</v>
      </c>
      <c r="T49" s="33" t="s">
        <v>179</v>
      </c>
      <c r="U49" s="35">
        <v>45300</v>
      </c>
      <c r="V49" s="31" t="s">
        <v>52</v>
      </c>
      <c r="W49" s="35"/>
      <c r="X49" s="30"/>
      <c r="Y49" s="354">
        <f t="shared" ref="Y49:Y59" si="7">+F49/2</f>
        <v>30364571.5</v>
      </c>
      <c r="Z49" s="30"/>
      <c r="AA49" s="40"/>
      <c r="AB49" s="30"/>
      <c r="AC49" s="40"/>
      <c r="AD49" s="19"/>
    </row>
    <row r="50" spans="1:30">
      <c r="A50" s="30">
        <v>48</v>
      </c>
      <c r="B50" s="30" t="s">
        <v>35</v>
      </c>
      <c r="C50" s="30" t="s">
        <v>97</v>
      </c>
      <c r="D50" s="30" t="s">
        <v>180</v>
      </c>
      <c r="E50" s="31" t="s">
        <v>38</v>
      </c>
      <c r="F50" s="358">
        <v>200000000</v>
      </c>
      <c r="G50" s="30" t="s">
        <v>68</v>
      </c>
      <c r="H50" s="33">
        <v>900504144</v>
      </c>
      <c r="I50" s="34">
        <v>0</v>
      </c>
      <c r="J50" s="34">
        <v>32</v>
      </c>
      <c r="K50" s="35">
        <v>45292</v>
      </c>
      <c r="L50" s="36">
        <f t="shared" si="2"/>
        <v>200000000</v>
      </c>
      <c r="M50" s="367">
        <v>45295</v>
      </c>
      <c r="N50" s="31" t="s">
        <v>40</v>
      </c>
      <c r="O50" s="37">
        <v>45295</v>
      </c>
      <c r="P50" s="31">
        <v>50</v>
      </c>
      <c r="Q50" s="30">
        <v>220101</v>
      </c>
      <c r="R50" s="38">
        <f t="shared" si="3"/>
        <v>200000000</v>
      </c>
      <c r="S50" s="35">
        <v>45295</v>
      </c>
      <c r="T50" s="33" t="s">
        <v>181</v>
      </c>
      <c r="U50" s="35">
        <v>45295</v>
      </c>
      <c r="V50" s="31" t="s">
        <v>52</v>
      </c>
      <c r="W50" s="35"/>
      <c r="X50" s="30"/>
      <c r="Y50" s="354">
        <f t="shared" si="7"/>
        <v>100000000</v>
      </c>
      <c r="Z50" s="30"/>
      <c r="AA50" s="40"/>
      <c r="AB50" s="30"/>
      <c r="AC50" s="40"/>
      <c r="AD50" s="19"/>
    </row>
    <row r="51" spans="1:30">
      <c r="A51" s="30">
        <v>49</v>
      </c>
      <c r="B51" s="30" t="s">
        <v>35</v>
      </c>
      <c r="C51" s="30" t="s">
        <v>70</v>
      </c>
      <c r="D51" s="30" t="s">
        <v>182</v>
      </c>
      <c r="E51" s="31" t="s">
        <v>38</v>
      </c>
      <c r="F51" s="358">
        <v>152545758</v>
      </c>
      <c r="G51" s="30" t="s">
        <v>68</v>
      </c>
      <c r="H51" s="33">
        <v>900504144</v>
      </c>
      <c r="I51" s="34">
        <v>0</v>
      </c>
      <c r="J51" s="34">
        <v>54</v>
      </c>
      <c r="K51" s="35">
        <v>45295</v>
      </c>
      <c r="L51" s="36">
        <f t="shared" si="2"/>
        <v>152545758</v>
      </c>
      <c r="M51" s="367">
        <v>45295</v>
      </c>
      <c r="N51" s="31" t="s">
        <v>40</v>
      </c>
      <c r="O51" s="37">
        <v>45295</v>
      </c>
      <c r="P51" s="31">
        <v>51</v>
      </c>
      <c r="Q51" s="30">
        <v>220105</v>
      </c>
      <c r="R51" s="38">
        <f t="shared" si="3"/>
        <v>152545758</v>
      </c>
      <c r="S51" s="35">
        <v>45295</v>
      </c>
      <c r="T51" s="54">
        <v>45295</v>
      </c>
      <c r="U51" s="35">
        <v>45295</v>
      </c>
      <c r="V51" s="31" t="s">
        <v>52</v>
      </c>
      <c r="W51" s="35"/>
      <c r="X51" s="30"/>
      <c r="Y51" s="354">
        <f t="shared" si="7"/>
        <v>76272879</v>
      </c>
      <c r="Z51" s="30"/>
      <c r="AA51" s="40"/>
      <c r="AB51" s="30"/>
      <c r="AC51" s="40"/>
      <c r="AD51" s="19"/>
    </row>
    <row r="52" spans="1:30">
      <c r="A52" s="30">
        <v>50</v>
      </c>
      <c r="B52" s="30" t="s">
        <v>35</v>
      </c>
      <c r="C52" s="30" t="s">
        <v>70</v>
      </c>
      <c r="D52" s="56" t="s">
        <v>183</v>
      </c>
      <c r="E52" s="31" t="s">
        <v>38</v>
      </c>
      <c r="F52" s="358">
        <v>80000000</v>
      </c>
      <c r="G52" s="30" t="s">
        <v>68</v>
      </c>
      <c r="H52" s="33">
        <v>900504144</v>
      </c>
      <c r="I52" s="34">
        <v>0</v>
      </c>
      <c r="J52" s="34">
        <v>55</v>
      </c>
      <c r="K52" s="35">
        <v>45292</v>
      </c>
      <c r="L52" s="36">
        <f t="shared" si="2"/>
        <v>80000000</v>
      </c>
      <c r="M52" s="367">
        <v>45295</v>
      </c>
      <c r="N52" s="31" t="s">
        <v>40</v>
      </c>
      <c r="O52" s="37">
        <v>45295</v>
      </c>
      <c r="P52" s="31">
        <v>52</v>
      </c>
      <c r="Q52" s="30">
        <v>220105</v>
      </c>
      <c r="R52" s="38">
        <f t="shared" si="3"/>
        <v>80000000</v>
      </c>
      <c r="S52" s="35" t="s">
        <v>184</v>
      </c>
      <c r="T52" s="33">
        <v>100029430</v>
      </c>
      <c r="U52" s="35">
        <v>45295</v>
      </c>
      <c r="V52" s="31" t="s">
        <v>52</v>
      </c>
      <c r="W52" s="35"/>
      <c r="X52" s="30"/>
      <c r="Y52" s="354">
        <f t="shared" si="7"/>
        <v>40000000</v>
      </c>
      <c r="Z52" s="30"/>
      <c r="AA52" s="40"/>
      <c r="AB52" s="30"/>
      <c r="AC52" s="40"/>
      <c r="AD52" s="19"/>
    </row>
    <row r="53" spans="1:30">
      <c r="A53" s="43">
        <v>51</v>
      </c>
      <c r="B53" s="43" t="s">
        <v>35</v>
      </c>
      <c r="C53" s="43" t="s">
        <v>59</v>
      </c>
      <c r="D53" s="43" t="s">
        <v>186</v>
      </c>
      <c r="E53" s="44" t="s">
        <v>38</v>
      </c>
      <c r="F53" s="359">
        <v>35538664</v>
      </c>
      <c r="G53" s="43" t="s">
        <v>187</v>
      </c>
      <c r="H53" s="46">
        <v>65776273</v>
      </c>
      <c r="I53" s="47">
        <v>0</v>
      </c>
      <c r="J53" s="47">
        <v>57</v>
      </c>
      <c r="K53" s="48">
        <v>45292</v>
      </c>
      <c r="L53" s="49">
        <f t="shared" si="2"/>
        <v>35538664</v>
      </c>
      <c r="M53" s="368">
        <v>45295</v>
      </c>
      <c r="N53" s="44" t="s">
        <v>40</v>
      </c>
      <c r="O53" s="50">
        <v>45295</v>
      </c>
      <c r="P53" s="44">
        <v>53</v>
      </c>
      <c r="Q53" s="43" t="s">
        <v>188</v>
      </c>
      <c r="R53" s="51">
        <f t="shared" si="3"/>
        <v>35538664</v>
      </c>
      <c r="S53" s="48">
        <v>45295</v>
      </c>
      <c r="T53" s="46">
        <v>100029424</v>
      </c>
      <c r="U53" s="48">
        <v>45296</v>
      </c>
      <c r="V53" s="44" t="s">
        <v>46</v>
      </c>
      <c r="W53" s="48"/>
      <c r="X53" s="43"/>
      <c r="Y53" s="354">
        <f>+F53/4</f>
        <v>8884666</v>
      </c>
      <c r="Z53" s="43"/>
      <c r="AA53" s="53"/>
      <c r="AB53" s="43"/>
      <c r="AC53" s="53"/>
      <c r="AD53" s="19"/>
    </row>
    <row r="54" spans="1:30">
      <c r="A54" s="30">
        <v>52</v>
      </c>
      <c r="B54" s="30" t="s">
        <v>35</v>
      </c>
      <c r="C54" s="30" t="s">
        <v>59</v>
      </c>
      <c r="D54" s="30" t="s">
        <v>189</v>
      </c>
      <c r="E54" s="31" t="s">
        <v>38</v>
      </c>
      <c r="F54" s="358">
        <v>10000000</v>
      </c>
      <c r="G54" s="30" t="s">
        <v>190</v>
      </c>
      <c r="H54" s="33">
        <v>93448754</v>
      </c>
      <c r="I54" s="34">
        <v>1</v>
      </c>
      <c r="J54" s="34">
        <v>58</v>
      </c>
      <c r="K54" s="35">
        <v>45292</v>
      </c>
      <c r="L54" s="36">
        <f t="shared" si="2"/>
        <v>10000000</v>
      </c>
      <c r="M54" s="367">
        <v>45296</v>
      </c>
      <c r="N54" s="31" t="s">
        <v>40</v>
      </c>
      <c r="O54" s="37">
        <v>45296</v>
      </c>
      <c r="P54" s="31">
        <v>54</v>
      </c>
      <c r="Q54" s="30">
        <v>2102020211</v>
      </c>
      <c r="R54" s="38">
        <f t="shared" si="3"/>
        <v>10000000</v>
      </c>
      <c r="S54" s="35">
        <v>45296</v>
      </c>
      <c r="T54" s="33">
        <v>100029491</v>
      </c>
      <c r="U54" s="35">
        <v>45300</v>
      </c>
      <c r="V54" s="31" t="s">
        <v>52</v>
      </c>
      <c r="W54" s="35"/>
      <c r="X54" s="30"/>
      <c r="Y54" s="354">
        <f t="shared" si="7"/>
        <v>5000000</v>
      </c>
      <c r="Z54" s="30"/>
      <c r="AA54" s="40"/>
      <c r="AB54" s="30"/>
      <c r="AC54" s="40"/>
      <c r="AD54" s="19"/>
    </row>
    <row r="55" spans="1:30">
      <c r="A55" s="30">
        <v>53</v>
      </c>
      <c r="B55" s="30" t="s">
        <v>35</v>
      </c>
      <c r="C55" s="30" t="s">
        <v>59</v>
      </c>
      <c r="D55" s="30" t="s">
        <v>192</v>
      </c>
      <c r="E55" s="31" t="s">
        <v>38</v>
      </c>
      <c r="F55" s="358">
        <v>31500000</v>
      </c>
      <c r="G55" s="30" t="s">
        <v>193</v>
      </c>
      <c r="H55" s="33">
        <v>900448985</v>
      </c>
      <c r="I55" s="34">
        <v>8</v>
      </c>
      <c r="J55" s="34">
        <v>59</v>
      </c>
      <c r="K55" s="35">
        <v>45292</v>
      </c>
      <c r="L55" s="36">
        <f t="shared" si="2"/>
        <v>31500000</v>
      </c>
      <c r="M55" s="367">
        <v>45300</v>
      </c>
      <c r="N55" s="31" t="s">
        <v>40</v>
      </c>
      <c r="O55" s="37">
        <v>45300</v>
      </c>
      <c r="P55" s="31">
        <v>56</v>
      </c>
      <c r="Q55" s="30">
        <v>2102020212</v>
      </c>
      <c r="R55" s="38">
        <f t="shared" si="3"/>
        <v>31500000</v>
      </c>
      <c r="S55" s="35">
        <v>45306</v>
      </c>
      <c r="T55" s="33" t="s">
        <v>194</v>
      </c>
      <c r="U55" s="35">
        <v>45300</v>
      </c>
      <c r="V55" s="31" t="s">
        <v>195</v>
      </c>
      <c r="W55" s="35"/>
      <c r="X55" s="30"/>
      <c r="Y55" s="354">
        <f>+F55/6</f>
        <v>5250000</v>
      </c>
      <c r="Z55" s="30"/>
      <c r="AA55" s="40"/>
      <c r="AB55" s="30"/>
      <c r="AC55" s="40"/>
      <c r="AD55" s="19"/>
    </row>
    <row r="56" spans="1:30">
      <c r="A56" s="30">
        <v>54</v>
      </c>
      <c r="B56" s="30" t="s">
        <v>35</v>
      </c>
      <c r="C56" s="30" t="s">
        <v>48</v>
      </c>
      <c r="D56" s="56" t="s">
        <v>192</v>
      </c>
      <c r="E56" s="31" t="s">
        <v>64</v>
      </c>
      <c r="F56" s="358">
        <v>3800000</v>
      </c>
      <c r="G56" s="30" t="s">
        <v>197</v>
      </c>
      <c r="H56" s="33">
        <v>30398749</v>
      </c>
      <c r="I56" s="34">
        <v>5</v>
      </c>
      <c r="J56" s="34">
        <v>17</v>
      </c>
      <c r="K56" s="35">
        <v>45292</v>
      </c>
      <c r="L56" s="36">
        <f t="shared" si="2"/>
        <v>3800000</v>
      </c>
      <c r="M56" s="367">
        <v>45300</v>
      </c>
      <c r="N56" s="31" t="s">
        <v>40</v>
      </c>
      <c r="O56" s="37">
        <v>45300</v>
      </c>
      <c r="P56" s="31">
        <v>57</v>
      </c>
      <c r="Q56" s="30">
        <v>2101020301</v>
      </c>
      <c r="R56" s="38">
        <f t="shared" si="3"/>
        <v>3800000</v>
      </c>
      <c r="S56" s="35">
        <v>45300</v>
      </c>
      <c r="T56" s="33" t="s">
        <v>198</v>
      </c>
      <c r="U56" s="35">
        <v>45300</v>
      </c>
      <c r="V56" s="31" t="s">
        <v>41</v>
      </c>
      <c r="W56" s="35"/>
      <c r="X56" s="30"/>
      <c r="Y56" s="354">
        <f>+F56/1</f>
        <v>3800000</v>
      </c>
      <c r="Z56" s="30"/>
      <c r="AA56" s="40"/>
      <c r="AB56" s="30"/>
      <c r="AC56" s="40"/>
      <c r="AD56" s="19"/>
    </row>
    <row r="57" spans="1:30">
      <c r="A57" s="30">
        <v>55</v>
      </c>
      <c r="B57" s="30" t="s">
        <v>35</v>
      </c>
      <c r="C57" s="30" t="s">
        <v>92</v>
      </c>
      <c r="D57" s="30" t="s">
        <v>199</v>
      </c>
      <c r="E57" s="31" t="s">
        <v>38</v>
      </c>
      <c r="F57" s="358">
        <v>5000000</v>
      </c>
      <c r="G57" s="30" t="s">
        <v>200</v>
      </c>
      <c r="H57" s="33">
        <v>52213249</v>
      </c>
      <c r="I57" s="34">
        <v>0</v>
      </c>
      <c r="J57" s="34">
        <v>51</v>
      </c>
      <c r="K57" s="35">
        <v>45292</v>
      </c>
      <c r="L57" s="36">
        <f t="shared" si="2"/>
        <v>5000000</v>
      </c>
      <c r="M57" s="367">
        <v>45300</v>
      </c>
      <c r="N57" s="31" t="s">
        <v>40</v>
      </c>
      <c r="O57" s="37">
        <v>45300</v>
      </c>
      <c r="P57" s="31">
        <v>55</v>
      </c>
      <c r="Q57" s="30">
        <v>2101010301</v>
      </c>
      <c r="R57" s="38">
        <f t="shared" si="3"/>
        <v>5000000</v>
      </c>
      <c r="S57" s="35">
        <v>45302</v>
      </c>
      <c r="T57" s="33" t="s">
        <v>201</v>
      </c>
      <c r="U57" s="35">
        <v>45303</v>
      </c>
      <c r="V57" s="31" t="s">
        <v>41</v>
      </c>
      <c r="W57" s="35"/>
      <c r="X57" s="30"/>
      <c r="Y57" s="354">
        <f t="shared" si="7"/>
        <v>2500000</v>
      </c>
      <c r="Z57" s="30"/>
      <c r="AA57" s="40"/>
      <c r="AB57" s="30"/>
      <c r="AC57" s="40"/>
      <c r="AD57" s="19"/>
    </row>
    <row r="58" spans="1:30">
      <c r="A58" s="30">
        <v>56</v>
      </c>
      <c r="B58" s="30" t="s">
        <v>35</v>
      </c>
      <c r="C58" s="30" t="s">
        <v>157</v>
      </c>
      <c r="D58" s="30" t="s">
        <v>202</v>
      </c>
      <c r="E58" s="31" t="s">
        <v>38</v>
      </c>
      <c r="F58" s="358">
        <v>2300000</v>
      </c>
      <c r="G58" s="32" t="s">
        <v>203</v>
      </c>
      <c r="H58" s="33">
        <v>1110530485</v>
      </c>
      <c r="I58" s="34">
        <v>2</v>
      </c>
      <c r="J58" s="34">
        <v>56</v>
      </c>
      <c r="K58" s="35">
        <v>45292</v>
      </c>
      <c r="L58" s="36">
        <f t="shared" si="2"/>
        <v>2300000</v>
      </c>
      <c r="M58" s="367">
        <v>45301</v>
      </c>
      <c r="N58" s="31" t="s">
        <v>40</v>
      </c>
      <c r="O58" s="72" t="s">
        <v>204</v>
      </c>
      <c r="P58" s="71"/>
      <c r="Q58" s="73" t="s">
        <v>205</v>
      </c>
      <c r="R58" s="38">
        <f t="shared" si="3"/>
        <v>2300000</v>
      </c>
      <c r="S58" s="70" t="s">
        <v>206</v>
      </c>
      <c r="T58" s="71" t="s">
        <v>206</v>
      </c>
      <c r="U58" s="35">
        <v>45301</v>
      </c>
      <c r="V58" s="31" t="s">
        <v>41</v>
      </c>
      <c r="W58" s="35"/>
      <c r="X58" s="30"/>
      <c r="Y58" s="354"/>
      <c r="Z58" s="30"/>
      <c r="AA58" s="40"/>
      <c r="AB58" s="30">
        <v>1</v>
      </c>
      <c r="AC58" s="40">
        <v>2300000</v>
      </c>
      <c r="AD58" s="74">
        <v>45313</v>
      </c>
    </row>
    <row r="59" spans="1:30">
      <c r="A59" s="30">
        <v>57</v>
      </c>
      <c r="B59" s="30" t="s">
        <v>35</v>
      </c>
      <c r="C59" s="30" t="s">
        <v>59</v>
      </c>
      <c r="D59" s="30" t="s">
        <v>207</v>
      </c>
      <c r="E59" s="31" t="s">
        <v>38</v>
      </c>
      <c r="F59" s="358">
        <v>10000000</v>
      </c>
      <c r="G59" s="30" t="s">
        <v>208</v>
      </c>
      <c r="H59" s="33">
        <v>809006780</v>
      </c>
      <c r="I59" s="34">
        <v>9</v>
      </c>
      <c r="J59" s="34">
        <v>60</v>
      </c>
      <c r="K59" s="35">
        <v>45292</v>
      </c>
      <c r="L59" s="36">
        <f t="shared" si="2"/>
        <v>10000000</v>
      </c>
      <c r="M59" s="367">
        <v>45302</v>
      </c>
      <c r="N59" s="31" t="s">
        <v>40</v>
      </c>
      <c r="O59" s="37">
        <v>45306</v>
      </c>
      <c r="P59" s="31">
        <v>1099</v>
      </c>
      <c r="Q59" s="30">
        <v>21030202</v>
      </c>
      <c r="R59" s="38">
        <f t="shared" si="3"/>
        <v>10000000</v>
      </c>
      <c r="S59" s="35">
        <v>45306</v>
      </c>
      <c r="T59" s="33" t="s">
        <v>209</v>
      </c>
      <c r="U59" s="35">
        <v>45306</v>
      </c>
      <c r="V59" s="31" t="s">
        <v>52</v>
      </c>
      <c r="W59" s="35"/>
      <c r="X59" s="30"/>
      <c r="Y59" s="354">
        <f t="shared" si="7"/>
        <v>5000000</v>
      </c>
      <c r="Z59" s="30"/>
      <c r="AA59" s="40"/>
      <c r="AB59" s="30"/>
      <c r="AC59" s="40"/>
      <c r="AD59" s="19"/>
    </row>
    <row r="60" spans="1:30">
      <c r="A60" s="30">
        <v>58</v>
      </c>
      <c r="B60" s="30" t="s">
        <v>35</v>
      </c>
      <c r="C60" s="30" t="s">
        <v>210</v>
      </c>
      <c r="D60" s="30" t="s">
        <v>211</v>
      </c>
      <c r="E60" s="31" t="s">
        <v>38</v>
      </c>
      <c r="F60" s="358">
        <v>50237220</v>
      </c>
      <c r="G60" s="30" t="s">
        <v>212</v>
      </c>
      <c r="H60" s="33">
        <v>890702326</v>
      </c>
      <c r="I60" s="34">
        <v>8</v>
      </c>
      <c r="J60" s="34">
        <v>72</v>
      </c>
      <c r="K60" s="35">
        <v>45295</v>
      </c>
      <c r="L60" s="36">
        <f t="shared" si="2"/>
        <v>50237220</v>
      </c>
      <c r="M60" s="367">
        <v>45302</v>
      </c>
      <c r="N60" s="31" t="s">
        <v>40</v>
      </c>
      <c r="O60" s="37">
        <v>45302</v>
      </c>
      <c r="P60" s="31">
        <v>1095</v>
      </c>
      <c r="Q60" s="30">
        <v>220203</v>
      </c>
      <c r="R60" s="38">
        <f t="shared" si="3"/>
        <v>50237220</v>
      </c>
      <c r="S60" s="35">
        <v>45302</v>
      </c>
      <c r="T60" s="33" t="s">
        <v>213</v>
      </c>
      <c r="U60" s="35">
        <v>45302</v>
      </c>
      <c r="V60" s="41">
        <v>45657</v>
      </c>
      <c r="W60" s="35"/>
      <c r="X60" s="30"/>
      <c r="Y60" s="354">
        <f>+F60/6</f>
        <v>8372870</v>
      </c>
      <c r="Z60" s="30"/>
      <c r="AA60" s="40"/>
      <c r="AB60" s="30"/>
      <c r="AC60" s="40"/>
      <c r="AD60" s="19"/>
    </row>
    <row r="61" spans="1:30">
      <c r="A61" s="30">
        <v>59</v>
      </c>
      <c r="B61" s="30" t="s">
        <v>35</v>
      </c>
      <c r="C61" s="30" t="s">
        <v>92</v>
      </c>
      <c r="D61" s="56" t="s">
        <v>214</v>
      </c>
      <c r="E61" s="31" t="s">
        <v>38</v>
      </c>
      <c r="F61" s="358">
        <v>20600000</v>
      </c>
      <c r="G61" s="30" t="s">
        <v>215</v>
      </c>
      <c r="H61" s="33">
        <v>14236617</v>
      </c>
      <c r="I61" s="34">
        <v>9</v>
      </c>
      <c r="J61" s="34">
        <v>67</v>
      </c>
      <c r="K61" s="35">
        <v>45295</v>
      </c>
      <c r="L61" s="36">
        <f t="shared" si="2"/>
        <v>20600000</v>
      </c>
      <c r="M61" s="367">
        <v>45302</v>
      </c>
      <c r="N61" s="31" t="s">
        <v>40</v>
      </c>
      <c r="O61" s="37">
        <v>45302</v>
      </c>
      <c r="P61" s="31">
        <v>1096</v>
      </c>
      <c r="Q61" s="30">
        <v>2101010301</v>
      </c>
      <c r="R61" s="38">
        <f t="shared" si="3"/>
        <v>20600000</v>
      </c>
      <c r="S61" s="35">
        <v>45302</v>
      </c>
      <c r="T61" s="33">
        <v>100029574</v>
      </c>
      <c r="U61" s="35">
        <v>45302</v>
      </c>
      <c r="V61" s="31" t="s">
        <v>46</v>
      </c>
      <c r="W61" s="35"/>
      <c r="X61" s="30"/>
      <c r="Y61" s="354">
        <f>+F61/4</f>
        <v>5150000</v>
      </c>
      <c r="Z61" s="30"/>
      <c r="AA61" s="40"/>
      <c r="AB61" s="30"/>
      <c r="AC61" s="40"/>
      <c r="AD61" s="19"/>
    </row>
    <row r="62" spans="1:30">
      <c r="A62" s="30">
        <v>60</v>
      </c>
      <c r="B62" s="30" t="s">
        <v>35</v>
      </c>
      <c r="C62" s="30" t="s">
        <v>48</v>
      </c>
      <c r="D62" s="30" t="s">
        <v>216</v>
      </c>
      <c r="E62" s="31" t="s">
        <v>38</v>
      </c>
      <c r="F62" s="358">
        <v>9000000</v>
      </c>
      <c r="G62" s="30" t="s">
        <v>217</v>
      </c>
      <c r="H62" s="33">
        <v>901754975</v>
      </c>
      <c r="I62" s="34">
        <v>1</v>
      </c>
      <c r="J62" s="34">
        <v>26</v>
      </c>
      <c r="K62" s="35">
        <v>45292</v>
      </c>
      <c r="L62" s="36">
        <f t="shared" si="2"/>
        <v>9000000</v>
      </c>
      <c r="M62" s="367">
        <v>45302</v>
      </c>
      <c r="N62" s="31" t="s">
        <v>40</v>
      </c>
      <c r="O62" s="37">
        <v>45302</v>
      </c>
      <c r="P62" s="31">
        <v>1097</v>
      </c>
      <c r="Q62" s="30">
        <v>2101020301</v>
      </c>
      <c r="R62" s="38">
        <f t="shared" si="3"/>
        <v>9000000</v>
      </c>
      <c r="S62" s="35">
        <v>44207</v>
      </c>
      <c r="T62" s="33" t="s">
        <v>218</v>
      </c>
      <c r="U62" s="35">
        <v>45302</v>
      </c>
      <c r="V62" s="31" t="s">
        <v>41</v>
      </c>
      <c r="W62" s="35"/>
      <c r="X62" s="30"/>
      <c r="Y62" s="354">
        <f>+F62/1</f>
        <v>9000000</v>
      </c>
      <c r="Z62" s="30"/>
      <c r="AA62" s="40"/>
      <c r="AB62" s="30"/>
      <c r="AC62" s="40"/>
      <c r="AD62" s="19"/>
    </row>
    <row r="63" spans="1:30">
      <c r="A63" s="30">
        <v>61</v>
      </c>
      <c r="B63" s="30" t="s">
        <v>35</v>
      </c>
      <c r="C63" s="30" t="s">
        <v>48</v>
      </c>
      <c r="D63" s="30" t="s">
        <v>219</v>
      </c>
      <c r="E63" s="31" t="s">
        <v>38</v>
      </c>
      <c r="F63" s="358">
        <v>4000000</v>
      </c>
      <c r="G63" s="30" t="s">
        <v>217</v>
      </c>
      <c r="H63" s="33">
        <v>901754975</v>
      </c>
      <c r="I63" s="34">
        <v>1</v>
      </c>
      <c r="J63" s="34">
        <v>16</v>
      </c>
      <c r="K63" s="35">
        <v>45292</v>
      </c>
      <c r="L63" s="36">
        <f t="shared" si="2"/>
        <v>4000000</v>
      </c>
      <c r="M63" s="367">
        <v>45302</v>
      </c>
      <c r="N63" s="31" t="s">
        <v>40</v>
      </c>
      <c r="O63" s="37">
        <v>45302</v>
      </c>
      <c r="P63" s="31">
        <v>1098</v>
      </c>
      <c r="Q63" s="30">
        <v>2101020301</v>
      </c>
      <c r="R63" s="38">
        <f t="shared" si="3"/>
        <v>4000000</v>
      </c>
      <c r="S63" s="35">
        <v>45302</v>
      </c>
      <c r="T63" s="33" t="s">
        <v>220</v>
      </c>
      <c r="U63" s="35">
        <v>45302</v>
      </c>
      <c r="V63" s="31" t="s">
        <v>41</v>
      </c>
      <c r="W63" s="35"/>
      <c r="X63" s="30"/>
      <c r="Y63" s="354">
        <f>+F63/1</f>
        <v>4000000</v>
      </c>
      <c r="Z63" s="30"/>
      <c r="AA63" s="40"/>
      <c r="AB63" s="30"/>
      <c r="AC63" s="40"/>
      <c r="AD63" s="19"/>
    </row>
    <row r="64" spans="1:30">
      <c r="A64" s="30">
        <v>62</v>
      </c>
      <c r="B64" s="30" t="s">
        <v>35</v>
      </c>
      <c r="C64" s="30" t="s">
        <v>59</v>
      </c>
      <c r="D64" s="56" t="s">
        <v>221</v>
      </c>
      <c r="E64" s="31" t="s">
        <v>38</v>
      </c>
      <c r="F64" s="358">
        <v>21666666</v>
      </c>
      <c r="G64" s="30" t="s">
        <v>222</v>
      </c>
      <c r="H64" s="33">
        <v>17339066</v>
      </c>
      <c r="I64" s="34">
        <v>4</v>
      </c>
      <c r="J64" s="34">
        <v>62</v>
      </c>
      <c r="K64" s="35">
        <v>45295</v>
      </c>
      <c r="L64" s="36">
        <f t="shared" si="2"/>
        <v>21666666</v>
      </c>
      <c r="M64" s="367">
        <v>45302</v>
      </c>
      <c r="N64" s="31" t="s">
        <v>40</v>
      </c>
      <c r="O64" s="37">
        <v>45306</v>
      </c>
      <c r="P64" s="31">
        <v>1100</v>
      </c>
      <c r="Q64" s="30">
        <v>21030202</v>
      </c>
      <c r="R64" s="38">
        <f t="shared" si="3"/>
        <v>21666666</v>
      </c>
      <c r="S64" s="35">
        <v>45303</v>
      </c>
      <c r="T64" s="33">
        <v>100029586</v>
      </c>
      <c r="U64" s="35">
        <v>45306</v>
      </c>
      <c r="V64" s="31" t="s">
        <v>52</v>
      </c>
      <c r="W64" s="35"/>
      <c r="X64" s="30"/>
      <c r="Y64" s="354">
        <f>+F64/2</f>
        <v>10833333</v>
      </c>
      <c r="Z64" s="30"/>
      <c r="AA64" s="40"/>
      <c r="AB64" s="30"/>
      <c r="AC64" s="40"/>
      <c r="AD64" s="19"/>
    </row>
    <row r="65" spans="1:30">
      <c r="A65" s="30">
        <v>63</v>
      </c>
      <c r="B65" s="30" t="s">
        <v>35</v>
      </c>
      <c r="C65" s="30" t="s">
        <v>59</v>
      </c>
      <c r="D65" s="30" t="s">
        <v>223</v>
      </c>
      <c r="E65" s="31" t="s">
        <v>38</v>
      </c>
      <c r="F65" s="358">
        <v>10815000</v>
      </c>
      <c r="G65" s="30" t="s">
        <v>224</v>
      </c>
      <c r="H65" s="33">
        <v>5824170</v>
      </c>
      <c r="I65" s="34">
        <v>9</v>
      </c>
      <c r="J65" s="34">
        <v>64</v>
      </c>
      <c r="K65" s="35">
        <v>45295</v>
      </c>
      <c r="L65" s="36">
        <f t="shared" si="2"/>
        <v>10815000</v>
      </c>
      <c r="M65" s="367">
        <v>45307</v>
      </c>
      <c r="N65" s="31" t="s">
        <v>40</v>
      </c>
      <c r="O65" s="37">
        <v>45307</v>
      </c>
      <c r="P65" s="31">
        <v>1101</v>
      </c>
      <c r="Q65" s="30">
        <v>21030202</v>
      </c>
      <c r="R65" s="38">
        <f t="shared" si="3"/>
        <v>10815000</v>
      </c>
      <c r="S65" s="35">
        <v>45307</v>
      </c>
      <c r="T65" s="33">
        <v>100029663</v>
      </c>
      <c r="U65" s="35">
        <v>45307</v>
      </c>
      <c r="V65" s="31" t="s">
        <v>88</v>
      </c>
      <c r="W65" s="35"/>
      <c r="X65" s="30"/>
      <c r="Y65" s="354">
        <f>+F65/3</f>
        <v>3605000</v>
      </c>
      <c r="Z65" s="30"/>
      <c r="AA65" s="40"/>
      <c r="AB65" s="30"/>
      <c r="AC65" s="40"/>
      <c r="AD65" s="19"/>
    </row>
    <row r="66" spans="1:30">
      <c r="A66" s="30">
        <v>64</v>
      </c>
      <c r="B66" s="30" t="s">
        <v>35</v>
      </c>
      <c r="C66" s="30" t="s">
        <v>59</v>
      </c>
      <c r="D66" s="30" t="s">
        <v>225</v>
      </c>
      <c r="E66" s="31" t="s">
        <v>38</v>
      </c>
      <c r="F66" s="358">
        <v>45885000</v>
      </c>
      <c r="G66" s="30" t="s">
        <v>226</v>
      </c>
      <c r="H66" s="33">
        <v>901370428</v>
      </c>
      <c r="I66" s="34">
        <v>3</v>
      </c>
      <c r="J66" s="34">
        <v>61</v>
      </c>
      <c r="K66" s="35">
        <v>45295</v>
      </c>
      <c r="L66" s="36">
        <f t="shared" si="2"/>
        <v>45885000</v>
      </c>
      <c r="M66" s="367">
        <v>44212</v>
      </c>
      <c r="N66" s="31" t="s">
        <v>40</v>
      </c>
      <c r="O66" s="37">
        <v>45308</v>
      </c>
      <c r="P66" s="31">
        <v>1104</v>
      </c>
      <c r="Q66" s="30">
        <v>220106</v>
      </c>
      <c r="R66" s="38">
        <f t="shared" si="3"/>
        <v>45885000</v>
      </c>
      <c r="S66" s="35">
        <v>45308</v>
      </c>
      <c r="T66" s="33">
        <v>100029706</v>
      </c>
      <c r="U66" s="35">
        <v>45308</v>
      </c>
      <c r="V66" s="31" t="s">
        <v>46</v>
      </c>
      <c r="W66" s="35"/>
      <c r="X66" s="30"/>
      <c r="Y66" s="354">
        <f>+F66/4</f>
        <v>11471250</v>
      </c>
      <c r="Z66" s="30"/>
      <c r="AA66" s="40"/>
      <c r="AB66" s="30"/>
      <c r="AC66" s="40"/>
      <c r="AD66" s="19"/>
    </row>
    <row r="67" spans="1:30">
      <c r="A67" s="30">
        <v>65</v>
      </c>
      <c r="B67" s="30" t="s">
        <v>35</v>
      </c>
      <c r="C67" s="30" t="s">
        <v>97</v>
      </c>
      <c r="D67" s="56" t="s">
        <v>227</v>
      </c>
      <c r="E67" s="31" t="s">
        <v>38</v>
      </c>
      <c r="F67" s="358">
        <v>7000000</v>
      </c>
      <c r="G67" s="30" t="s">
        <v>228</v>
      </c>
      <c r="H67" s="33">
        <v>28816294</v>
      </c>
      <c r="I67" s="34"/>
      <c r="J67" s="34">
        <v>73</v>
      </c>
      <c r="K67" s="35">
        <v>45295</v>
      </c>
      <c r="L67" s="36">
        <f t="shared" si="2"/>
        <v>7000000</v>
      </c>
      <c r="M67" s="367">
        <v>44212</v>
      </c>
      <c r="N67" s="31" t="s">
        <v>40</v>
      </c>
      <c r="O67" s="37">
        <v>45307</v>
      </c>
      <c r="P67" s="31">
        <v>1102</v>
      </c>
      <c r="Q67" s="30">
        <v>2101020301</v>
      </c>
      <c r="R67" s="38">
        <f t="shared" si="3"/>
        <v>7000000</v>
      </c>
      <c r="S67" s="35">
        <v>45307</v>
      </c>
      <c r="T67" s="33">
        <v>100029677</v>
      </c>
      <c r="U67" s="35">
        <v>44212</v>
      </c>
      <c r="V67" s="31" t="s">
        <v>52</v>
      </c>
      <c r="W67" s="35"/>
      <c r="X67" s="30"/>
      <c r="Y67" s="354">
        <f>+F67/2</f>
        <v>3500000</v>
      </c>
      <c r="Z67" s="30"/>
      <c r="AA67" s="40"/>
      <c r="AB67" s="30"/>
      <c r="AC67" s="40"/>
      <c r="AD67" s="19"/>
    </row>
    <row r="68" spans="1:30">
      <c r="A68" s="30">
        <v>66</v>
      </c>
      <c r="B68" s="30" t="s">
        <v>35</v>
      </c>
      <c r="C68" s="30" t="s">
        <v>59</v>
      </c>
      <c r="D68" s="30" t="s">
        <v>229</v>
      </c>
      <c r="E68" s="31" t="s">
        <v>38</v>
      </c>
      <c r="F68" s="358">
        <v>50000000</v>
      </c>
      <c r="G68" s="30" t="s">
        <v>230</v>
      </c>
      <c r="H68" s="33">
        <v>901300741</v>
      </c>
      <c r="I68" s="34">
        <v>5</v>
      </c>
      <c r="J68" s="34">
        <v>76</v>
      </c>
      <c r="K68" s="35">
        <v>45295</v>
      </c>
      <c r="L68" s="36">
        <f t="shared" si="2"/>
        <v>50000000</v>
      </c>
      <c r="M68" s="367">
        <v>45308</v>
      </c>
      <c r="N68" s="31" t="s">
        <v>40</v>
      </c>
      <c r="O68" s="37">
        <v>45308</v>
      </c>
      <c r="P68" s="31">
        <v>1105</v>
      </c>
      <c r="Q68" s="30" t="s">
        <v>231</v>
      </c>
      <c r="R68" s="38">
        <f t="shared" si="3"/>
        <v>50000000</v>
      </c>
      <c r="S68" s="35">
        <v>45310</v>
      </c>
      <c r="T68" s="33" t="s">
        <v>232</v>
      </c>
      <c r="U68" s="35">
        <v>45310</v>
      </c>
      <c r="V68" s="41">
        <v>45657</v>
      </c>
      <c r="W68" s="35"/>
      <c r="X68" s="30"/>
      <c r="Y68" s="354">
        <f>+F68/6</f>
        <v>8333333.333333333</v>
      </c>
      <c r="Z68" s="30"/>
      <c r="AA68" s="40"/>
      <c r="AB68" s="30"/>
      <c r="AC68" s="40"/>
      <c r="AD68" s="19"/>
    </row>
    <row r="69" spans="1:30">
      <c r="A69" s="43">
        <v>67</v>
      </c>
      <c r="B69" s="43" t="s">
        <v>35</v>
      </c>
      <c r="C69" s="43" t="s">
        <v>48</v>
      </c>
      <c r="D69" s="43" t="s">
        <v>233</v>
      </c>
      <c r="E69" s="44" t="s">
        <v>38</v>
      </c>
      <c r="F69" s="359">
        <v>3900000</v>
      </c>
      <c r="G69" s="43" t="s">
        <v>234</v>
      </c>
      <c r="H69" s="46">
        <v>93404246</v>
      </c>
      <c r="I69" s="47">
        <v>8</v>
      </c>
      <c r="J69" s="47">
        <v>75</v>
      </c>
      <c r="K69" s="48">
        <v>45295</v>
      </c>
      <c r="L69" s="49">
        <f t="shared" si="2"/>
        <v>3900000</v>
      </c>
      <c r="M69" s="368">
        <v>45309</v>
      </c>
      <c r="N69" s="44" t="s">
        <v>40</v>
      </c>
      <c r="O69" s="50">
        <v>45309</v>
      </c>
      <c r="P69" s="44">
        <v>1106</v>
      </c>
      <c r="Q69" s="43">
        <v>2101020301</v>
      </c>
      <c r="R69" s="51">
        <f t="shared" si="3"/>
        <v>3900000</v>
      </c>
      <c r="S69" s="48">
        <v>45309</v>
      </c>
      <c r="T69" s="46" t="s">
        <v>235</v>
      </c>
      <c r="U69" s="48">
        <v>45309</v>
      </c>
      <c r="V69" s="44" t="s">
        <v>41</v>
      </c>
      <c r="W69" s="48"/>
      <c r="X69" s="43"/>
      <c r="Y69" s="354">
        <f t="shared" ref="Y69" si="8">+F69/1</f>
        <v>3900000</v>
      </c>
      <c r="Z69" s="43"/>
      <c r="AA69" s="53"/>
      <c r="AB69" s="43"/>
      <c r="AC69" s="53"/>
      <c r="AD69" s="19"/>
    </row>
    <row r="70" spans="1:30">
      <c r="A70" s="30">
        <v>68</v>
      </c>
      <c r="B70" s="30" t="s">
        <v>35</v>
      </c>
      <c r="C70" s="30" t="s">
        <v>59</v>
      </c>
      <c r="D70" s="30" t="s">
        <v>237</v>
      </c>
      <c r="E70" s="31" t="s">
        <v>38</v>
      </c>
      <c r="F70" s="358">
        <v>100000000</v>
      </c>
      <c r="G70" s="30" t="s">
        <v>68</v>
      </c>
      <c r="H70" s="33">
        <v>900504144</v>
      </c>
      <c r="I70" s="34">
        <v>0</v>
      </c>
      <c r="J70" s="34">
        <v>79</v>
      </c>
      <c r="K70" s="35">
        <v>45296</v>
      </c>
      <c r="L70" s="36">
        <f t="shared" si="2"/>
        <v>100000000</v>
      </c>
      <c r="M70" s="367">
        <v>45315</v>
      </c>
      <c r="N70" s="31" t="s">
        <v>40</v>
      </c>
      <c r="O70" s="37">
        <v>45315</v>
      </c>
      <c r="P70" s="31">
        <v>1107</v>
      </c>
      <c r="Q70" s="30">
        <v>21030202</v>
      </c>
      <c r="R70" s="38">
        <f t="shared" si="3"/>
        <v>100000000</v>
      </c>
      <c r="S70" s="35">
        <v>45315</v>
      </c>
      <c r="T70" s="33" t="s">
        <v>238</v>
      </c>
      <c r="U70" s="35">
        <v>45316</v>
      </c>
      <c r="V70" s="31" t="s">
        <v>88</v>
      </c>
      <c r="W70" s="35"/>
      <c r="X70" s="30"/>
      <c r="Y70" s="354">
        <f>+F70/3</f>
        <v>33333333.333333332</v>
      </c>
      <c r="Z70" s="30"/>
      <c r="AA70" s="40"/>
      <c r="AB70" s="30"/>
      <c r="AC70" s="40"/>
      <c r="AD70" s="19"/>
    </row>
    <row r="71" spans="1:30">
      <c r="A71" s="30">
        <v>69</v>
      </c>
      <c r="B71" s="30" t="s">
        <v>35</v>
      </c>
      <c r="C71" s="30" t="s">
        <v>59</v>
      </c>
      <c r="D71" s="30" t="s">
        <v>240</v>
      </c>
      <c r="E71" s="31" t="s">
        <v>38</v>
      </c>
      <c r="F71" s="358">
        <v>10815000</v>
      </c>
      <c r="G71" s="30" t="s">
        <v>241</v>
      </c>
      <c r="H71" s="33">
        <v>1110563718</v>
      </c>
      <c r="I71" s="34">
        <v>5</v>
      </c>
      <c r="J71" s="34">
        <v>65</v>
      </c>
      <c r="K71" s="35">
        <v>45295</v>
      </c>
      <c r="L71" s="36">
        <f t="shared" si="2"/>
        <v>10815000</v>
      </c>
      <c r="M71" s="367">
        <v>45316</v>
      </c>
      <c r="N71" s="31" t="s">
        <v>40</v>
      </c>
      <c r="O71" s="37">
        <v>45317</v>
      </c>
      <c r="P71" s="31">
        <v>1114</v>
      </c>
      <c r="Q71" s="30">
        <v>21030202</v>
      </c>
      <c r="R71" s="38">
        <f t="shared" si="3"/>
        <v>10815000</v>
      </c>
      <c r="S71" s="35">
        <v>45317</v>
      </c>
      <c r="T71" s="33">
        <v>100029999</v>
      </c>
      <c r="U71" s="35">
        <v>45316</v>
      </c>
      <c r="V71" s="31" t="s">
        <v>88</v>
      </c>
      <c r="W71" s="35"/>
      <c r="X71" s="30"/>
      <c r="Y71" s="354">
        <f t="shared" ref="Y71:Y80" si="9">+F71/3</f>
        <v>3605000</v>
      </c>
      <c r="Z71" s="30"/>
      <c r="AA71" s="40"/>
      <c r="AB71" s="30"/>
      <c r="AC71" s="40"/>
      <c r="AD71" s="19"/>
    </row>
    <row r="72" spans="1:30">
      <c r="A72" s="30">
        <v>70</v>
      </c>
      <c r="B72" s="30" t="s">
        <v>35</v>
      </c>
      <c r="C72" s="30" t="s">
        <v>59</v>
      </c>
      <c r="D72" s="30" t="s">
        <v>240</v>
      </c>
      <c r="E72" s="31" t="s">
        <v>38</v>
      </c>
      <c r="F72" s="358">
        <v>10815000</v>
      </c>
      <c r="G72" s="30" t="s">
        <v>242</v>
      </c>
      <c r="H72" s="33">
        <v>1110579160</v>
      </c>
      <c r="I72" s="34">
        <v>6</v>
      </c>
      <c r="J72" s="34">
        <v>63</v>
      </c>
      <c r="K72" s="35">
        <v>45295</v>
      </c>
      <c r="L72" s="36">
        <f t="shared" si="2"/>
        <v>10815000</v>
      </c>
      <c r="M72" s="367">
        <v>45316</v>
      </c>
      <c r="N72" s="31" t="s">
        <v>40</v>
      </c>
      <c r="O72" s="37">
        <v>45317</v>
      </c>
      <c r="P72" s="31">
        <v>1115</v>
      </c>
      <c r="Q72" s="30">
        <v>21030202</v>
      </c>
      <c r="R72" s="38">
        <f t="shared" si="3"/>
        <v>10815000</v>
      </c>
      <c r="S72" s="35">
        <v>45316</v>
      </c>
      <c r="T72" s="33">
        <v>100029972</v>
      </c>
      <c r="U72" s="35">
        <v>45316</v>
      </c>
      <c r="V72" s="31" t="s">
        <v>88</v>
      </c>
      <c r="W72" s="35"/>
      <c r="X72" s="30"/>
      <c r="Y72" s="354">
        <f t="shared" si="9"/>
        <v>3605000</v>
      </c>
      <c r="Z72" s="30"/>
      <c r="AA72" s="40"/>
      <c r="AB72" s="30"/>
      <c r="AC72" s="40"/>
      <c r="AD72" s="19"/>
    </row>
    <row r="73" spans="1:30">
      <c r="A73" s="30">
        <v>71</v>
      </c>
      <c r="B73" s="30" t="s">
        <v>35</v>
      </c>
      <c r="C73" s="30" t="s">
        <v>59</v>
      </c>
      <c r="D73" s="30" t="s">
        <v>240</v>
      </c>
      <c r="E73" s="31" t="s">
        <v>38</v>
      </c>
      <c r="F73" s="358">
        <v>10815000</v>
      </c>
      <c r="G73" s="30" t="s">
        <v>241</v>
      </c>
      <c r="H73" s="33">
        <v>1110563718</v>
      </c>
      <c r="I73" s="34">
        <v>5</v>
      </c>
      <c r="J73" s="34">
        <v>65</v>
      </c>
      <c r="K73" s="35">
        <v>45295</v>
      </c>
      <c r="L73" s="36">
        <f t="shared" si="2"/>
        <v>10815000</v>
      </c>
      <c r="M73" s="367">
        <v>45316</v>
      </c>
      <c r="N73" s="31" t="s">
        <v>40</v>
      </c>
      <c r="O73" s="37">
        <v>45317</v>
      </c>
      <c r="P73" s="31">
        <v>1116</v>
      </c>
      <c r="Q73" s="30">
        <v>21030202</v>
      </c>
      <c r="R73" s="38">
        <f t="shared" si="3"/>
        <v>10815000</v>
      </c>
      <c r="S73" s="35">
        <v>45316</v>
      </c>
      <c r="T73" s="33" t="s">
        <v>243</v>
      </c>
      <c r="U73" s="35">
        <v>45316</v>
      </c>
      <c r="V73" s="31" t="s">
        <v>88</v>
      </c>
      <c r="W73" s="35"/>
      <c r="X73" s="30"/>
      <c r="Y73" s="354">
        <f t="shared" si="9"/>
        <v>3605000</v>
      </c>
      <c r="Z73" s="30"/>
      <c r="AA73" s="40"/>
      <c r="AB73" s="30"/>
      <c r="AC73" s="40"/>
      <c r="AD73" s="19"/>
    </row>
    <row r="74" spans="1:30">
      <c r="A74" s="30">
        <v>72</v>
      </c>
      <c r="B74" s="30" t="s">
        <v>35</v>
      </c>
      <c r="C74" s="30" t="s">
        <v>59</v>
      </c>
      <c r="D74" s="30" t="s">
        <v>244</v>
      </c>
      <c r="E74" s="31" t="s">
        <v>38</v>
      </c>
      <c r="F74" s="358">
        <v>32120000</v>
      </c>
      <c r="G74" s="30" t="s">
        <v>245</v>
      </c>
      <c r="H74" s="33">
        <v>860047163</v>
      </c>
      <c r="I74" s="34">
        <v>5</v>
      </c>
      <c r="J74" s="34">
        <v>80</v>
      </c>
      <c r="K74" s="35">
        <v>45296</v>
      </c>
      <c r="L74" s="36">
        <f t="shared" si="2"/>
        <v>32120000</v>
      </c>
      <c r="M74" s="367">
        <v>45317</v>
      </c>
      <c r="N74" s="31" t="s">
        <v>40</v>
      </c>
      <c r="O74" s="37">
        <v>45321</v>
      </c>
      <c r="P74" s="31">
        <v>1125</v>
      </c>
      <c r="Q74" s="30">
        <v>220102</v>
      </c>
      <c r="R74" s="38">
        <f t="shared" si="3"/>
        <v>32120000</v>
      </c>
      <c r="S74" s="35">
        <v>45320</v>
      </c>
      <c r="T74" s="33" t="s">
        <v>246</v>
      </c>
      <c r="U74" s="35">
        <v>45317</v>
      </c>
      <c r="V74" s="31" t="s">
        <v>46</v>
      </c>
      <c r="W74" s="35"/>
      <c r="X74" s="30"/>
      <c r="Y74" s="354">
        <f>+F74/4</f>
        <v>8030000</v>
      </c>
      <c r="Z74" s="30"/>
      <c r="AA74" s="40"/>
      <c r="AB74" s="30"/>
      <c r="AC74" s="40"/>
      <c r="AD74" s="19"/>
    </row>
    <row r="75" spans="1:30">
      <c r="A75" s="30">
        <v>73</v>
      </c>
      <c r="B75" s="30" t="s">
        <v>35</v>
      </c>
      <c r="C75" s="30" t="s">
        <v>59</v>
      </c>
      <c r="D75" s="57" t="s">
        <v>247</v>
      </c>
      <c r="E75" s="31" t="s">
        <v>38</v>
      </c>
      <c r="F75" s="358">
        <v>26585868</v>
      </c>
      <c r="G75" s="30" t="s">
        <v>248</v>
      </c>
      <c r="H75" s="33" t="s">
        <v>249</v>
      </c>
      <c r="I75" s="34">
        <v>3</v>
      </c>
      <c r="J75" s="34">
        <v>68</v>
      </c>
      <c r="K75" s="35">
        <v>45295</v>
      </c>
      <c r="L75" s="36">
        <f t="shared" si="2"/>
        <v>26585868</v>
      </c>
      <c r="M75" s="367">
        <v>45317</v>
      </c>
      <c r="N75" s="31" t="s">
        <v>40</v>
      </c>
      <c r="O75" s="37">
        <v>45321</v>
      </c>
      <c r="P75" s="31">
        <v>1124</v>
      </c>
      <c r="Q75" s="30">
        <v>220102</v>
      </c>
      <c r="R75" s="38">
        <f t="shared" si="3"/>
        <v>26585868</v>
      </c>
      <c r="S75" s="35">
        <v>45322</v>
      </c>
      <c r="T75" s="33" t="s">
        <v>250</v>
      </c>
      <c r="U75" s="35">
        <v>45317</v>
      </c>
      <c r="V75" s="31" t="s">
        <v>46</v>
      </c>
      <c r="W75" s="35"/>
      <c r="X75" s="30"/>
      <c r="Y75" s="354">
        <f>+F75/4</f>
        <v>6646467</v>
      </c>
      <c r="Z75" s="30"/>
      <c r="AA75" s="40"/>
      <c r="AB75" s="30"/>
      <c r="AC75" s="40"/>
      <c r="AD75" s="19"/>
    </row>
    <row r="76" spans="1:30">
      <c r="A76" s="30">
        <v>74</v>
      </c>
      <c r="B76" s="30" t="s">
        <v>35</v>
      </c>
      <c r="C76" s="30" t="s">
        <v>251</v>
      </c>
      <c r="D76" s="30" t="s">
        <v>252</v>
      </c>
      <c r="E76" s="31" t="s">
        <v>38</v>
      </c>
      <c r="F76" s="358">
        <v>17716000</v>
      </c>
      <c r="G76" s="30" t="s">
        <v>253</v>
      </c>
      <c r="H76" s="33">
        <v>38290584</v>
      </c>
      <c r="I76" s="34">
        <v>0</v>
      </c>
      <c r="J76" s="34">
        <v>78</v>
      </c>
      <c r="K76" s="35">
        <v>45296</v>
      </c>
      <c r="L76" s="36">
        <f t="shared" si="2"/>
        <v>17716000</v>
      </c>
      <c r="M76" s="367">
        <v>45320</v>
      </c>
      <c r="N76" s="31" t="s">
        <v>40</v>
      </c>
      <c r="O76" s="37">
        <v>45321</v>
      </c>
      <c r="P76" s="31">
        <v>1126</v>
      </c>
      <c r="Q76" s="30">
        <v>21030202</v>
      </c>
      <c r="R76" s="38">
        <f t="shared" si="3"/>
        <v>17716000</v>
      </c>
      <c r="S76" s="35">
        <v>45320</v>
      </c>
      <c r="T76" s="33">
        <v>100015355</v>
      </c>
      <c r="U76" s="35">
        <v>45321</v>
      </c>
      <c r="V76" s="31" t="s">
        <v>46</v>
      </c>
      <c r="W76" s="35"/>
      <c r="X76" s="30"/>
      <c r="Y76" s="354">
        <f>+F76/4</f>
        <v>4429000</v>
      </c>
      <c r="Z76" s="30"/>
      <c r="AA76" s="40"/>
      <c r="AB76" s="30"/>
      <c r="AC76" s="40"/>
      <c r="AD76" s="19"/>
    </row>
    <row r="77" spans="1:30">
      <c r="A77" s="30">
        <v>75</v>
      </c>
      <c r="B77" s="30" t="s">
        <v>254</v>
      </c>
      <c r="C77" s="30" t="s">
        <v>48</v>
      </c>
      <c r="D77" s="55" t="s">
        <v>145</v>
      </c>
      <c r="E77" s="31" t="s">
        <v>38</v>
      </c>
      <c r="F77" s="358">
        <v>29160000</v>
      </c>
      <c r="G77" s="30" t="s">
        <v>146</v>
      </c>
      <c r="H77" s="33">
        <v>14138035</v>
      </c>
      <c r="I77" s="34">
        <v>2</v>
      </c>
      <c r="J77" s="34" t="s">
        <v>255</v>
      </c>
      <c r="K77" s="35">
        <v>45320</v>
      </c>
      <c r="L77" s="36">
        <f t="shared" ref="L77:L140" si="10">F77</f>
        <v>29160000</v>
      </c>
      <c r="M77" s="367">
        <v>44228</v>
      </c>
      <c r="N77" s="31" t="s">
        <v>40</v>
      </c>
      <c r="O77" s="37">
        <v>45323</v>
      </c>
      <c r="P77" s="31">
        <v>1136</v>
      </c>
      <c r="Q77" s="30">
        <v>220401</v>
      </c>
      <c r="R77" s="38">
        <f t="shared" ref="R77:R140" si="11">L77</f>
        <v>29160000</v>
      </c>
      <c r="S77" s="35">
        <v>45323</v>
      </c>
      <c r="T77" s="33" t="s">
        <v>256</v>
      </c>
      <c r="U77" s="35">
        <v>45323</v>
      </c>
      <c r="V77" s="31" t="s">
        <v>52</v>
      </c>
      <c r="W77" s="35"/>
      <c r="X77" s="30"/>
      <c r="Y77" s="354">
        <f>+F77/2</f>
        <v>14580000</v>
      </c>
      <c r="Z77" s="30"/>
      <c r="AA77" s="40"/>
      <c r="AB77" s="30"/>
      <c r="AC77" s="40"/>
      <c r="AD77" s="19"/>
    </row>
    <row r="78" spans="1:30">
      <c r="A78" s="30">
        <v>76</v>
      </c>
      <c r="B78" s="30" t="s">
        <v>254</v>
      </c>
      <c r="C78" s="30" t="s">
        <v>48</v>
      </c>
      <c r="D78" s="30" t="s">
        <v>115</v>
      </c>
      <c r="E78" s="31" t="s">
        <v>38</v>
      </c>
      <c r="F78" s="358">
        <v>11340000</v>
      </c>
      <c r="G78" s="30" t="s">
        <v>116</v>
      </c>
      <c r="H78" s="33">
        <v>38290379</v>
      </c>
      <c r="I78" s="34">
        <v>7</v>
      </c>
      <c r="J78" s="34" t="s">
        <v>257</v>
      </c>
      <c r="K78" s="35">
        <v>45320</v>
      </c>
      <c r="L78" s="36">
        <f t="shared" si="10"/>
        <v>11340000</v>
      </c>
      <c r="M78" s="367">
        <v>44228</v>
      </c>
      <c r="N78" s="31" t="s">
        <v>40</v>
      </c>
      <c r="O78" s="37">
        <v>45323</v>
      </c>
      <c r="P78" s="31">
        <v>1137</v>
      </c>
      <c r="Q78" s="30">
        <v>220401</v>
      </c>
      <c r="R78" s="38">
        <f t="shared" si="11"/>
        <v>11340000</v>
      </c>
      <c r="S78" s="35">
        <v>45327</v>
      </c>
      <c r="T78" s="33" t="s">
        <v>258</v>
      </c>
      <c r="U78" s="35">
        <v>45323</v>
      </c>
      <c r="V78" s="31" t="s">
        <v>52</v>
      </c>
      <c r="W78" s="35"/>
      <c r="X78" s="30"/>
      <c r="Y78" s="354">
        <f>+F78/2</f>
        <v>5670000</v>
      </c>
      <c r="Z78" s="30"/>
      <c r="AA78" s="40"/>
      <c r="AB78" s="30"/>
      <c r="AC78" s="40"/>
      <c r="AD78" s="19"/>
    </row>
    <row r="79" spans="1:30">
      <c r="A79" s="30">
        <v>77</v>
      </c>
      <c r="B79" s="30" t="s">
        <v>254</v>
      </c>
      <c r="C79" s="30" t="s">
        <v>48</v>
      </c>
      <c r="D79" s="55" t="s">
        <v>63</v>
      </c>
      <c r="E79" s="31" t="s">
        <v>64</v>
      </c>
      <c r="F79" s="358">
        <v>16200000</v>
      </c>
      <c r="G79" s="30" t="s">
        <v>259</v>
      </c>
      <c r="H79" s="33">
        <v>1232391592</v>
      </c>
      <c r="I79" s="34">
        <v>8</v>
      </c>
      <c r="J79" s="34" t="s">
        <v>260</v>
      </c>
      <c r="K79" s="35">
        <v>45320</v>
      </c>
      <c r="L79" s="36">
        <f t="shared" si="10"/>
        <v>16200000</v>
      </c>
      <c r="M79" s="367">
        <v>45323</v>
      </c>
      <c r="N79" s="31" t="s">
        <v>40</v>
      </c>
      <c r="O79" s="37">
        <v>45323</v>
      </c>
      <c r="P79" s="31">
        <v>1138</v>
      </c>
      <c r="Q79" s="30">
        <v>220401</v>
      </c>
      <c r="R79" s="38">
        <f t="shared" si="11"/>
        <v>16200000</v>
      </c>
      <c r="S79" s="35">
        <v>45323</v>
      </c>
      <c r="T79" s="33" t="s">
        <v>261</v>
      </c>
      <c r="U79" s="35">
        <v>45323</v>
      </c>
      <c r="V79" s="31" t="s">
        <v>52</v>
      </c>
      <c r="W79" s="35"/>
      <c r="X79" s="30"/>
      <c r="Y79" s="354">
        <f>+F79/2</f>
        <v>8100000</v>
      </c>
      <c r="Z79" s="30"/>
      <c r="AA79" s="40"/>
      <c r="AB79" s="30"/>
      <c r="AC79" s="40"/>
      <c r="AD79" s="19"/>
    </row>
    <row r="80" spans="1:30">
      <c r="A80" s="30">
        <v>78</v>
      </c>
      <c r="B80" s="30" t="s">
        <v>254</v>
      </c>
      <c r="C80" s="30" t="s">
        <v>262</v>
      </c>
      <c r="D80" s="30" t="s">
        <v>263</v>
      </c>
      <c r="E80" s="31" t="s">
        <v>38</v>
      </c>
      <c r="F80" s="358">
        <v>11495217</v>
      </c>
      <c r="G80" s="30" t="s">
        <v>264</v>
      </c>
      <c r="H80" s="33">
        <v>65764100</v>
      </c>
      <c r="I80" s="34">
        <v>3</v>
      </c>
      <c r="J80" s="34">
        <v>1131</v>
      </c>
      <c r="K80" s="35">
        <v>45320</v>
      </c>
      <c r="L80" s="36">
        <f t="shared" si="10"/>
        <v>11495217</v>
      </c>
      <c r="M80" s="367">
        <v>45323</v>
      </c>
      <c r="N80" s="31" t="s">
        <v>40</v>
      </c>
      <c r="O80" s="37">
        <v>45323</v>
      </c>
      <c r="P80" s="31">
        <v>1139</v>
      </c>
      <c r="Q80" s="30">
        <v>220401</v>
      </c>
      <c r="R80" s="38">
        <f t="shared" si="11"/>
        <v>11495217</v>
      </c>
      <c r="S80" s="35">
        <v>45324</v>
      </c>
      <c r="T80" s="33" t="s">
        <v>265</v>
      </c>
      <c r="U80" s="35">
        <v>45327</v>
      </c>
      <c r="V80" s="31" t="s">
        <v>88</v>
      </c>
      <c r="W80" s="35"/>
      <c r="X80" s="30"/>
      <c r="Y80" s="354">
        <f t="shared" si="9"/>
        <v>3831739</v>
      </c>
      <c r="Z80" s="30"/>
      <c r="AA80" s="40"/>
      <c r="AB80" s="30"/>
      <c r="AC80" s="40"/>
      <c r="AD80" s="19"/>
    </row>
    <row r="81" spans="1:30">
      <c r="A81" s="30">
        <v>79</v>
      </c>
      <c r="B81" s="30" t="s">
        <v>254</v>
      </c>
      <c r="C81" s="30" t="s">
        <v>48</v>
      </c>
      <c r="D81" s="55" t="s">
        <v>142</v>
      </c>
      <c r="E81" s="31" t="s">
        <v>38</v>
      </c>
      <c r="F81" s="358">
        <v>16200000</v>
      </c>
      <c r="G81" s="30" t="s">
        <v>266</v>
      </c>
      <c r="H81" s="33">
        <v>1110501425</v>
      </c>
      <c r="I81" s="34">
        <v>7</v>
      </c>
      <c r="J81" s="34" t="s">
        <v>267</v>
      </c>
      <c r="K81" s="35">
        <v>45320</v>
      </c>
      <c r="L81" s="36">
        <f t="shared" si="10"/>
        <v>16200000</v>
      </c>
      <c r="M81" s="367">
        <v>45323</v>
      </c>
      <c r="N81" s="31" t="s">
        <v>40</v>
      </c>
      <c r="O81" s="37">
        <v>45323</v>
      </c>
      <c r="P81" s="31">
        <v>1140</v>
      </c>
      <c r="Q81" s="30">
        <v>220401</v>
      </c>
      <c r="R81" s="38">
        <f t="shared" si="11"/>
        <v>16200000</v>
      </c>
      <c r="S81" s="35">
        <v>45323</v>
      </c>
      <c r="T81" s="33" t="s">
        <v>268</v>
      </c>
      <c r="U81" s="35">
        <v>44228</v>
      </c>
      <c r="V81" s="31" t="s">
        <v>52</v>
      </c>
      <c r="W81" s="35"/>
      <c r="X81" s="30"/>
      <c r="Y81" s="354">
        <f>+F830</f>
        <v>0</v>
      </c>
      <c r="Z81" s="30"/>
      <c r="AA81" s="40"/>
      <c r="AB81" s="30"/>
      <c r="AC81" s="40"/>
      <c r="AD81" s="19"/>
    </row>
    <row r="82" spans="1:30">
      <c r="A82" s="30">
        <v>80</v>
      </c>
      <c r="B82" s="30" t="s">
        <v>254</v>
      </c>
      <c r="C82" s="30" t="s">
        <v>70</v>
      </c>
      <c r="D82" s="55" t="s">
        <v>71</v>
      </c>
      <c r="E82" s="31" t="s">
        <v>64</v>
      </c>
      <c r="F82" s="358">
        <v>12600000</v>
      </c>
      <c r="G82" s="30" t="s">
        <v>72</v>
      </c>
      <c r="H82" s="33">
        <v>65738804</v>
      </c>
      <c r="I82" s="34">
        <v>1</v>
      </c>
      <c r="J82" s="34">
        <v>1135</v>
      </c>
      <c r="K82" s="35">
        <v>45320</v>
      </c>
      <c r="L82" s="36">
        <f t="shared" si="10"/>
        <v>12600000</v>
      </c>
      <c r="M82" s="367">
        <v>45323</v>
      </c>
      <c r="N82" s="31" t="s">
        <v>40</v>
      </c>
      <c r="O82" s="37">
        <v>45323</v>
      </c>
      <c r="P82" s="31">
        <v>1141</v>
      </c>
      <c r="Q82" s="30">
        <v>220401</v>
      </c>
      <c r="R82" s="38">
        <f t="shared" si="11"/>
        <v>12600000</v>
      </c>
      <c r="S82" s="35">
        <v>45323</v>
      </c>
      <c r="T82" s="33" t="s">
        <v>269</v>
      </c>
      <c r="U82" s="35">
        <v>45324</v>
      </c>
      <c r="V82" s="31" t="s">
        <v>88</v>
      </c>
      <c r="W82" s="35"/>
      <c r="X82" s="30"/>
      <c r="Y82" s="354">
        <f>+F82/3</f>
        <v>4200000</v>
      </c>
      <c r="Z82" s="30"/>
      <c r="AA82" s="40"/>
      <c r="AB82" s="30"/>
      <c r="AC82" s="40"/>
      <c r="AD82" s="19"/>
    </row>
    <row r="83" spans="1:30">
      <c r="A83" s="30">
        <v>81</v>
      </c>
      <c r="B83" s="30" t="s">
        <v>254</v>
      </c>
      <c r="C83" s="30" t="s">
        <v>70</v>
      </c>
      <c r="D83" s="55" t="s">
        <v>71</v>
      </c>
      <c r="E83" s="31" t="s">
        <v>64</v>
      </c>
      <c r="F83" s="358">
        <v>12600000</v>
      </c>
      <c r="G83" s="30" t="s">
        <v>74</v>
      </c>
      <c r="H83" s="33">
        <v>1067864079</v>
      </c>
      <c r="I83" s="34">
        <v>3</v>
      </c>
      <c r="J83" s="34">
        <v>1134</v>
      </c>
      <c r="K83" s="35">
        <v>45320</v>
      </c>
      <c r="L83" s="36">
        <f t="shared" si="10"/>
        <v>12600000</v>
      </c>
      <c r="M83" s="367">
        <v>45323</v>
      </c>
      <c r="N83" s="31" t="s">
        <v>40</v>
      </c>
      <c r="O83" s="37">
        <v>45323</v>
      </c>
      <c r="P83" s="31">
        <v>1142</v>
      </c>
      <c r="Q83" s="30">
        <v>220401</v>
      </c>
      <c r="R83" s="38">
        <f t="shared" si="11"/>
        <v>12600000</v>
      </c>
      <c r="S83" s="35">
        <v>45323</v>
      </c>
      <c r="T83" s="33" t="s">
        <v>270</v>
      </c>
      <c r="U83" s="35">
        <v>45324</v>
      </c>
      <c r="V83" s="31" t="s">
        <v>88</v>
      </c>
      <c r="W83" s="35"/>
      <c r="X83" s="30"/>
      <c r="Y83" s="354">
        <f t="shared" ref="Y83:Y84" si="12">+F83/3</f>
        <v>4200000</v>
      </c>
      <c r="Z83" s="30"/>
      <c r="AA83" s="40"/>
      <c r="AB83" s="30"/>
      <c r="AC83" s="40"/>
      <c r="AD83" s="19"/>
    </row>
    <row r="84" spans="1:30">
      <c r="A84" s="30">
        <v>82</v>
      </c>
      <c r="B84" s="30" t="s">
        <v>254</v>
      </c>
      <c r="C84" s="30" t="s">
        <v>262</v>
      </c>
      <c r="D84" s="30" t="s">
        <v>202</v>
      </c>
      <c r="E84" s="31" t="s">
        <v>38</v>
      </c>
      <c r="F84" s="358">
        <v>6900000</v>
      </c>
      <c r="G84" s="32" t="s">
        <v>203</v>
      </c>
      <c r="H84" s="33">
        <v>1110530485</v>
      </c>
      <c r="I84" s="34">
        <v>2</v>
      </c>
      <c r="J84" s="34">
        <v>1130</v>
      </c>
      <c r="K84" s="35">
        <v>45320</v>
      </c>
      <c r="L84" s="36">
        <f t="shared" si="10"/>
        <v>6900000</v>
      </c>
      <c r="M84" s="367">
        <v>45323</v>
      </c>
      <c r="N84" s="31" t="s">
        <v>40</v>
      </c>
      <c r="O84" s="37">
        <v>45324</v>
      </c>
      <c r="P84" s="31">
        <v>1147</v>
      </c>
      <c r="Q84" s="30">
        <v>220402</v>
      </c>
      <c r="R84" s="38">
        <f t="shared" si="11"/>
        <v>6900000</v>
      </c>
      <c r="S84" s="35">
        <v>45324</v>
      </c>
      <c r="T84" s="33" t="s">
        <v>271</v>
      </c>
      <c r="U84" s="35">
        <v>45327</v>
      </c>
      <c r="V84" s="31" t="s">
        <v>88</v>
      </c>
      <c r="W84" s="35"/>
      <c r="X84" s="30"/>
      <c r="Y84" s="354">
        <f t="shared" si="12"/>
        <v>2300000</v>
      </c>
      <c r="Z84" s="30"/>
      <c r="AA84" s="40"/>
      <c r="AB84" s="30"/>
      <c r="AC84" s="40"/>
      <c r="AD84" s="19"/>
    </row>
    <row r="85" spans="1:30">
      <c r="A85" s="30">
        <v>83</v>
      </c>
      <c r="B85" s="30" t="s">
        <v>254</v>
      </c>
      <c r="C85" s="30" t="s">
        <v>48</v>
      </c>
      <c r="D85" s="55" t="s">
        <v>148</v>
      </c>
      <c r="E85" s="31" t="s">
        <v>38</v>
      </c>
      <c r="F85" s="358">
        <v>19440000</v>
      </c>
      <c r="G85" s="30" t="s">
        <v>149</v>
      </c>
      <c r="H85" s="33">
        <v>14878116</v>
      </c>
      <c r="I85" s="34">
        <v>5</v>
      </c>
      <c r="J85" s="34" t="s">
        <v>272</v>
      </c>
      <c r="K85" s="35">
        <v>45320</v>
      </c>
      <c r="L85" s="36">
        <f t="shared" si="10"/>
        <v>19440000</v>
      </c>
      <c r="M85" s="367">
        <v>45323</v>
      </c>
      <c r="N85" s="31" t="s">
        <v>40</v>
      </c>
      <c r="O85" s="37">
        <v>45323</v>
      </c>
      <c r="P85" s="31">
        <v>1143</v>
      </c>
      <c r="Q85" s="30">
        <v>220401</v>
      </c>
      <c r="R85" s="38">
        <f t="shared" si="11"/>
        <v>19440000</v>
      </c>
      <c r="S85" s="35">
        <v>45323</v>
      </c>
      <c r="T85" s="33" t="s">
        <v>273</v>
      </c>
      <c r="U85" s="35">
        <v>45323</v>
      </c>
      <c r="V85" s="31" t="s">
        <v>274</v>
      </c>
      <c r="W85" s="35"/>
      <c r="X85" s="30"/>
      <c r="Y85" s="354">
        <f>+F85/2</f>
        <v>9720000</v>
      </c>
      <c r="Z85" s="30"/>
      <c r="AA85" s="40"/>
      <c r="AB85" s="30"/>
      <c r="AC85" s="40"/>
      <c r="AD85" s="19"/>
    </row>
    <row r="86" spans="1:30">
      <c r="A86" s="30">
        <v>84</v>
      </c>
      <c r="B86" s="30" t="s">
        <v>254</v>
      </c>
      <c r="C86" s="30" t="s">
        <v>48</v>
      </c>
      <c r="D86" s="30" t="s">
        <v>126</v>
      </c>
      <c r="E86" s="31" t="s">
        <v>38</v>
      </c>
      <c r="F86" s="358">
        <v>19440000</v>
      </c>
      <c r="G86" s="30" t="s">
        <v>127</v>
      </c>
      <c r="H86" s="33">
        <v>14325425</v>
      </c>
      <c r="I86" s="34">
        <v>3</v>
      </c>
      <c r="J86" s="34">
        <v>1142</v>
      </c>
      <c r="K86" s="35">
        <v>45320</v>
      </c>
      <c r="L86" s="36">
        <f t="shared" si="10"/>
        <v>19440000</v>
      </c>
      <c r="M86" s="367">
        <v>45323</v>
      </c>
      <c r="N86" s="31" t="s">
        <v>40</v>
      </c>
      <c r="O86" s="37">
        <v>45323</v>
      </c>
      <c r="P86" s="31">
        <v>1144</v>
      </c>
      <c r="Q86" s="30">
        <v>220401</v>
      </c>
      <c r="R86" s="38">
        <f t="shared" si="11"/>
        <v>19440000</v>
      </c>
      <c r="S86" s="35">
        <v>45323</v>
      </c>
      <c r="T86" s="33" t="s">
        <v>275</v>
      </c>
      <c r="U86" s="35">
        <v>45323</v>
      </c>
      <c r="V86" s="31" t="s">
        <v>52</v>
      </c>
      <c r="W86" s="35"/>
      <c r="X86" s="30"/>
      <c r="Y86" s="354">
        <f t="shared" ref="Y86:Y87" si="13">+F86/2</f>
        <v>9720000</v>
      </c>
      <c r="Z86" s="30"/>
      <c r="AA86" s="40"/>
      <c r="AB86" s="30"/>
      <c r="AC86" s="40"/>
      <c r="AD86" s="19"/>
    </row>
    <row r="87" spans="1:30">
      <c r="A87" s="30">
        <v>85</v>
      </c>
      <c r="B87" s="30" t="s">
        <v>254</v>
      </c>
      <c r="C87" s="30" t="s">
        <v>277</v>
      </c>
      <c r="D87" s="30" t="s">
        <v>278</v>
      </c>
      <c r="E87" s="31" t="s">
        <v>38</v>
      </c>
      <c r="F87" s="358">
        <v>6000000</v>
      </c>
      <c r="G87" s="30" t="s">
        <v>279</v>
      </c>
      <c r="H87" s="33">
        <v>1005754502</v>
      </c>
      <c r="I87" s="34">
        <v>0</v>
      </c>
      <c r="J87" s="34">
        <v>1147</v>
      </c>
      <c r="K87" s="35">
        <v>45320</v>
      </c>
      <c r="L87" s="36">
        <f t="shared" si="10"/>
        <v>6000000</v>
      </c>
      <c r="M87" s="367">
        <v>45323</v>
      </c>
      <c r="N87" s="31" t="s">
        <v>40</v>
      </c>
      <c r="O87" s="37">
        <v>45323</v>
      </c>
      <c r="P87" s="31">
        <v>1145</v>
      </c>
      <c r="Q87" s="30">
        <v>220401</v>
      </c>
      <c r="R87" s="38">
        <f t="shared" si="11"/>
        <v>6000000</v>
      </c>
      <c r="S87" s="35">
        <v>45323</v>
      </c>
      <c r="T87" s="33">
        <v>100030183</v>
      </c>
      <c r="U87" s="35">
        <v>45323</v>
      </c>
      <c r="V87" s="31" t="s">
        <v>88</v>
      </c>
      <c r="W87" s="35"/>
      <c r="X87" s="30"/>
      <c r="Y87" s="354">
        <f t="shared" si="13"/>
        <v>3000000</v>
      </c>
      <c r="Z87" s="30"/>
      <c r="AA87" s="40"/>
      <c r="AB87" s="30"/>
      <c r="AC87" s="40"/>
      <c r="AD87" s="19"/>
    </row>
    <row r="88" spans="1:30">
      <c r="A88" s="30">
        <v>86</v>
      </c>
      <c r="B88" s="30" t="s">
        <v>254</v>
      </c>
      <c r="C88" s="30" t="s">
        <v>157</v>
      </c>
      <c r="D88" s="30" t="s">
        <v>280</v>
      </c>
      <c r="E88" s="31" t="s">
        <v>38</v>
      </c>
      <c r="F88" s="358">
        <v>5850000</v>
      </c>
      <c r="G88" s="30" t="s">
        <v>281</v>
      </c>
      <c r="H88" s="33">
        <v>1110484511</v>
      </c>
      <c r="I88" s="34">
        <v>9</v>
      </c>
      <c r="J88" s="34">
        <v>1153</v>
      </c>
      <c r="K88" s="35">
        <v>45321</v>
      </c>
      <c r="L88" s="36">
        <f t="shared" si="10"/>
        <v>5850000</v>
      </c>
      <c r="M88" s="367">
        <v>45324</v>
      </c>
      <c r="N88" s="31" t="s">
        <v>40</v>
      </c>
      <c r="O88" s="37">
        <v>45324</v>
      </c>
      <c r="P88" s="31">
        <v>1148</v>
      </c>
      <c r="Q88" s="30">
        <v>220402</v>
      </c>
      <c r="R88" s="38">
        <f t="shared" si="11"/>
        <v>5850000</v>
      </c>
      <c r="S88" s="35">
        <v>45324</v>
      </c>
      <c r="T88" s="33">
        <v>100030216</v>
      </c>
      <c r="U88" s="35">
        <v>45324</v>
      </c>
      <c r="V88" s="31" t="s">
        <v>88</v>
      </c>
      <c r="W88" s="35"/>
      <c r="X88" s="30"/>
      <c r="Y88" s="354">
        <f t="shared" ref="Y88:Y93" si="14">+F88/3</f>
        <v>1950000</v>
      </c>
      <c r="Z88" s="30"/>
      <c r="AA88" s="40"/>
      <c r="AB88" s="30"/>
      <c r="AC88" s="40"/>
      <c r="AD88" s="19"/>
    </row>
    <row r="89" spans="1:30">
      <c r="A89" s="30">
        <v>87</v>
      </c>
      <c r="B89" s="30" t="s">
        <v>254</v>
      </c>
      <c r="C89" s="30" t="s">
        <v>282</v>
      </c>
      <c r="D89" s="55" t="s">
        <v>100</v>
      </c>
      <c r="E89" s="31" t="s">
        <v>38</v>
      </c>
      <c r="F89" s="358">
        <v>6600000</v>
      </c>
      <c r="G89" s="30" t="s">
        <v>102</v>
      </c>
      <c r="H89" s="33">
        <v>65767290</v>
      </c>
      <c r="I89" s="34">
        <v>8</v>
      </c>
      <c r="J89" s="34">
        <v>1144</v>
      </c>
      <c r="K89" s="35">
        <v>45320</v>
      </c>
      <c r="L89" s="36">
        <f t="shared" si="10"/>
        <v>6600000</v>
      </c>
      <c r="M89" s="367">
        <v>45327</v>
      </c>
      <c r="N89" s="31" t="s">
        <v>40</v>
      </c>
      <c r="O89" s="37">
        <v>45327</v>
      </c>
      <c r="P89" s="31">
        <v>1151</v>
      </c>
      <c r="Q89" s="30">
        <v>220402</v>
      </c>
      <c r="R89" s="38">
        <f t="shared" si="11"/>
        <v>6600000</v>
      </c>
      <c r="S89" s="35">
        <v>45327</v>
      </c>
      <c r="T89" s="33">
        <v>100030277</v>
      </c>
      <c r="U89" s="35">
        <v>45327</v>
      </c>
      <c r="V89" s="31" t="s">
        <v>88</v>
      </c>
      <c r="W89" s="35"/>
      <c r="X89" s="30"/>
      <c r="Y89" s="354">
        <f t="shared" si="14"/>
        <v>2200000</v>
      </c>
      <c r="Z89" s="30"/>
      <c r="AA89" s="40"/>
      <c r="AB89" s="30"/>
      <c r="AC89" s="40"/>
      <c r="AD89" s="19"/>
    </row>
    <row r="90" spans="1:30">
      <c r="A90" s="30">
        <v>88</v>
      </c>
      <c r="B90" s="30" t="s">
        <v>254</v>
      </c>
      <c r="C90" s="30" t="s">
        <v>282</v>
      </c>
      <c r="D90" s="55" t="s">
        <v>100</v>
      </c>
      <c r="E90" s="31" t="s">
        <v>38</v>
      </c>
      <c r="F90" s="358">
        <v>6600000</v>
      </c>
      <c r="G90" s="30" t="s">
        <v>101</v>
      </c>
      <c r="H90" s="33">
        <v>1110518316</v>
      </c>
      <c r="I90" s="34">
        <v>7</v>
      </c>
      <c r="J90" s="34">
        <v>1146</v>
      </c>
      <c r="K90" s="35">
        <v>45320</v>
      </c>
      <c r="L90" s="36">
        <f t="shared" si="10"/>
        <v>6600000</v>
      </c>
      <c r="M90" s="367">
        <v>45327</v>
      </c>
      <c r="N90" s="31" t="s">
        <v>40</v>
      </c>
      <c r="O90" s="37">
        <v>45328</v>
      </c>
      <c r="P90" s="31">
        <v>1153</v>
      </c>
      <c r="Q90" s="30">
        <v>220402</v>
      </c>
      <c r="R90" s="38">
        <f t="shared" si="11"/>
        <v>6600000</v>
      </c>
      <c r="S90" s="35">
        <v>45327</v>
      </c>
      <c r="T90" s="33">
        <v>100030272</v>
      </c>
      <c r="U90" s="35">
        <v>45327</v>
      </c>
      <c r="V90" s="31" t="s">
        <v>88</v>
      </c>
      <c r="W90" s="35"/>
      <c r="X90" s="30"/>
      <c r="Y90" s="354">
        <f t="shared" si="14"/>
        <v>2200000</v>
      </c>
      <c r="Z90" s="30"/>
      <c r="AA90" s="40"/>
      <c r="AB90" s="30"/>
      <c r="AC90" s="40"/>
      <c r="AD90" s="19"/>
    </row>
    <row r="91" spans="1:30">
      <c r="A91" s="30">
        <v>89</v>
      </c>
      <c r="B91" s="30" t="s">
        <v>254</v>
      </c>
      <c r="C91" s="30" t="s">
        <v>48</v>
      </c>
      <c r="D91" s="55" t="s">
        <v>136</v>
      </c>
      <c r="E91" s="31" t="s">
        <v>64</v>
      </c>
      <c r="F91" s="358">
        <v>7905750</v>
      </c>
      <c r="G91" s="30" t="s">
        <v>137</v>
      </c>
      <c r="H91" s="33">
        <v>51987188</v>
      </c>
      <c r="I91" s="34">
        <v>7</v>
      </c>
      <c r="J91" s="34">
        <v>1154</v>
      </c>
      <c r="K91" s="35">
        <v>45321</v>
      </c>
      <c r="L91" s="36">
        <f t="shared" si="10"/>
        <v>7905750</v>
      </c>
      <c r="M91" s="367">
        <v>45327</v>
      </c>
      <c r="N91" s="31" t="s">
        <v>40</v>
      </c>
      <c r="O91" s="37">
        <v>45327</v>
      </c>
      <c r="P91" s="31">
        <v>1152</v>
      </c>
      <c r="Q91" s="30">
        <v>220401</v>
      </c>
      <c r="R91" s="38">
        <f t="shared" si="11"/>
        <v>7905750</v>
      </c>
      <c r="S91" s="35">
        <v>45327</v>
      </c>
      <c r="T91" s="33" t="s">
        <v>283</v>
      </c>
      <c r="U91" s="35">
        <v>45327</v>
      </c>
      <c r="V91" s="31" t="s">
        <v>88</v>
      </c>
      <c r="W91" s="35"/>
      <c r="X91" s="30"/>
      <c r="Y91" s="354">
        <f t="shared" si="14"/>
        <v>2635250</v>
      </c>
      <c r="Z91" s="30"/>
      <c r="AA91" s="40"/>
      <c r="AB91" s="30"/>
      <c r="AC91" s="40"/>
      <c r="AD91" s="19"/>
    </row>
    <row r="92" spans="1:30">
      <c r="A92" s="30">
        <v>90</v>
      </c>
      <c r="B92" s="30" t="s">
        <v>254</v>
      </c>
      <c r="C92" s="30" t="s">
        <v>48</v>
      </c>
      <c r="D92" s="30" t="s">
        <v>165</v>
      </c>
      <c r="E92" s="31" t="s">
        <v>38</v>
      </c>
      <c r="F92" s="358">
        <v>4738000</v>
      </c>
      <c r="G92" s="30" t="s">
        <v>166</v>
      </c>
      <c r="H92" s="33">
        <v>36559111</v>
      </c>
      <c r="I92" s="34">
        <v>0</v>
      </c>
      <c r="J92" s="34">
        <v>1167</v>
      </c>
      <c r="K92" s="35">
        <v>45322</v>
      </c>
      <c r="L92" s="36">
        <f t="shared" si="10"/>
        <v>4738000</v>
      </c>
      <c r="M92" s="367">
        <v>45328</v>
      </c>
      <c r="N92" s="31" t="s">
        <v>40</v>
      </c>
      <c r="O92" s="37">
        <v>45328</v>
      </c>
      <c r="P92" s="31">
        <v>1154</v>
      </c>
      <c r="Q92" s="30">
        <v>220401</v>
      </c>
      <c r="R92" s="38">
        <f t="shared" si="11"/>
        <v>4738000</v>
      </c>
      <c r="S92" s="35">
        <v>45328</v>
      </c>
      <c r="T92" s="33">
        <v>100030302</v>
      </c>
      <c r="U92" s="35">
        <v>45328</v>
      </c>
      <c r="V92" s="31" t="s">
        <v>88</v>
      </c>
      <c r="W92" s="35"/>
      <c r="X92" s="30"/>
      <c r="Y92" s="354">
        <f t="shared" si="14"/>
        <v>1579333.3333333333</v>
      </c>
      <c r="Z92" s="30"/>
      <c r="AA92" s="40"/>
      <c r="AB92" s="30"/>
      <c r="AC92" s="40"/>
      <c r="AD92" s="19"/>
    </row>
    <row r="93" spans="1:30">
      <c r="A93" s="30">
        <v>91</v>
      </c>
      <c r="B93" s="30" t="s">
        <v>254</v>
      </c>
      <c r="C93" s="30" t="s">
        <v>284</v>
      </c>
      <c r="D93" s="55" t="s">
        <v>158</v>
      </c>
      <c r="E93" s="31" t="s">
        <v>38</v>
      </c>
      <c r="F93" s="358">
        <v>3600000</v>
      </c>
      <c r="G93" s="30" t="s">
        <v>159</v>
      </c>
      <c r="H93" s="33">
        <v>65755709</v>
      </c>
      <c r="I93" s="34">
        <v>1</v>
      </c>
      <c r="J93" s="34">
        <v>1156</v>
      </c>
      <c r="K93" s="35">
        <v>45322</v>
      </c>
      <c r="L93" s="36">
        <f t="shared" si="10"/>
        <v>3600000</v>
      </c>
      <c r="M93" s="367">
        <v>45328</v>
      </c>
      <c r="N93" s="31" t="s">
        <v>40</v>
      </c>
      <c r="O93" s="37">
        <v>45328</v>
      </c>
      <c r="P93" s="31">
        <v>1158</v>
      </c>
      <c r="Q93" s="30">
        <v>220401</v>
      </c>
      <c r="R93" s="38">
        <f t="shared" si="11"/>
        <v>3600000</v>
      </c>
      <c r="S93" s="35">
        <v>45328</v>
      </c>
      <c r="T93" s="33">
        <v>100030304</v>
      </c>
      <c r="U93" s="35">
        <v>45329</v>
      </c>
      <c r="V93" s="31" t="s">
        <v>88</v>
      </c>
      <c r="W93" s="35"/>
      <c r="X93" s="30"/>
      <c r="Y93" s="354">
        <f t="shared" si="14"/>
        <v>1200000</v>
      </c>
      <c r="Z93" s="30"/>
      <c r="AA93" s="40"/>
      <c r="AB93" s="30"/>
      <c r="AC93" s="40"/>
      <c r="AD93" s="19"/>
    </row>
    <row r="94" spans="1:30">
      <c r="A94" s="30">
        <v>92</v>
      </c>
      <c r="B94" s="30" t="s">
        <v>254</v>
      </c>
      <c r="C94" s="30" t="s">
        <v>53</v>
      </c>
      <c r="D94" s="55" t="s">
        <v>285</v>
      </c>
      <c r="E94" s="31" t="s">
        <v>38</v>
      </c>
      <c r="F94" s="358">
        <v>12900000</v>
      </c>
      <c r="G94" s="30" t="s">
        <v>81</v>
      </c>
      <c r="H94" s="33">
        <v>51607730</v>
      </c>
      <c r="I94" s="34">
        <v>0</v>
      </c>
      <c r="J94" s="34">
        <v>1152</v>
      </c>
      <c r="K94" s="35">
        <v>45321</v>
      </c>
      <c r="L94" s="36">
        <f t="shared" si="10"/>
        <v>12900000</v>
      </c>
      <c r="M94" s="367">
        <v>45328</v>
      </c>
      <c r="N94" s="31" t="s">
        <v>40</v>
      </c>
      <c r="O94" s="37">
        <v>45328</v>
      </c>
      <c r="P94" s="31">
        <v>1155</v>
      </c>
      <c r="Q94" s="30">
        <v>220401</v>
      </c>
      <c r="R94" s="38">
        <f t="shared" si="11"/>
        <v>12900000</v>
      </c>
      <c r="S94" s="35"/>
      <c r="T94" s="33" t="s">
        <v>286</v>
      </c>
      <c r="U94" s="35">
        <v>45329</v>
      </c>
      <c r="V94" s="31" t="s">
        <v>88</v>
      </c>
      <c r="W94" s="35"/>
      <c r="X94" s="30"/>
      <c r="Y94" s="354">
        <f>+F94/3</f>
        <v>4300000</v>
      </c>
      <c r="Z94" s="30"/>
      <c r="AA94" s="40"/>
      <c r="AB94" s="30"/>
      <c r="AC94" s="40"/>
      <c r="AD94" s="19"/>
    </row>
    <row r="95" spans="1:30">
      <c r="A95" s="30">
        <v>93</v>
      </c>
      <c r="B95" s="30" t="s">
        <v>254</v>
      </c>
      <c r="C95" s="30" t="s">
        <v>92</v>
      </c>
      <c r="D95" s="55" t="s">
        <v>160</v>
      </c>
      <c r="E95" s="31" t="s">
        <v>38</v>
      </c>
      <c r="F95" s="358">
        <v>11100000</v>
      </c>
      <c r="G95" s="30" t="s">
        <v>161</v>
      </c>
      <c r="H95" s="33">
        <v>1110530186</v>
      </c>
      <c r="I95" s="34">
        <v>5</v>
      </c>
      <c r="J95" s="34">
        <v>1166</v>
      </c>
      <c r="K95" s="35">
        <v>45322</v>
      </c>
      <c r="L95" s="36">
        <f t="shared" si="10"/>
        <v>11100000</v>
      </c>
      <c r="M95" s="367">
        <v>45328</v>
      </c>
      <c r="N95" s="31" t="s">
        <v>40</v>
      </c>
      <c r="O95" s="37">
        <v>45328</v>
      </c>
      <c r="P95" s="31">
        <v>1156</v>
      </c>
      <c r="Q95" s="30">
        <v>220401</v>
      </c>
      <c r="R95" s="38">
        <f t="shared" si="11"/>
        <v>11100000</v>
      </c>
      <c r="S95" s="35">
        <v>45328</v>
      </c>
      <c r="T95" s="33">
        <v>100030298</v>
      </c>
      <c r="U95" s="35">
        <v>45328</v>
      </c>
      <c r="V95" s="31" t="s">
        <v>88</v>
      </c>
      <c r="W95" s="35"/>
      <c r="X95" s="30"/>
      <c r="Y95" s="354">
        <f t="shared" ref="Y95:Y98" si="15">+F95/3</f>
        <v>3700000</v>
      </c>
      <c r="Z95" s="30"/>
      <c r="AA95" s="40"/>
      <c r="AB95" s="30"/>
      <c r="AC95" s="40"/>
      <c r="AD95" s="19"/>
    </row>
    <row r="96" spans="1:30">
      <c r="A96" s="30">
        <v>94</v>
      </c>
      <c r="B96" s="30" t="s">
        <v>254</v>
      </c>
      <c r="C96" s="30" t="s">
        <v>157</v>
      </c>
      <c r="D96" s="30" t="s">
        <v>287</v>
      </c>
      <c r="E96" s="31" t="s">
        <v>38</v>
      </c>
      <c r="F96" s="358">
        <v>12900000</v>
      </c>
      <c r="G96" s="30" t="s">
        <v>288</v>
      </c>
      <c r="H96" s="33">
        <v>1110517268</v>
      </c>
      <c r="I96" s="34">
        <v>7</v>
      </c>
      <c r="J96" s="34">
        <v>1129</v>
      </c>
      <c r="K96" s="35">
        <v>45320</v>
      </c>
      <c r="L96" s="36">
        <f t="shared" si="10"/>
        <v>12900000</v>
      </c>
      <c r="M96" s="367">
        <v>45328</v>
      </c>
      <c r="N96" s="31" t="s">
        <v>40</v>
      </c>
      <c r="O96" s="37">
        <v>45328</v>
      </c>
      <c r="P96" s="31">
        <v>1157</v>
      </c>
      <c r="Q96" s="30">
        <v>220401</v>
      </c>
      <c r="R96" s="38">
        <f t="shared" si="11"/>
        <v>12900000</v>
      </c>
      <c r="S96" s="35">
        <v>45328</v>
      </c>
      <c r="T96" s="33" t="s">
        <v>289</v>
      </c>
      <c r="U96" s="35">
        <v>45328</v>
      </c>
      <c r="V96" s="31" t="s">
        <v>88</v>
      </c>
      <c r="W96" s="35"/>
      <c r="X96" s="30"/>
      <c r="Y96" s="354">
        <f t="shared" si="15"/>
        <v>4300000</v>
      </c>
      <c r="Z96" s="30"/>
      <c r="AA96" s="40"/>
      <c r="AB96" s="30"/>
      <c r="AC96" s="40"/>
      <c r="AD96" s="19"/>
    </row>
    <row r="97" spans="1:30">
      <c r="A97" s="30">
        <v>95</v>
      </c>
      <c r="B97" s="30" t="s">
        <v>35</v>
      </c>
      <c r="C97" s="30" t="s">
        <v>251</v>
      </c>
      <c r="D97" s="58" t="s">
        <v>290</v>
      </c>
      <c r="E97" s="31" t="s">
        <v>38</v>
      </c>
      <c r="F97" s="358">
        <v>60000000</v>
      </c>
      <c r="G97" s="30" t="s">
        <v>291</v>
      </c>
      <c r="H97" s="33">
        <v>901361940</v>
      </c>
      <c r="I97" s="34">
        <v>5</v>
      </c>
      <c r="J97" s="34">
        <v>1168</v>
      </c>
      <c r="K97" s="35">
        <v>45322</v>
      </c>
      <c r="L97" s="36">
        <f t="shared" si="10"/>
        <v>60000000</v>
      </c>
      <c r="M97" s="367">
        <v>45330</v>
      </c>
      <c r="N97" s="31" t="s">
        <v>40</v>
      </c>
      <c r="O97" s="37">
        <v>45330</v>
      </c>
      <c r="P97" s="31">
        <v>1168</v>
      </c>
      <c r="Q97" s="30">
        <v>21030203</v>
      </c>
      <c r="R97" s="38">
        <f t="shared" si="11"/>
        <v>60000000</v>
      </c>
      <c r="S97" s="35">
        <v>45330</v>
      </c>
      <c r="T97" s="33" t="s">
        <v>292</v>
      </c>
      <c r="U97" s="35">
        <v>45336</v>
      </c>
      <c r="V97" s="41">
        <v>45657</v>
      </c>
      <c r="W97" s="35"/>
      <c r="X97" s="30"/>
      <c r="Y97" s="354">
        <f>+F97/6</f>
        <v>10000000</v>
      </c>
      <c r="Z97" s="30"/>
      <c r="AA97" s="40"/>
      <c r="AB97" s="30"/>
      <c r="AC97" s="40"/>
      <c r="AD97" s="19"/>
    </row>
    <row r="98" spans="1:30">
      <c r="A98" s="30">
        <v>96</v>
      </c>
      <c r="B98" s="30" t="s">
        <v>254</v>
      </c>
      <c r="C98" s="30" t="s">
        <v>53</v>
      </c>
      <c r="D98" s="55" t="s">
        <v>293</v>
      </c>
      <c r="E98" s="31" t="s">
        <v>38</v>
      </c>
      <c r="F98" s="358">
        <v>10500000</v>
      </c>
      <c r="G98" s="30" t="s">
        <v>84</v>
      </c>
      <c r="H98" s="33">
        <v>65714127</v>
      </c>
      <c r="I98" s="34">
        <v>8</v>
      </c>
      <c r="J98" s="34">
        <v>1161</v>
      </c>
      <c r="K98" s="35">
        <v>45322</v>
      </c>
      <c r="L98" s="36">
        <f t="shared" si="10"/>
        <v>10500000</v>
      </c>
      <c r="M98" s="367">
        <v>45330</v>
      </c>
      <c r="N98" s="31" t="s">
        <v>40</v>
      </c>
      <c r="O98" s="37">
        <v>45330</v>
      </c>
      <c r="P98" s="31">
        <v>1169</v>
      </c>
      <c r="Q98" s="30">
        <v>220401</v>
      </c>
      <c r="R98" s="38">
        <f t="shared" si="11"/>
        <v>10500000</v>
      </c>
      <c r="S98" s="35">
        <v>45330</v>
      </c>
      <c r="T98" s="33" t="s">
        <v>294</v>
      </c>
      <c r="U98" s="35">
        <v>45330</v>
      </c>
      <c r="V98" s="31" t="s">
        <v>88</v>
      </c>
      <c r="W98" s="35"/>
      <c r="X98" s="30"/>
      <c r="Y98" s="354">
        <f t="shared" si="15"/>
        <v>3500000</v>
      </c>
      <c r="Z98" s="30"/>
      <c r="AA98" s="40"/>
      <c r="AB98" s="30"/>
      <c r="AC98" s="40"/>
      <c r="AD98" s="19"/>
    </row>
    <row r="99" spans="1:30">
      <c r="A99" s="30">
        <v>97</v>
      </c>
      <c r="B99" s="30" t="s">
        <v>254</v>
      </c>
      <c r="C99" s="30" t="s">
        <v>53</v>
      </c>
      <c r="D99" s="56" t="s">
        <v>173</v>
      </c>
      <c r="E99" s="31" t="s">
        <v>38</v>
      </c>
      <c r="F99" s="358">
        <v>10500000</v>
      </c>
      <c r="G99" s="30" t="s">
        <v>174</v>
      </c>
      <c r="H99" s="33">
        <v>1110528825</v>
      </c>
      <c r="I99" s="34">
        <v>7</v>
      </c>
      <c r="J99" s="34">
        <v>1162</v>
      </c>
      <c r="K99" s="35">
        <v>45322</v>
      </c>
      <c r="L99" s="36">
        <f t="shared" si="10"/>
        <v>10500000</v>
      </c>
      <c r="M99" s="367">
        <v>45330</v>
      </c>
      <c r="N99" s="31" t="s">
        <v>40</v>
      </c>
      <c r="O99" s="37">
        <v>45330</v>
      </c>
      <c r="P99" s="31">
        <v>1170</v>
      </c>
      <c r="Q99" s="30">
        <v>220401</v>
      </c>
      <c r="R99" s="38">
        <f t="shared" si="11"/>
        <v>10500000</v>
      </c>
      <c r="S99" s="35">
        <v>45330</v>
      </c>
      <c r="T99" s="33" t="s">
        <v>295</v>
      </c>
      <c r="U99" s="35">
        <v>45330</v>
      </c>
      <c r="V99" s="31" t="s">
        <v>88</v>
      </c>
      <c r="W99" s="35"/>
      <c r="X99" s="30"/>
      <c r="Y99" s="354">
        <f t="shared" ref="Y99:Y162" si="16">+F99/3</f>
        <v>3500000</v>
      </c>
      <c r="Z99" s="30"/>
      <c r="AA99" s="40"/>
      <c r="AB99" s="30"/>
      <c r="AC99" s="40"/>
      <c r="AD99" s="19"/>
    </row>
    <row r="100" spans="1:30">
      <c r="A100" s="43">
        <v>98</v>
      </c>
      <c r="B100" s="43" t="s">
        <v>254</v>
      </c>
      <c r="C100" s="43" t="s">
        <v>53</v>
      </c>
      <c r="D100" s="60" t="s">
        <v>131</v>
      </c>
      <c r="E100" s="44" t="s">
        <v>38</v>
      </c>
      <c r="F100" s="359">
        <v>16500000</v>
      </c>
      <c r="G100" s="43" t="s">
        <v>132</v>
      </c>
      <c r="H100" s="46">
        <v>77182070</v>
      </c>
      <c r="I100" s="47">
        <v>6</v>
      </c>
      <c r="J100" s="47">
        <v>1159</v>
      </c>
      <c r="K100" s="48">
        <v>45322</v>
      </c>
      <c r="L100" s="49">
        <f t="shared" si="10"/>
        <v>16500000</v>
      </c>
      <c r="M100" s="368">
        <v>45330</v>
      </c>
      <c r="N100" s="44" t="s">
        <v>40</v>
      </c>
      <c r="O100" s="50">
        <v>45330</v>
      </c>
      <c r="P100" s="44">
        <v>1171</v>
      </c>
      <c r="Q100" s="43">
        <v>220401</v>
      </c>
      <c r="R100" s="51">
        <f t="shared" si="11"/>
        <v>16500000</v>
      </c>
      <c r="S100" s="48">
        <v>45330</v>
      </c>
      <c r="T100" s="46">
        <v>100007231</v>
      </c>
      <c r="U100" s="48">
        <v>45335</v>
      </c>
      <c r="V100" s="44" t="s">
        <v>88</v>
      </c>
      <c r="W100" s="48"/>
      <c r="X100" s="43"/>
      <c r="Y100" s="354">
        <f t="shared" si="16"/>
        <v>5500000</v>
      </c>
      <c r="Z100" s="43"/>
      <c r="AA100" s="53"/>
      <c r="AB100" s="43"/>
      <c r="AC100" s="53"/>
      <c r="AD100" s="19"/>
    </row>
    <row r="101" spans="1:30">
      <c r="A101" s="30">
        <v>99</v>
      </c>
      <c r="B101" s="30" t="s">
        <v>254</v>
      </c>
      <c r="C101" s="30" t="s">
        <v>53</v>
      </c>
      <c r="D101" s="55" t="s">
        <v>54</v>
      </c>
      <c r="E101" s="31" t="s">
        <v>38</v>
      </c>
      <c r="F101" s="358">
        <v>16500000</v>
      </c>
      <c r="G101" s="30" t="s">
        <v>55</v>
      </c>
      <c r="H101" s="33">
        <v>93405160</v>
      </c>
      <c r="I101" s="34">
        <v>8</v>
      </c>
      <c r="J101" s="34">
        <v>1165</v>
      </c>
      <c r="K101" s="35">
        <v>45322</v>
      </c>
      <c r="L101" s="36">
        <f t="shared" si="10"/>
        <v>16500000</v>
      </c>
      <c r="M101" s="367">
        <v>45330</v>
      </c>
      <c r="N101" s="31" t="s">
        <v>296</v>
      </c>
      <c r="O101" s="37">
        <v>45330</v>
      </c>
      <c r="P101" s="31">
        <v>1172</v>
      </c>
      <c r="Q101" s="30">
        <v>220401</v>
      </c>
      <c r="R101" s="38">
        <f t="shared" si="11"/>
        <v>16500000</v>
      </c>
      <c r="S101" s="35">
        <v>45334</v>
      </c>
      <c r="T101" s="33" t="s">
        <v>297</v>
      </c>
      <c r="U101" s="35">
        <v>45335</v>
      </c>
      <c r="V101" s="31" t="s">
        <v>88</v>
      </c>
      <c r="W101" s="35"/>
      <c r="X101" s="30"/>
      <c r="Y101" s="354">
        <f t="shared" si="16"/>
        <v>5500000</v>
      </c>
      <c r="Z101" s="30"/>
      <c r="AA101" s="40"/>
      <c r="AB101" s="30"/>
      <c r="AC101" s="40"/>
      <c r="AD101" s="19"/>
    </row>
    <row r="102" spans="1:30">
      <c r="A102" s="30">
        <v>100</v>
      </c>
      <c r="B102" s="30" t="s">
        <v>254</v>
      </c>
      <c r="C102" s="30" t="s">
        <v>53</v>
      </c>
      <c r="D102" s="55" t="s">
        <v>83</v>
      </c>
      <c r="E102" s="31" t="s">
        <v>38</v>
      </c>
      <c r="F102" s="358">
        <v>10500000</v>
      </c>
      <c r="G102" s="30" t="s">
        <v>124</v>
      </c>
      <c r="H102" s="33">
        <v>1234639176</v>
      </c>
      <c r="I102" s="34">
        <v>1</v>
      </c>
      <c r="J102" s="34">
        <v>1163</v>
      </c>
      <c r="K102" s="35">
        <v>45322</v>
      </c>
      <c r="L102" s="36">
        <f t="shared" si="10"/>
        <v>10500000</v>
      </c>
      <c r="M102" s="367">
        <v>45330</v>
      </c>
      <c r="N102" s="31" t="s">
        <v>40</v>
      </c>
      <c r="O102" s="37">
        <v>45330</v>
      </c>
      <c r="P102" s="31">
        <v>1173</v>
      </c>
      <c r="Q102" s="30">
        <v>220401</v>
      </c>
      <c r="R102" s="38">
        <f t="shared" si="11"/>
        <v>10500000</v>
      </c>
      <c r="S102" s="35">
        <v>45330</v>
      </c>
      <c r="T102" s="33" t="s">
        <v>298</v>
      </c>
      <c r="U102" s="35">
        <v>45330</v>
      </c>
      <c r="V102" s="31" t="s">
        <v>88</v>
      </c>
      <c r="W102" s="35"/>
      <c r="X102" s="30"/>
      <c r="Y102" s="354">
        <f t="shared" si="16"/>
        <v>3500000</v>
      </c>
      <c r="Z102" s="30"/>
      <c r="AA102" s="40"/>
      <c r="AB102" s="30"/>
      <c r="AC102" s="40"/>
      <c r="AD102" s="19"/>
    </row>
    <row r="103" spans="1:30">
      <c r="A103" s="30">
        <v>101</v>
      </c>
      <c r="B103" s="30" t="s">
        <v>35</v>
      </c>
      <c r="C103" s="30" t="s">
        <v>42</v>
      </c>
      <c r="D103" s="30" t="s">
        <v>299</v>
      </c>
      <c r="E103" s="31" t="s">
        <v>38</v>
      </c>
      <c r="F103" s="358">
        <v>15000000</v>
      </c>
      <c r="G103" s="30" t="s">
        <v>300</v>
      </c>
      <c r="H103" s="33">
        <v>1110507270</v>
      </c>
      <c r="I103" s="34">
        <v>1</v>
      </c>
      <c r="J103" s="34">
        <v>1172</v>
      </c>
      <c r="K103" s="35">
        <v>45322</v>
      </c>
      <c r="L103" s="36">
        <f t="shared" si="10"/>
        <v>15000000</v>
      </c>
      <c r="M103" s="367">
        <v>45330</v>
      </c>
      <c r="N103" s="31" t="s">
        <v>40</v>
      </c>
      <c r="O103" s="37">
        <v>45330</v>
      </c>
      <c r="P103" s="31">
        <v>1174</v>
      </c>
      <c r="Q103" s="30">
        <v>2101010301</v>
      </c>
      <c r="R103" s="38">
        <f t="shared" si="11"/>
        <v>15000000</v>
      </c>
      <c r="S103" s="35">
        <v>45330</v>
      </c>
      <c r="T103" s="33" t="s">
        <v>301</v>
      </c>
      <c r="U103" s="35">
        <v>45330</v>
      </c>
      <c r="V103" s="31" t="s">
        <v>88</v>
      </c>
      <c r="W103" s="35"/>
      <c r="X103" s="30"/>
      <c r="Y103" s="354">
        <f t="shared" si="16"/>
        <v>5000000</v>
      </c>
      <c r="Z103" s="30"/>
      <c r="AA103" s="40"/>
      <c r="AB103" s="30"/>
      <c r="AC103" s="40"/>
      <c r="AD103" s="19"/>
    </row>
    <row r="104" spans="1:30">
      <c r="A104" s="30">
        <v>102</v>
      </c>
      <c r="B104" s="30" t="s">
        <v>254</v>
      </c>
      <c r="C104" s="30" t="s">
        <v>53</v>
      </c>
      <c r="D104" s="59" t="s">
        <v>302</v>
      </c>
      <c r="E104" s="31" t="s">
        <v>38</v>
      </c>
      <c r="F104" s="358">
        <v>10500000</v>
      </c>
      <c r="G104" s="30" t="s">
        <v>303</v>
      </c>
      <c r="H104" s="33">
        <v>1104706658</v>
      </c>
      <c r="I104" s="34">
        <v>5</v>
      </c>
      <c r="J104" s="34">
        <v>1158</v>
      </c>
      <c r="K104" s="35">
        <v>45322</v>
      </c>
      <c r="L104" s="36">
        <f t="shared" si="10"/>
        <v>10500000</v>
      </c>
      <c r="M104" s="367">
        <v>45330</v>
      </c>
      <c r="N104" s="31" t="s">
        <v>40</v>
      </c>
      <c r="O104" s="37">
        <v>45330</v>
      </c>
      <c r="P104" s="31">
        <v>1175</v>
      </c>
      <c r="Q104" s="30">
        <v>220401</v>
      </c>
      <c r="R104" s="38">
        <f t="shared" si="11"/>
        <v>10500000</v>
      </c>
      <c r="S104" s="35">
        <v>45330</v>
      </c>
      <c r="T104" s="33" t="s">
        <v>304</v>
      </c>
      <c r="U104" s="35">
        <v>45330</v>
      </c>
      <c r="V104" s="31" t="s">
        <v>88</v>
      </c>
      <c r="W104" s="35"/>
      <c r="X104" s="30"/>
      <c r="Y104" s="354">
        <f t="shared" si="16"/>
        <v>3500000</v>
      </c>
      <c r="Z104" s="30"/>
      <c r="AA104" s="40"/>
      <c r="AB104" s="30"/>
      <c r="AC104" s="40"/>
      <c r="AD104" s="19"/>
    </row>
    <row r="105" spans="1:30">
      <c r="A105" s="43">
        <v>103</v>
      </c>
      <c r="B105" s="43" t="s">
        <v>35</v>
      </c>
      <c r="C105" s="43" t="s">
        <v>59</v>
      </c>
      <c r="D105" s="43" t="s">
        <v>305</v>
      </c>
      <c r="E105" s="44" t="s">
        <v>38</v>
      </c>
      <c r="F105" s="359">
        <v>11600000</v>
      </c>
      <c r="G105" s="43" t="s">
        <v>306</v>
      </c>
      <c r="H105" s="46">
        <v>14297367</v>
      </c>
      <c r="I105" s="47">
        <v>3</v>
      </c>
      <c r="J105" s="47">
        <v>1132</v>
      </c>
      <c r="K105" s="48">
        <v>45320</v>
      </c>
      <c r="L105" s="49">
        <f t="shared" si="10"/>
        <v>11600000</v>
      </c>
      <c r="M105" s="368">
        <v>45330</v>
      </c>
      <c r="N105" s="44" t="s">
        <v>40</v>
      </c>
      <c r="O105" s="50">
        <v>45330</v>
      </c>
      <c r="P105" s="44">
        <v>1176</v>
      </c>
      <c r="Q105" s="43">
        <v>220106</v>
      </c>
      <c r="R105" s="51">
        <f t="shared" si="11"/>
        <v>11600000</v>
      </c>
      <c r="S105" s="48">
        <v>45330</v>
      </c>
      <c r="T105" s="46">
        <v>100030350</v>
      </c>
      <c r="U105" s="48">
        <v>45330</v>
      </c>
      <c r="V105" s="44" t="s">
        <v>46</v>
      </c>
      <c r="W105" s="48"/>
      <c r="X105" s="43"/>
      <c r="Y105" s="354">
        <f>+F105/4</f>
        <v>2900000</v>
      </c>
      <c r="Z105" s="43"/>
      <c r="AA105" s="53"/>
      <c r="AB105" s="43"/>
      <c r="AC105" s="53"/>
      <c r="AD105" s="19"/>
    </row>
    <row r="106" spans="1:30">
      <c r="A106" s="30">
        <v>104</v>
      </c>
      <c r="B106" s="30" t="s">
        <v>254</v>
      </c>
      <c r="C106" s="30" t="s">
        <v>48</v>
      </c>
      <c r="D106" s="55" t="s">
        <v>192</v>
      </c>
      <c r="E106" s="31" t="s">
        <v>64</v>
      </c>
      <c r="F106" s="358">
        <v>11400000</v>
      </c>
      <c r="G106" s="30" t="s">
        <v>197</v>
      </c>
      <c r="H106" s="33">
        <v>30398749</v>
      </c>
      <c r="I106" s="34">
        <v>5</v>
      </c>
      <c r="J106" s="34">
        <v>1155</v>
      </c>
      <c r="K106" s="35">
        <v>45322</v>
      </c>
      <c r="L106" s="36">
        <f t="shared" si="10"/>
        <v>11400000</v>
      </c>
      <c r="M106" s="367">
        <v>45331</v>
      </c>
      <c r="N106" s="31" t="s">
        <v>40</v>
      </c>
      <c r="O106" s="37">
        <v>45331</v>
      </c>
      <c r="P106" s="31">
        <v>1177</v>
      </c>
      <c r="Q106" s="30">
        <v>220401</v>
      </c>
      <c r="R106" s="38">
        <f t="shared" si="11"/>
        <v>11400000</v>
      </c>
      <c r="S106" s="35">
        <v>45331</v>
      </c>
      <c r="T106" s="33" t="s">
        <v>307</v>
      </c>
      <c r="U106" s="35">
        <v>45331</v>
      </c>
      <c r="V106" s="31" t="s">
        <v>88</v>
      </c>
      <c r="W106" s="35"/>
      <c r="X106" s="30"/>
      <c r="Y106" s="354">
        <f t="shared" si="16"/>
        <v>3800000</v>
      </c>
      <c r="Z106" s="30"/>
      <c r="AA106" s="40"/>
      <c r="AB106" s="30"/>
      <c r="AC106" s="40"/>
      <c r="AD106" s="19"/>
    </row>
    <row r="107" spans="1:30">
      <c r="A107" s="30">
        <v>105</v>
      </c>
      <c r="B107" s="30" t="s">
        <v>254</v>
      </c>
      <c r="C107" s="30" t="s">
        <v>53</v>
      </c>
      <c r="D107" s="55" t="s">
        <v>83</v>
      </c>
      <c r="E107" s="31" t="s">
        <v>38</v>
      </c>
      <c r="F107" s="358">
        <v>10500000</v>
      </c>
      <c r="G107" s="30" t="s">
        <v>309</v>
      </c>
      <c r="H107" s="33">
        <v>1005848875</v>
      </c>
      <c r="I107" s="34">
        <v>7</v>
      </c>
      <c r="J107" s="34">
        <v>1190</v>
      </c>
      <c r="K107" s="35">
        <v>45322</v>
      </c>
      <c r="L107" s="36">
        <f t="shared" si="10"/>
        <v>10500000</v>
      </c>
      <c r="M107" s="367">
        <v>45331</v>
      </c>
      <c r="N107" s="31" t="s">
        <v>40</v>
      </c>
      <c r="O107" s="37">
        <v>45331</v>
      </c>
      <c r="P107" s="31">
        <v>1178</v>
      </c>
      <c r="Q107" s="30">
        <v>220401</v>
      </c>
      <c r="R107" s="38">
        <f t="shared" si="11"/>
        <v>10500000</v>
      </c>
      <c r="S107" s="35">
        <v>45331</v>
      </c>
      <c r="T107" s="33" t="s">
        <v>310</v>
      </c>
      <c r="U107" s="35">
        <v>45334</v>
      </c>
      <c r="V107" s="31" t="s">
        <v>88</v>
      </c>
      <c r="W107" s="35"/>
      <c r="X107" s="30"/>
      <c r="Y107" s="354">
        <f t="shared" si="16"/>
        <v>3500000</v>
      </c>
      <c r="Z107" s="30"/>
      <c r="AA107" s="40"/>
      <c r="AB107" s="30"/>
      <c r="AC107" s="40"/>
      <c r="AD107" s="19"/>
    </row>
    <row r="108" spans="1:30">
      <c r="A108" s="30">
        <v>106</v>
      </c>
      <c r="B108" s="30" t="s">
        <v>254</v>
      </c>
      <c r="C108" s="30" t="s">
        <v>97</v>
      </c>
      <c r="D108" s="30" t="s">
        <v>98</v>
      </c>
      <c r="E108" s="31" t="s">
        <v>38</v>
      </c>
      <c r="F108" s="358">
        <v>6900000</v>
      </c>
      <c r="G108" s="30" t="s">
        <v>99</v>
      </c>
      <c r="H108" s="33">
        <v>1110548224</v>
      </c>
      <c r="I108" s="34"/>
      <c r="J108" s="34">
        <v>1184</v>
      </c>
      <c r="K108" s="35">
        <v>45322</v>
      </c>
      <c r="L108" s="36">
        <f t="shared" si="10"/>
        <v>6900000</v>
      </c>
      <c r="M108" s="367">
        <v>45331</v>
      </c>
      <c r="N108" s="31" t="s">
        <v>40</v>
      </c>
      <c r="O108" s="37">
        <v>45331</v>
      </c>
      <c r="P108" s="31">
        <v>1179</v>
      </c>
      <c r="Q108" s="30">
        <v>220402</v>
      </c>
      <c r="R108" s="38">
        <f t="shared" si="11"/>
        <v>6900000</v>
      </c>
      <c r="S108" s="35">
        <v>45331</v>
      </c>
      <c r="T108" s="33">
        <v>100030361</v>
      </c>
      <c r="U108" s="35">
        <v>45331</v>
      </c>
      <c r="V108" s="31" t="s">
        <v>88</v>
      </c>
      <c r="W108" s="35"/>
      <c r="X108" s="30"/>
      <c r="Y108" s="354">
        <f t="shared" si="16"/>
        <v>2300000</v>
      </c>
      <c r="Z108" s="30"/>
      <c r="AA108" s="40"/>
      <c r="AB108" s="30"/>
      <c r="AC108" s="40"/>
      <c r="AD108" s="19"/>
    </row>
    <row r="109" spans="1:30">
      <c r="A109" s="30">
        <v>107</v>
      </c>
      <c r="B109" s="30" t="s">
        <v>35</v>
      </c>
      <c r="C109" s="30" t="s">
        <v>251</v>
      </c>
      <c r="D109" s="57" t="s">
        <v>311</v>
      </c>
      <c r="E109" s="31" t="s">
        <v>38</v>
      </c>
      <c r="F109" s="358">
        <v>260000000</v>
      </c>
      <c r="G109" s="30" t="s">
        <v>312</v>
      </c>
      <c r="H109" s="33">
        <v>901422831</v>
      </c>
      <c r="I109" s="34">
        <v>3</v>
      </c>
      <c r="J109" s="34">
        <v>1127</v>
      </c>
      <c r="K109" s="35">
        <v>45320</v>
      </c>
      <c r="L109" s="36">
        <f t="shared" si="10"/>
        <v>260000000</v>
      </c>
      <c r="M109" s="367">
        <v>45331</v>
      </c>
      <c r="N109" s="31" t="s">
        <v>40</v>
      </c>
      <c r="O109" s="37">
        <v>45334</v>
      </c>
      <c r="P109" s="31">
        <v>1181</v>
      </c>
      <c r="Q109" s="30">
        <v>21030202</v>
      </c>
      <c r="R109" s="38">
        <f t="shared" si="11"/>
        <v>260000000</v>
      </c>
      <c r="S109" s="35">
        <v>45335</v>
      </c>
      <c r="T109" s="33" t="s">
        <v>313</v>
      </c>
      <c r="U109" s="35">
        <v>45342</v>
      </c>
      <c r="V109" s="31" t="s">
        <v>46</v>
      </c>
      <c r="W109" s="35"/>
      <c r="X109" s="30"/>
      <c r="Y109" s="354">
        <f>+F109/4</f>
        <v>65000000</v>
      </c>
      <c r="Z109" s="30"/>
      <c r="AA109" s="40"/>
      <c r="AB109" s="30"/>
      <c r="AC109" s="40"/>
      <c r="AD109" s="19"/>
    </row>
    <row r="110" spans="1:30">
      <c r="A110" s="30">
        <v>108</v>
      </c>
      <c r="B110" s="30" t="s">
        <v>254</v>
      </c>
      <c r="C110" s="30" t="s">
        <v>314</v>
      </c>
      <c r="D110" s="30" t="s">
        <v>315</v>
      </c>
      <c r="E110" s="31" t="s">
        <v>38</v>
      </c>
      <c r="F110" s="358">
        <v>10800000</v>
      </c>
      <c r="G110" s="30" t="s">
        <v>316</v>
      </c>
      <c r="H110" s="33">
        <v>16070364</v>
      </c>
      <c r="I110" s="34">
        <v>3</v>
      </c>
      <c r="J110" s="34">
        <v>1191</v>
      </c>
      <c r="K110" s="37" t="s">
        <v>317</v>
      </c>
      <c r="L110" s="36">
        <f t="shared" si="10"/>
        <v>10800000</v>
      </c>
      <c r="M110" s="367">
        <v>45334</v>
      </c>
      <c r="N110" s="31" t="s">
        <v>40</v>
      </c>
      <c r="O110" s="37">
        <v>45334</v>
      </c>
      <c r="P110" s="31">
        <v>1185</v>
      </c>
      <c r="Q110" s="30">
        <v>220401</v>
      </c>
      <c r="R110" s="38">
        <f t="shared" si="11"/>
        <v>10800000</v>
      </c>
      <c r="S110" s="35">
        <v>45334</v>
      </c>
      <c r="T110" s="33">
        <v>100030388</v>
      </c>
      <c r="U110" s="35">
        <v>45334</v>
      </c>
      <c r="V110" s="31" t="s">
        <v>88</v>
      </c>
      <c r="W110" s="35"/>
      <c r="X110" s="30"/>
      <c r="Y110" s="354">
        <f t="shared" si="16"/>
        <v>3600000</v>
      </c>
      <c r="Z110" s="30"/>
      <c r="AA110" s="40"/>
      <c r="AB110" s="30"/>
      <c r="AC110" s="40"/>
      <c r="AD110" s="19"/>
    </row>
    <row r="111" spans="1:30">
      <c r="A111" s="30">
        <v>109</v>
      </c>
      <c r="B111" s="30" t="s">
        <v>254</v>
      </c>
      <c r="C111" s="30" t="s">
        <v>210</v>
      </c>
      <c r="D111" s="30" t="s">
        <v>318</v>
      </c>
      <c r="E111" s="31" t="s">
        <v>38</v>
      </c>
      <c r="F111" s="358">
        <v>6600000</v>
      </c>
      <c r="G111" s="30" t="s">
        <v>319</v>
      </c>
      <c r="H111" s="33">
        <v>1110597725</v>
      </c>
      <c r="I111" s="34">
        <v>3</v>
      </c>
      <c r="J111" s="34">
        <v>1140</v>
      </c>
      <c r="K111" s="35">
        <v>45351</v>
      </c>
      <c r="L111" s="36">
        <f t="shared" si="10"/>
        <v>6600000</v>
      </c>
      <c r="M111" s="367">
        <v>45334</v>
      </c>
      <c r="N111" s="31" t="s">
        <v>40</v>
      </c>
      <c r="O111" s="37">
        <v>45336</v>
      </c>
      <c r="P111" s="31">
        <v>1190</v>
      </c>
      <c r="Q111" s="30">
        <v>220401</v>
      </c>
      <c r="R111" s="38">
        <f t="shared" si="11"/>
        <v>6600000</v>
      </c>
      <c r="S111" s="35">
        <v>45336</v>
      </c>
      <c r="T111" s="33">
        <v>100030457</v>
      </c>
      <c r="U111" s="35">
        <v>45336</v>
      </c>
      <c r="V111" s="31" t="s">
        <v>88</v>
      </c>
      <c r="W111" s="35"/>
      <c r="X111" s="30"/>
      <c r="Y111" s="354">
        <f t="shared" si="16"/>
        <v>2200000</v>
      </c>
      <c r="Z111" s="30"/>
      <c r="AA111" s="40"/>
      <c r="AB111" s="30"/>
      <c r="AC111" s="40"/>
      <c r="AD111" s="19"/>
    </row>
    <row r="112" spans="1:30">
      <c r="A112" s="30">
        <v>110</v>
      </c>
      <c r="B112" s="30" t="s">
        <v>35</v>
      </c>
      <c r="C112" s="30" t="s">
        <v>59</v>
      </c>
      <c r="D112" s="30" t="s">
        <v>320</v>
      </c>
      <c r="E112" s="31" t="s">
        <v>38</v>
      </c>
      <c r="F112" s="358">
        <v>21666666</v>
      </c>
      <c r="G112" s="30" t="s">
        <v>321</v>
      </c>
      <c r="H112" s="33">
        <v>900493821</v>
      </c>
      <c r="I112" s="34">
        <v>1</v>
      </c>
      <c r="J112" s="34">
        <v>74</v>
      </c>
      <c r="K112" s="35">
        <v>45295</v>
      </c>
      <c r="L112" s="36">
        <f t="shared" si="10"/>
        <v>21666666</v>
      </c>
      <c r="M112" s="367">
        <v>45334</v>
      </c>
      <c r="N112" s="31" t="s">
        <v>40</v>
      </c>
      <c r="O112" s="37">
        <v>45334</v>
      </c>
      <c r="P112" s="31">
        <v>1186</v>
      </c>
      <c r="Q112" s="30">
        <v>21030202</v>
      </c>
      <c r="R112" s="38">
        <f t="shared" si="11"/>
        <v>21666666</v>
      </c>
      <c r="S112" s="35">
        <v>45335</v>
      </c>
      <c r="T112" s="33" t="s">
        <v>322</v>
      </c>
      <c r="U112" s="35">
        <v>45334</v>
      </c>
      <c r="V112" s="31" t="s">
        <v>52</v>
      </c>
      <c r="W112" s="35"/>
      <c r="X112" s="30"/>
      <c r="Y112" s="354">
        <f>+F112/2</f>
        <v>10833333</v>
      </c>
      <c r="Z112" s="30"/>
      <c r="AA112" s="40"/>
      <c r="AB112" s="30"/>
      <c r="AC112" s="40"/>
      <c r="AD112" s="19"/>
    </row>
    <row r="113" spans="1:30">
      <c r="A113" s="30">
        <v>111</v>
      </c>
      <c r="B113" s="30" t="s">
        <v>254</v>
      </c>
      <c r="C113" s="30" t="s">
        <v>282</v>
      </c>
      <c r="D113" s="55" t="s">
        <v>100</v>
      </c>
      <c r="E113" s="31" t="s">
        <v>38</v>
      </c>
      <c r="F113" s="358">
        <v>5850000</v>
      </c>
      <c r="G113" s="30" t="s">
        <v>122</v>
      </c>
      <c r="H113" s="33">
        <v>1109380186</v>
      </c>
      <c r="I113" s="34">
        <v>7</v>
      </c>
      <c r="J113" s="34">
        <v>1143</v>
      </c>
      <c r="K113" s="35">
        <v>45320</v>
      </c>
      <c r="L113" s="36">
        <f t="shared" si="10"/>
        <v>5850000</v>
      </c>
      <c r="M113" s="367">
        <v>45334</v>
      </c>
      <c r="N113" s="31" t="s">
        <v>40</v>
      </c>
      <c r="O113" s="37">
        <v>45334</v>
      </c>
      <c r="P113" s="31">
        <v>1187</v>
      </c>
      <c r="Q113" s="30">
        <v>220402</v>
      </c>
      <c r="R113" s="38">
        <f t="shared" si="11"/>
        <v>5850000</v>
      </c>
      <c r="S113" s="35">
        <v>45334</v>
      </c>
      <c r="T113" s="33" t="s">
        <v>323</v>
      </c>
      <c r="U113" s="35">
        <v>45334</v>
      </c>
      <c r="V113" s="31" t="s">
        <v>88</v>
      </c>
      <c r="W113" s="35"/>
      <c r="X113" s="30"/>
      <c r="Y113" s="354">
        <f t="shared" si="16"/>
        <v>1950000</v>
      </c>
      <c r="Z113" s="30"/>
      <c r="AA113" s="40"/>
      <c r="AB113" s="30"/>
      <c r="AC113" s="40"/>
      <c r="AD113" s="19"/>
    </row>
    <row r="114" spans="1:30">
      <c r="A114" s="30">
        <v>112</v>
      </c>
      <c r="B114" s="30" t="s">
        <v>254</v>
      </c>
      <c r="C114" s="30" t="s">
        <v>53</v>
      </c>
      <c r="D114" s="55" t="s">
        <v>83</v>
      </c>
      <c r="E114" s="31" t="s">
        <v>38</v>
      </c>
      <c r="F114" s="358">
        <v>10500000</v>
      </c>
      <c r="G114" s="30" t="s">
        <v>324</v>
      </c>
      <c r="H114" s="33">
        <v>65828695</v>
      </c>
      <c r="I114" s="34">
        <v>1</v>
      </c>
      <c r="J114" s="34">
        <v>1160</v>
      </c>
      <c r="K114" s="35">
        <v>45322</v>
      </c>
      <c r="L114" s="36">
        <f t="shared" si="10"/>
        <v>10500000</v>
      </c>
      <c r="M114" s="367">
        <v>45335</v>
      </c>
      <c r="N114" s="31" t="s">
        <v>40</v>
      </c>
      <c r="O114" s="37">
        <v>45336</v>
      </c>
      <c r="P114" s="31">
        <v>1191</v>
      </c>
      <c r="Q114" s="30">
        <v>220401</v>
      </c>
      <c r="R114" s="38">
        <f t="shared" si="11"/>
        <v>10500000</v>
      </c>
      <c r="S114" s="35">
        <v>45336</v>
      </c>
      <c r="T114" s="33" t="s">
        <v>325</v>
      </c>
      <c r="U114" s="35">
        <v>45338</v>
      </c>
      <c r="V114" s="31" t="s">
        <v>88</v>
      </c>
      <c r="W114" s="35"/>
      <c r="X114" s="30"/>
      <c r="Y114" s="354">
        <f t="shared" si="16"/>
        <v>3500000</v>
      </c>
      <c r="Z114" s="30"/>
      <c r="AA114" s="40"/>
      <c r="AB114" s="30"/>
      <c r="AC114" s="40"/>
      <c r="AD114" s="19"/>
    </row>
    <row r="115" spans="1:30">
      <c r="A115" s="30">
        <v>113</v>
      </c>
      <c r="B115" s="30" t="s">
        <v>254</v>
      </c>
      <c r="C115" s="30" t="s">
        <v>53</v>
      </c>
      <c r="D115" s="55" t="s">
        <v>83</v>
      </c>
      <c r="E115" s="31" t="s">
        <v>38</v>
      </c>
      <c r="F115" s="358">
        <v>10500000</v>
      </c>
      <c r="G115" s="30" t="s">
        <v>327</v>
      </c>
      <c r="H115" s="33">
        <v>1018474756</v>
      </c>
      <c r="I115" s="34">
        <v>1</v>
      </c>
      <c r="J115" s="34">
        <v>1164</v>
      </c>
      <c r="K115" s="35">
        <v>45322</v>
      </c>
      <c r="L115" s="36">
        <f t="shared" si="10"/>
        <v>10500000</v>
      </c>
      <c r="M115" s="367">
        <v>45335</v>
      </c>
      <c r="N115" s="31" t="s">
        <v>40</v>
      </c>
      <c r="O115" s="37">
        <v>45336</v>
      </c>
      <c r="P115" s="31">
        <v>1192</v>
      </c>
      <c r="Q115" s="30">
        <v>220401</v>
      </c>
      <c r="R115" s="38">
        <f t="shared" si="11"/>
        <v>10500000</v>
      </c>
      <c r="S115" s="35">
        <v>45335</v>
      </c>
      <c r="T115" s="33" t="s">
        <v>328</v>
      </c>
      <c r="U115" s="35">
        <v>45337</v>
      </c>
      <c r="V115" s="31" t="s">
        <v>88</v>
      </c>
      <c r="W115" s="35"/>
      <c r="X115" s="30"/>
      <c r="Y115" s="354">
        <f t="shared" si="16"/>
        <v>3500000</v>
      </c>
      <c r="Z115" s="30"/>
      <c r="AA115" s="40"/>
      <c r="AB115" s="30"/>
      <c r="AC115" s="40"/>
      <c r="AD115" s="19"/>
    </row>
    <row r="116" spans="1:30">
      <c r="A116" s="30">
        <v>114</v>
      </c>
      <c r="B116" s="30" t="s">
        <v>254</v>
      </c>
      <c r="C116" s="30" t="s">
        <v>48</v>
      </c>
      <c r="D116" s="30" t="s">
        <v>219</v>
      </c>
      <c r="E116" s="31" t="s">
        <v>38</v>
      </c>
      <c r="F116" s="358">
        <v>12000000</v>
      </c>
      <c r="G116" s="30" t="s">
        <v>217</v>
      </c>
      <c r="H116" s="46">
        <v>901754975</v>
      </c>
      <c r="I116" s="34">
        <v>1</v>
      </c>
      <c r="J116" s="34">
        <v>1216</v>
      </c>
      <c r="K116" s="35">
        <v>45331</v>
      </c>
      <c r="L116" s="36">
        <f t="shared" si="10"/>
        <v>12000000</v>
      </c>
      <c r="M116" s="367">
        <v>45335</v>
      </c>
      <c r="N116" s="31" t="s">
        <v>40</v>
      </c>
      <c r="O116" s="37">
        <v>45335</v>
      </c>
      <c r="P116" s="31">
        <v>1188</v>
      </c>
      <c r="Q116" s="30">
        <v>2204014</v>
      </c>
      <c r="R116" s="38">
        <f t="shared" si="11"/>
        <v>12000000</v>
      </c>
      <c r="S116" s="35">
        <v>45335</v>
      </c>
      <c r="T116" s="33" t="s">
        <v>329</v>
      </c>
      <c r="U116" s="35">
        <v>45335</v>
      </c>
      <c r="V116" s="31" t="s">
        <v>88</v>
      </c>
      <c r="W116" s="35"/>
      <c r="X116" s="293"/>
      <c r="Y116" s="354">
        <f t="shared" si="16"/>
        <v>4000000</v>
      </c>
      <c r="Z116" s="30"/>
      <c r="AA116" s="40"/>
      <c r="AB116" s="30"/>
      <c r="AC116" s="40"/>
      <c r="AD116" s="19"/>
    </row>
    <row r="117" spans="1:30">
      <c r="A117" s="43">
        <v>115</v>
      </c>
      <c r="B117" s="43" t="s">
        <v>35</v>
      </c>
      <c r="C117" s="43" t="s">
        <v>59</v>
      </c>
      <c r="D117" s="57" t="s">
        <v>330</v>
      </c>
      <c r="E117" s="44" t="s">
        <v>38</v>
      </c>
      <c r="F117" s="359">
        <v>6000000</v>
      </c>
      <c r="G117" s="57" t="s">
        <v>331</v>
      </c>
      <c r="H117" s="61">
        <v>93378151</v>
      </c>
      <c r="I117" s="62">
        <v>5</v>
      </c>
      <c r="J117" s="47">
        <v>77</v>
      </c>
      <c r="K117" s="48">
        <v>45296</v>
      </c>
      <c r="L117" s="49">
        <f t="shared" si="10"/>
        <v>6000000</v>
      </c>
      <c r="M117" s="368">
        <v>45335</v>
      </c>
      <c r="N117" s="44" t="s">
        <v>40</v>
      </c>
      <c r="O117" s="50">
        <v>45336</v>
      </c>
      <c r="P117" s="44">
        <v>1193</v>
      </c>
      <c r="Q117" s="43">
        <v>2102010101</v>
      </c>
      <c r="R117" s="51">
        <f t="shared" si="11"/>
        <v>6000000</v>
      </c>
      <c r="S117" s="48">
        <v>45335</v>
      </c>
      <c r="T117" s="46" t="s">
        <v>332</v>
      </c>
      <c r="U117" s="48">
        <v>45335</v>
      </c>
      <c r="V117" s="44" t="s">
        <v>52</v>
      </c>
      <c r="W117" s="48"/>
      <c r="X117" s="43"/>
      <c r="Y117" s="354">
        <f>+F117/2</f>
        <v>3000000</v>
      </c>
      <c r="Z117" s="43"/>
      <c r="AA117" s="53"/>
      <c r="AB117" s="43"/>
      <c r="AC117" s="53"/>
      <c r="AD117" s="19"/>
    </row>
    <row r="118" spans="1:30">
      <c r="A118" s="43">
        <v>116</v>
      </c>
      <c r="B118" s="43" t="s">
        <v>254</v>
      </c>
      <c r="C118" s="43" t="s">
        <v>48</v>
      </c>
      <c r="D118" s="43" t="s">
        <v>216</v>
      </c>
      <c r="E118" s="44" t="s">
        <v>38</v>
      </c>
      <c r="F118" s="359">
        <v>19440000</v>
      </c>
      <c r="G118" s="43" t="s">
        <v>217</v>
      </c>
      <c r="H118" s="63">
        <v>901754975</v>
      </c>
      <c r="I118" s="47">
        <v>1</v>
      </c>
      <c r="J118" s="47">
        <v>1179</v>
      </c>
      <c r="K118" s="48">
        <v>45322</v>
      </c>
      <c r="L118" s="49">
        <f t="shared" si="10"/>
        <v>19440000</v>
      </c>
      <c r="M118" s="368">
        <v>45335</v>
      </c>
      <c r="N118" s="44" t="s">
        <v>40</v>
      </c>
      <c r="O118" s="50">
        <v>45335</v>
      </c>
      <c r="P118" s="44">
        <v>1189</v>
      </c>
      <c r="Q118" s="43">
        <v>220401</v>
      </c>
      <c r="R118" s="51">
        <f t="shared" si="11"/>
        <v>19440000</v>
      </c>
      <c r="S118" s="48">
        <v>45335</v>
      </c>
      <c r="T118" s="46" t="s">
        <v>333</v>
      </c>
      <c r="U118" s="48">
        <v>45335</v>
      </c>
      <c r="V118" s="44" t="s">
        <v>52</v>
      </c>
      <c r="W118" s="48"/>
      <c r="X118" s="43"/>
      <c r="Y118" s="354">
        <f>+F118/2</f>
        <v>9720000</v>
      </c>
      <c r="Z118" s="43"/>
      <c r="AA118" s="53"/>
      <c r="AB118" s="43"/>
      <c r="AC118" s="53"/>
      <c r="AD118" s="19"/>
    </row>
    <row r="119" spans="1:30">
      <c r="A119" s="30">
        <v>117</v>
      </c>
      <c r="B119" s="30" t="s">
        <v>35</v>
      </c>
      <c r="C119" s="30" t="s">
        <v>157</v>
      </c>
      <c r="D119" s="57" t="s">
        <v>334</v>
      </c>
      <c r="E119" s="31" t="s">
        <v>38</v>
      </c>
      <c r="F119" s="358">
        <v>5871000</v>
      </c>
      <c r="G119" s="30" t="s">
        <v>335</v>
      </c>
      <c r="H119" s="33">
        <v>1110486573</v>
      </c>
      <c r="I119" s="34">
        <v>4</v>
      </c>
      <c r="J119" s="34">
        <v>82</v>
      </c>
      <c r="K119" s="35">
        <v>45296</v>
      </c>
      <c r="L119" s="36">
        <f t="shared" si="10"/>
        <v>5871000</v>
      </c>
      <c r="M119" s="367">
        <v>45337</v>
      </c>
      <c r="N119" s="31" t="s">
        <v>40</v>
      </c>
      <c r="O119" s="37">
        <v>45337</v>
      </c>
      <c r="P119" s="31">
        <v>1199</v>
      </c>
      <c r="Q119" s="30">
        <v>21030202</v>
      </c>
      <c r="R119" s="51">
        <f t="shared" si="11"/>
        <v>5871000</v>
      </c>
      <c r="S119" s="35">
        <v>45337</v>
      </c>
      <c r="T119" s="33">
        <v>100030491</v>
      </c>
      <c r="U119" s="35">
        <v>45337</v>
      </c>
      <c r="V119" s="31" t="s">
        <v>88</v>
      </c>
      <c r="W119" s="35"/>
      <c r="X119" s="30"/>
      <c r="Y119" s="354">
        <f t="shared" si="16"/>
        <v>1957000</v>
      </c>
      <c r="Z119" s="30"/>
      <c r="AA119" s="40"/>
      <c r="AB119" s="30"/>
      <c r="AC119" s="40"/>
      <c r="AD119" s="19"/>
    </row>
    <row r="120" spans="1:30">
      <c r="A120" s="30">
        <v>118</v>
      </c>
      <c r="B120" s="30" t="s">
        <v>254</v>
      </c>
      <c r="C120" s="30" t="s">
        <v>336</v>
      </c>
      <c r="D120" s="57" t="s">
        <v>337</v>
      </c>
      <c r="E120" s="31" t="s">
        <v>38</v>
      </c>
      <c r="F120" s="358">
        <v>15000000</v>
      </c>
      <c r="G120" s="30" t="s">
        <v>338</v>
      </c>
      <c r="H120" s="33">
        <v>1110536440</v>
      </c>
      <c r="I120" s="34">
        <v>9</v>
      </c>
      <c r="J120" s="34">
        <v>1188</v>
      </c>
      <c r="K120" s="35">
        <v>45322</v>
      </c>
      <c r="L120" s="36">
        <f t="shared" si="10"/>
        <v>15000000</v>
      </c>
      <c r="M120" s="367">
        <v>45337</v>
      </c>
      <c r="N120" s="31" t="s">
        <v>40</v>
      </c>
      <c r="O120" s="37" t="s">
        <v>339</v>
      </c>
      <c r="P120" s="31">
        <v>1200</v>
      </c>
      <c r="Q120" s="30">
        <v>220401</v>
      </c>
      <c r="R120" s="51">
        <f t="shared" si="11"/>
        <v>15000000</v>
      </c>
      <c r="S120" s="35">
        <v>45337</v>
      </c>
      <c r="T120" s="33" t="s">
        <v>340</v>
      </c>
      <c r="U120" s="35">
        <v>45338</v>
      </c>
      <c r="V120" s="31" t="s">
        <v>88</v>
      </c>
      <c r="W120" s="35"/>
      <c r="X120" s="30"/>
      <c r="Y120" s="354">
        <f t="shared" si="16"/>
        <v>5000000</v>
      </c>
      <c r="Z120" s="30"/>
      <c r="AA120" s="40"/>
      <c r="AB120" s="30"/>
      <c r="AC120" s="40"/>
      <c r="AD120" s="19"/>
    </row>
    <row r="121" spans="1:30">
      <c r="A121" s="30">
        <v>119</v>
      </c>
      <c r="B121" s="30" t="s">
        <v>254</v>
      </c>
      <c r="C121" s="30" t="s">
        <v>336</v>
      </c>
      <c r="D121" s="30" t="s">
        <v>341</v>
      </c>
      <c r="E121" s="31" t="s">
        <v>38</v>
      </c>
      <c r="F121" s="358">
        <v>8100000</v>
      </c>
      <c r="G121" s="30" t="s">
        <v>342</v>
      </c>
      <c r="H121" s="33">
        <v>1003820148</v>
      </c>
      <c r="I121" s="34">
        <v>1</v>
      </c>
      <c r="J121" s="34">
        <v>1187</v>
      </c>
      <c r="K121" s="35">
        <v>45322</v>
      </c>
      <c r="L121" s="36">
        <f t="shared" si="10"/>
        <v>8100000</v>
      </c>
      <c r="M121" s="367">
        <v>45337</v>
      </c>
      <c r="N121" s="31" t="s">
        <v>40</v>
      </c>
      <c r="O121" s="37">
        <v>45337</v>
      </c>
      <c r="P121" s="31">
        <v>1198</v>
      </c>
      <c r="Q121" s="30">
        <v>220402</v>
      </c>
      <c r="R121" s="51">
        <f t="shared" si="11"/>
        <v>8100000</v>
      </c>
      <c r="S121" s="35">
        <v>45337</v>
      </c>
      <c r="T121" s="33" t="s">
        <v>343</v>
      </c>
      <c r="U121" s="35">
        <v>45337</v>
      </c>
      <c r="V121" s="31" t="s">
        <v>88</v>
      </c>
      <c r="W121" s="35"/>
      <c r="X121" s="30"/>
      <c r="Y121" s="354">
        <f t="shared" si="16"/>
        <v>2700000</v>
      </c>
      <c r="Z121" s="30"/>
      <c r="AA121" s="40"/>
      <c r="AB121" s="30"/>
      <c r="AC121" s="40"/>
      <c r="AD121" s="19"/>
    </row>
    <row r="122" spans="1:30">
      <c r="A122" s="30">
        <v>120</v>
      </c>
      <c r="B122" s="30" t="s">
        <v>254</v>
      </c>
      <c r="C122" s="30" t="s">
        <v>336</v>
      </c>
      <c r="D122" s="30" t="s">
        <v>344</v>
      </c>
      <c r="E122" s="31" t="s">
        <v>38</v>
      </c>
      <c r="F122" s="358">
        <v>6000000</v>
      </c>
      <c r="G122" s="30" t="s">
        <v>345</v>
      </c>
      <c r="H122" s="33">
        <v>1111453139</v>
      </c>
      <c r="I122" s="34">
        <v>2</v>
      </c>
      <c r="J122" s="34">
        <v>1214</v>
      </c>
      <c r="K122" s="35">
        <v>45331</v>
      </c>
      <c r="L122" s="36">
        <f t="shared" si="10"/>
        <v>6000000</v>
      </c>
      <c r="M122" s="367">
        <v>45338</v>
      </c>
      <c r="N122" s="31" t="s">
        <v>40</v>
      </c>
      <c r="O122" s="37">
        <v>45338</v>
      </c>
      <c r="P122" s="31">
        <v>1201</v>
      </c>
      <c r="Q122" s="30">
        <v>220401</v>
      </c>
      <c r="R122" s="51">
        <f t="shared" si="11"/>
        <v>6000000</v>
      </c>
      <c r="S122" s="35">
        <v>45338</v>
      </c>
      <c r="T122" s="33">
        <v>100030529</v>
      </c>
      <c r="U122" s="35">
        <v>45338</v>
      </c>
      <c r="V122" s="31" t="s">
        <v>88</v>
      </c>
      <c r="W122" s="35"/>
      <c r="X122" s="30"/>
      <c r="Y122" s="354">
        <f t="shared" si="16"/>
        <v>2000000</v>
      </c>
      <c r="Z122" s="30"/>
      <c r="AA122" s="40"/>
      <c r="AB122" s="30"/>
      <c r="AC122" s="40"/>
      <c r="AD122" s="19"/>
    </row>
    <row r="123" spans="1:30">
      <c r="A123" s="30">
        <v>121</v>
      </c>
      <c r="B123" s="30" t="s">
        <v>254</v>
      </c>
      <c r="C123" s="30" t="s">
        <v>157</v>
      </c>
      <c r="D123" s="57" t="s">
        <v>346</v>
      </c>
      <c r="E123" s="31" t="s">
        <v>38</v>
      </c>
      <c r="F123" s="358">
        <v>6900000</v>
      </c>
      <c r="G123" s="30" t="s">
        <v>347</v>
      </c>
      <c r="H123" s="33">
        <v>1073250830</v>
      </c>
      <c r="I123" s="34">
        <v>5</v>
      </c>
      <c r="J123" s="34">
        <v>1220</v>
      </c>
      <c r="K123" s="35">
        <v>45331</v>
      </c>
      <c r="L123" s="36">
        <f t="shared" si="10"/>
        <v>6900000</v>
      </c>
      <c r="M123" s="367">
        <v>45338</v>
      </c>
      <c r="N123" s="31" t="s">
        <v>40</v>
      </c>
      <c r="O123" s="72" t="s">
        <v>348</v>
      </c>
      <c r="P123" s="31"/>
      <c r="Q123" s="30"/>
      <c r="R123" s="51">
        <f t="shared" si="11"/>
        <v>6900000</v>
      </c>
      <c r="S123" s="35"/>
      <c r="T123" s="69" t="s">
        <v>348</v>
      </c>
      <c r="U123" s="35"/>
      <c r="V123" s="31" t="s">
        <v>88</v>
      </c>
      <c r="W123" s="35"/>
      <c r="X123" s="30"/>
      <c r="Y123" s="354">
        <f t="shared" si="16"/>
        <v>2300000</v>
      </c>
      <c r="Z123" s="30"/>
      <c r="AA123" s="40"/>
      <c r="AB123" s="30">
        <v>4</v>
      </c>
      <c r="AC123" s="40">
        <v>6900000</v>
      </c>
      <c r="AD123" s="74">
        <v>45342</v>
      </c>
    </row>
    <row r="124" spans="1:30">
      <c r="A124" s="30">
        <v>122</v>
      </c>
      <c r="B124" s="30" t="s">
        <v>254</v>
      </c>
      <c r="C124" s="30" t="s">
        <v>210</v>
      </c>
      <c r="D124" s="30" t="s">
        <v>318</v>
      </c>
      <c r="E124" s="31" t="s">
        <v>38</v>
      </c>
      <c r="F124" s="358">
        <v>6600000</v>
      </c>
      <c r="G124" s="30" t="s">
        <v>349</v>
      </c>
      <c r="H124" s="33">
        <v>52741227</v>
      </c>
      <c r="I124" s="34">
        <v>3</v>
      </c>
      <c r="J124" s="34">
        <v>1181</v>
      </c>
      <c r="K124" s="35">
        <v>45322</v>
      </c>
      <c r="L124" s="36">
        <f t="shared" si="10"/>
        <v>6600000</v>
      </c>
      <c r="M124" s="367">
        <v>45338</v>
      </c>
      <c r="N124" s="31" t="s">
        <v>40</v>
      </c>
      <c r="O124" s="37">
        <v>45338</v>
      </c>
      <c r="P124" s="31">
        <v>1202</v>
      </c>
      <c r="Q124" s="30">
        <v>220402</v>
      </c>
      <c r="R124" s="51">
        <f t="shared" si="11"/>
        <v>6600000</v>
      </c>
      <c r="S124" s="35">
        <v>45341</v>
      </c>
      <c r="T124" s="33" t="s">
        <v>350</v>
      </c>
      <c r="U124" s="35">
        <v>45341</v>
      </c>
      <c r="V124" s="31" t="s">
        <v>88</v>
      </c>
      <c r="W124" s="35"/>
      <c r="X124" s="30"/>
      <c r="Y124" s="354">
        <f t="shared" si="16"/>
        <v>2200000</v>
      </c>
      <c r="Z124" s="30"/>
      <c r="AA124" s="40"/>
      <c r="AB124" s="30"/>
      <c r="AC124" s="40"/>
      <c r="AD124" s="19"/>
    </row>
    <row r="125" spans="1:30">
      <c r="A125" s="30">
        <v>123</v>
      </c>
      <c r="B125" s="30" t="s">
        <v>254</v>
      </c>
      <c r="C125" s="30" t="s">
        <v>157</v>
      </c>
      <c r="D125" s="57" t="s">
        <v>346</v>
      </c>
      <c r="E125" s="31" t="s">
        <v>38</v>
      </c>
      <c r="F125" s="358">
        <v>6900000</v>
      </c>
      <c r="G125" s="30" t="s">
        <v>351</v>
      </c>
      <c r="H125" s="33">
        <v>1110471181</v>
      </c>
      <c r="I125" s="34">
        <v>5</v>
      </c>
      <c r="J125" s="34">
        <v>1219</v>
      </c>
      <c r="K125" s="35">
        <v>45331</v>
      </c>
      <c r="L125" s="36">
        <f t="shared" si="10"/>
        <v>6900000</v>
      </c>
      <c r="M125" s="367">
        <v>45338</v>
      </c>
      <c r="N125" s="31" t="s">
        <v>40</v>
      </c>
      <c r="O125" s="37">
        <v>45338</v>
      </c>
      <c r="P125" s="31">
        <v>1203</v>
      </c>
      <c r="Q125" s="30">
        <v>220402</v>
      </c>
      <c r="R125" s="51">
        <f t="shared" si="11"/>
        <v>6900000</v>
      </c>
      <c r="S125" s="35">
        <v>45338</v>
      </c>
      <c r="T125" s="33">
        <v>100030516</v>
      </c>
      <c r="U125" s="35">
        <v>45338</v>
      </c>
      <c r="V125" s="31" t="s">
        <v>88</v>
      </c>
      <c r="W125" s="35"/>
      <c r="X125" s="30"/>
      <c r="Y125" s="354">
        <f t="shared" si="16"/>
        <v>2300000</v>
      </c>
      <c r="Z125" s="30"/>
      <c r="AA125" s="40"/>
      <c r="AB125" s="30"/>
      <c r="AC125" s="40"/>
      <c r="AD125" s="19"/>
    </row>
    <row r="126" spans="1:30">
      <c r="A126" s="30">
        <v>124</v>
      </c>
      <c r="B126" s="30" t="s">
        <v>254</v>
      </c>
      <c r="C126" s="30" t="s">
        <v>157</v>
      </c>
      <c r="D126" s="57" t="s">
        <v>346</v>
      </c>
      <c r="E126" s="31" t="s">
        <v>38</v>
      </c>
      <c r="F126" s="358">
        <v>6900000</v>
      </c>
      <c r="G126" s="30" t="s">
        <v>352</v>
      </c>
      <c r="H126" s="33">
        <v>1070607891</v>
      </c>
      <c r="I126" s="34">
        <v>8</v>
      </c>
      <c r="J126" s="34">
        <v>1223</v>
      </c>
      <c r="K126" s="35">
        <v>45331</v>
      </c>
      <c r="L126" s="36">
        <f t="shared" si="10"/>
        <v>6900000</v>
      </c>
      <c r="M126" s="367">
        <v>45338</v>
      </c>
      <c r="N126" s="31" t="s">
        <v>353</v>
      </c>
      <c r="O126" s="37">
        <v>45338</v>
      </c>
      <c r="P126" s="31">
        <v>1204</v>
      </c>
      <c r="Q126" s="30">
        <v>220402</v>
      </c>
      <c r="R126" s="51">
        <f t="shared" si="11"/>
        <v>6900000</v>
      </c>
      <c r="S126" s="35">
        <v>45338</v>
      </c>
      <c r="T126" s="33" t="s">
        <v>354</v>
      </c>
      <c r="U126" s="35">
        <v>45338</v>
      </c>
      <c r="V126" s="31" t="s">
        <v>88</v>
      </c>
      <c r="W126" s="35"/>
      <c r="X126" s="30"/>
      <c r="Y126" s="354">
        <f t="shared" si="16"/>
        <v>2300000</v>
      </c>
      <c r="Z126" s="30"/>
      <c r="AA126" s="40"/>
      <c r="AB126" s="30"/>
      <c r="AC126" s="40"/>
      <c r="AD126" s="19"/>
    </row>
    <row r="127" spans="1:30">
      <c r="A127" s="30">
        <v>125</v>
      </c>
      <c r="B127" s="30" t="s">
        <v>254</v>
      </c>
      <c r="C127" s="30" t="s">
        <v>157</v>
      </c>
      <c r="D127" s="57" t="s">
        <v>346</v>
      </c>
      <c r="E127" s="31" t="s">
        <v>38</v>
      </c>
      <c r="F127" s="358">
        <v>6900000</v>
      </c>
      <c r="G127" s="30" t="s">
        <v>355</v>
      </c>
      <c r="H127" s="33">
        <v>1110472101</v>
      </c>
      <c r="I127" s="34">
        <v>0</v>
      </c>
      <c r="J127" s="34">
        <v>1221</v>
      </c>
      <c r="K127" s="35">
        <v>45331</v>
      </c>
      <c r="L127" s="36">
        <f t="shared" si="10"/>
        <v>6900000</v>
      </c>
      <c r="M127" s="367">
        <v>45338</v>
      </c>
      <c r="N127" s="31" t="s">
        <v>40</v>
      </c>
      <c r="O127" s="37">
        <v>45338</v>
      </c>
      <c r="P127" s="31">
        <v>1205</v>
      </c>
      <c r="Q127" s="30">
        <v>220402</v>
      </c>
      <c r="R127" s="51">
        <f t="shared" si="11"/>
        <v>6900000</v>
      </c>
      <c r="S127" s="35">
        <v>45338</v>
      </c>
      <c r="T127" s="33">
        <v>100030526</v>
      </c>
      <c r="U127" s="35">
        <v>45338</v>
      </c>
      <c r="V127" s="31" t="s">
        <v>88</v>
      </c>
      <c r="W127" s="35"/>
      <c r="X127" s="30"/>
      <c r="Y127" s="354">
        <f t="shared" si="16"/>
        <v>2300000</v>
      </c>
      <c r="Z127" s="30"/>
      <c r="AA127" s="40"/>
      <c r="AB127" s="30"/>
      <c r="AC127" s="40"/>
      <c r="AD127" s="19"/>
    </row>
    <row r="128" spans="1:30">
      <c r="A128" s="30">
        <v>126</v>
      </c>
      <c r="B128" s="30" t="s">
        <v>254</v>
      </c>
      <c r="C128" s="30" t="s">
        <v>157</v>
      </c>
      <c r="D128" s="57" t="s">
        <v>356</v>
      </c>
      <c r="E128" s="31" t="s">
        <v>38</v>
      </c>
      <c r="F128" s="358">
        <v>6900000</v>
      </c>
      <c r="G128" s="30" t="s">
        <v>357</v>
      </c>
      <c r="H128" s="33">
        <v>1110598630</v>
      </c>
      <c r="I128" s="34">
        <v>7</v>
      </c>
      <c r="J128" s="34">
        <v>1222</v>
      </c>
      <c r="K128" s="35">
        <v>45331</v>
      </c>
      <c r="L128" s="36">
        <f t="shared" si="10"/>
        <v>6900000</v>
      </c>
      <c r="M128" s="367">
        <v>45338</v>
      </c>
      <c r="N128" s="31" t="s">
        <v>40</v>
      </c>
      <c r="O128" s="37">
        <v>45341</v>
      </c>
      <c r="P128" s="31">
        <v>1214</v>
      </c>
      <c r="Q128" s="30">
        <v>220402</v>
      </c>
      <c r="R128" s="51">
        <f t="shared" si="11"/>
        <v>6900000</v>
      </c>
      <c r="S128" s="35">
        <v>45341</v>
      </c>
      <c r="T128" s="33">
        <v>100030565</v>
      </c>
      <c r="U128" s="35">
        <v>45341</v>
      </c>
      <c r="V128" s="31" t="s">
        <v>88</v>
      </c>
      <c r="W128" s="35"/>
      <c r="X128" s="30"/>
      <c r="Y128" s="354">
        <f t="shared" si="16"/>
        <v>2300000</v>
      </c>
      <c r="Z128" s="30"/>
      <c r="AA128" s="40"/>
      <c r="AB128" s="30"/>
      <c r="AC128" s="40"/>
      <c r="AD128" s="19"/>
    </row>
    <row r="129" spans="1:30">
      <c r="A129" s="30">
        <v>127</v>
      </c>
      <c r="B129" s="30" t="s">
        <v>254</v>
      </c>
      <c r="C129" s="30" t="s">
        <v>157</v>
      </c>
      <c r="D129" s="57" t="s">
        <v>358</v>
      </c>
      <c r="E129" s="31" t="s">
        <v>38</v>
      </c>
      <c r="F129" s="358">
        <v>6900000</v>
      </c>
      <c r="G129" s="30" t="s">
        <v>359</v>
      </c>
      <c r="H129" s="33">
        <v>1144129908</v>
      </c>
      <c r="I129" s="34">
        <v>1</v>
      </c>
      <c r="J129" s="34">
        <v>1224</v>
      </c>
      <c r="K129" s="35">
        <v>45331</v>
      </c>
      <c r="L129" s="36">
        <f t="shared" si="10"/>
        <v>6900000</v>
      </c>
      <c r="M129" s="367">
        <v>45338</v>
      </c>
      <c r="N129" s="31" t="s">
        <v>40</v>
      </c>
      <c r="O129" s="37">
        <v>45338</v>
      </c>
      <c r="P129" s="31">
        <v>1206</v>
      </c>
      <c r="Q129" s="30">
        <v>220402</v>
      </c>
      <c r="R129" s="51">
        <f t="shared" si="11"/>
        <v>6900000</v>
      </c>
      <c r="S129" s="35">
        <v>45338</v>
      </c>
      <c r="T129" s="33" t="s">
        <v>360</v>
      </c>
      <c r="U129" s="35">
        <v>45338</v>
      </c>
      <c r="V129" s="31" t="s">
        <v>88</v>
      </c>
      <c r="W129" s="35"/>
      <c r="X129" s="30"/>
      <c r="Y129" s="354">
        <f t="shared" si="16"/>
        <v>2300000</v>
      </c>
      <c r="Z129" s="30"/>
      <c r="AA129" s="40"/>
      <c r="AB129" s="30"/>
      <c r="AC129" s="40"/>
      <c r="AD129" s="19"/>
    </row>
    <row r="130" spans="1:30">
      <c r="A130" s="30">
        <v>128</v>
      </c>
      <c r="B130" s="30" t="s">
        <v>254</v>
      </c>
      <c r="C130" s="30" t="s">
        <v>210</v>
      </c>
      <c r="D130" s="30" t="s">
        <v>318</v>
      </c>
      <c r="E130" s="31" t="s">
        <v>38</v>
      </c>
      <c r="F130" s="358">
        <v>6600000</v>
      </c>
      <c r="G130" s="30" t="s">
        <v>361</v>
      </c>
      <c r="H130" s="33">
        <v>1110526239</v>
      </c>
      <c r="I130" s="34">
        <v>1</v>
      </c>
      <c r="J130" s="34">
        <v>1150</v>
      </c>
      <c r="K130" s="35">
        <v>45321</v>
      </c>
      <c r="L130" s="36">
        <f t="shared" si="10"/>
        <v>6600000</v>
      </c>
      <c r="M130" s="367">
        <v>45338</v>
      </c>
      <c r="N130" s="31" t="s">
        <v>40</v>
      </c>
      <c r="O130" s="37">
        <v>45338</v>
      </c>
      <c r="P130" s="31">
        <v>1207</v>
      </c>
      <c r="Q130" s="30">
        <v>220402</v>
      </c>
      <c r="R130" s="51">
        <f t="shared" si="11"/>
        <v>6600000</v>
      </c>
      <c r="S130" s="35">
        <v>45338</v>
      </c>
      <c r="T130" s="33" t="s">
        <v>362</v>
      </c>
      <c r="U130" s="35">
        <v>45338</v>
      </c>
      <c r="V130" s="31" t="s">
        <v>88</v>
      </c>
      <c r="W130" s="35"/>
      <c r="X130" s="30"/>
      <c r="Y130" s="354">
        <f t="shared" si="16"/>
        <v>2200000</v>
      </c>
      <c r="Z130" s="30"/>
      <c r="AA130" s="40"/>
      <c r="AB130" s="30"/>
      <c r="AC130" s="40"/>
      <c r="AD130" s="19"/>
    </row>
    <row r="131" spans="1:30">
      <c r="A131" s="30">
        <v>129</v>
      </c>
      <c r="B131" s="30" t="s">
        <v>254</v>
      </c>
      <c r="C131" s="30" t="s">
        <v>157</v>
      </c>
      <c r="D131" s="30" t="s">
        <v>363</v>
      </c>
      <c r="E131" s="31" t="s">
        <v>38</v>
      </c>
      <c r="F131" s="358">
        <v>15000000</v>
      </c>
      <c r="G131" s="30" t="s">
        <v>364</v>
      </c>
      <c r="H131" s="33">
        <v>28799762</v>
      </c>
      <c r="I131" s="34">
        <v>5</v>
      </c>
      <c r="J131" s="34">
        <v>1128</v>
      </c>
      <c r="K131" s="35">
        <v>45320</v>
      </c>
      <c r="L131" s="36">
        <f t="shared" si="10"/>
        <v>15000000</v>
      </c>
      <c r="M131" s="367">
        <v>45338</v>
      </c>
      <c r="N131" s="31" t="s">
        <v>40</v>
      </c>
      <c r="O131" s="37">
        <v>45338</v>
      </c>
      <c r="P131" s="31">
        <v>1208</v>
      </c>
      <c r="Q131" s="30">
        <v>220402</v>
      </c>
      <c r="R131" s="51">
        <f t="shared" si="11"/>
        <v>15000000</v>
      </c>
      <c r="S131" s="35">
        <v>45338</v>
      </c>
      <c r="T131" s="33" t="s">
        <v>365</v>
      </c>
      <c r="U131" s="35">
        <v>45338</v>
      </c>
      <c r="V131" s="31" t="s">
        <v>88</v>
      </c>
      <c r="W131" s="35"/>
      <c r="X131" s="30"/>
      <c r="Y131" s="354">
        <f t="shared" si="16"/>
        <v>5000000</v>
      </c>
      <c r="Z131" s="30"/>
      <c r="AA131" s="40"/>
      <c r="AB131" s="30"/>
      <c r="AC131" s="40"/>
      <c r="AD131" s="19"/>
    </row>
    <row r="132" spans="1:30">
      <c r="A132" s="30">
        <v>130</v>
      </c>
      <c r="B132" s="30" t="s">
        <v>254</v>
      </c>
      <c r="C132" s="30" t="s">
        <v>366</v>
      </c>
      <c r="D132" s="57" t="s">
        <v>346</v>
      </c>
      <c r="E132" s="31" t="s">
        <v>38</v>
      </c>
      <c r="F132" s="358">
        <v>6900000</v>
      </c>
      <c r="G132" s="30" t="s">
        <v>367</v>
      </c>
      <c r="H132" s="33">
        <v>1109380383</v>
      </c>
      <c r="I132" s="34">
        <v>1</v>
      </c>
      <c r="J132" s="34">
        <v>1218</v>
      </c>
      <c r="K132" s="35">
        <v>45331</v>
      </c>
      <c r="L132" s="36">
        <f t="shared" si="10"/>
        <v>6900000</v>
      </c>
      <c r="M132" s="367">
        <v>45338</v>
      </c>
      <c r="N132" s="31" t="s">
        <v>40</v>
      </c>
      <c r="O132" s="37">
        <v>45338</v>
      </c>
      <c r="P132" s="31">
        <v>1209</v>
      </c>
      <c r="Q132" s="30">
        <v>220402</v>
      </c>
      <c r="R132" s="51">
        <f t="shared" si="11"/>
        <v>6900000</v>
      </c>
      <c r="S132" s="35">
        <v>45338</v>
      </c>
      <c r="T132" s="33">
        <v>100030530</v>
      </c>
      <c r="U132" s="35">
        <v>45338</v>
      </c>
      <c r="V132" s="31" t="s">
        <v>88</v>
      </c>
      <c r="W132" s="35"/>
      <c r="X132" s="30"/>
      <c r="Y132" s="354">
        <f t="shared" si="16"/>
        <v>2300000</v>
      </c>
      <c r="Z132" s="30"/>
      <c r="AA132" s="40"/>
      <c r="AB132" s="30"/>
      <c r="AC132" s="40"/>
      <c r="AD132" s="19"/>
    </row>
    <row r="133" spans="1:30">
      <c r="A133" s="30">
        <v>131</v>
      </c>
      <c r="B133" s="30" t="s">
        <v>254</v>
      </c>
      <c r="C133" s="30" t="s">
        <v>262</v>
      </c>
      <c r="D133" s="30" t="s">
        <v>368</v>
      </c>
      <c r="E133" s="31" t="s">
        <v>38</v>
      </c>
      <c r="F133" s="358">
        <v>12000000</v>
      </c>
      <c r="G133" s="30" t="s">
        <v>369</v>
      </c>
      <c r="H133" s="33">
        <v>1054562128</v>
      </c>
      <c r="I133" s="34">
        <v>2</v>
      </c>
      <c r="J133" s="34">
        <v>1183</v>
      </c>
      <c r="K133" s="35">
        <v>45322</v>
      </c>
      <c r="L133" s="36">
        <f t="shared" si="10"/>
        <v>12000000</v>
      </c>
      <c r="M133" s="367">
        <v>45342</v>
      </c>
      <c r="N133" s="31" t="s">
        <v>40</v>
      </c>
      <c r="O133" s="37">
        <v>45342</v>
      </c>
      <c r="P133" s="31">
        <v>1218</v>
      </c>
      <c r="Q133" s="30">
        <v>220401</v>
      </c>
      <c r="R133" s="51">
        <f t="shared" si="11"/>
        <v>12000000</v>
      </c>
      <c r="S133" s="35">
        <v>45342</v>
      </c>
      <c r="T133" s="33" t="s">
        <v>370</v>
      </c>
      <c r="U133" s="35">
        <v>45342</v>
      </c>
      <c r="V133" s="31" t="s">
        <v>371</v>
      </c>
      <c r="W133" s="35"/>
      <c r="X133" s="30"/>
      <c r="Y133" s="354">
        <f t="shared" si="16"/>
        <v>4000000</v>
      </c>
      <c r="Z133" s="30"/>
      <c r="AA133" s="40"/>
      <c r="AB133" s="30"/>
      <c r="AC133" s="40"/>
      <c r="AD133" s="19"/>
    </row>
    <row r="134" spans="1:30">
      <c r="A134" s="30">
        <v>132</v>
      </c>
      <c r="B134" s="30" t="s">
        <v>35</v>
      </c>
      <c r="C134" s="30" t="s">
        <v>251</v>
      </c>
      <c r="D134" s="57" t="s">
        <v>372</v>
      </c>
      <c r="E134" s="31" t="s">
        <v>38</v>
      </c>
      <c r="F134" s="358">
        <v>9270000</v>
      </c>
      <c r="G134" s="30" t="s">
        <v>373</v>
      </c>
      <c r="H134" s="33">
        <v>93060622</v>
      </c>
      <c r="I134" s="34">
        <v>6</v>
      </c>
      <c r="J134" s="34">
        <v>1225</v>
      </c>
      <c r="K134" s="35">
        <v>45331</v>
      </c>
      <c r="L134" s="36">
        <f t="shared" si="10"/>
        <v>9270000</v>
      </c>
      <c r="M134" s="367">
        <v>45342</v>
      </c>
      <c r="N134" s="31" t="s">
        <v>40</v>
      </c>
      <c r="O134" s="37">
        <v>45342</v>
      </c>
      <c r="P134" s="31">
        <v>1219</v>
      </c>
      <c r="Q134" s="30">
        <v>21030204</v>
      </c>
      <c r="R134" s="51">
        <f t="shared" si="11"/>
        <v>9270000</v>
      </c>
      <c r="S134" s="35">
        <v>45342</v>
      </c>
      <c r="T134" s="33" t="s">
        <v>374</v>
      </c>
      <c r="U134" s="35">
        <v>45344</v>
      </c>
      <c r="V134" s="31" t="s">
        <v>88</v>
      </c>
      <c r="W134" s="35"/>
      <c r="X134" s="30"/>
      <c r="Y134" s="354">
        <f t="shared" si="16"/>
        <v>3090000</v>
      </c>
      <c r="Z134" s="30"/>
      <c r="AA134" s="40"/>
      <c r="AB134" s="30"/>
      <c r="AC134" s="40"/>
      <c r="AD134" s="19"/>
    </row>
    <row r="135" spans="1:30">
      <c r="A135" s="43">
        <v>133</v>
      </c>
      <c r="B135" s="43" t="s">
        <v>254</v>
      </c>
      <c r="C135" s="43" t="s">
        <v>48</v>
      </c>
      <c r="D135" s="43" t="s">
        <v>375</v>
      </c>
      <c r="E135" s="44" t="s">
        <v>38</v>
      </c>
      <c r="F135" s="359">
        <v>11700000</v>
      </c>
      <c r="G135" s="43" t="s">
        <v>234</v>
      </c>
      <c r="H135" s="46">
        <v>93404246</v>
      </c>
      <c r="I135" s="47">
        <v>8</v>
      </c>
      <c r="J135" s="47">
        <v>1237</v>
      </c>
      <c r="K135" s="48">
        <v>45335</v>
      </c>
      <c r="L135" s="49">
        <f t="shared" si="10"/>
        <v>11700000</v>
      </c>
      <c r="M135" s="368">
        <v>45343</v>
      </c>
      <c r="N135" s="31" t="s">
        <v>40</v>
      </c>
      <c r="O135" s="50">
        <v>45343</v>
      </c>
      <c r="P135" s="44">
        <v>1220</v>
      </c>
      <c r="Q135" s="65">
        <v>210401</v>
      </c>
      <c r="R135" s="51">
        <f t="shared" si="11"/>
        <v>11700000</v>
      </c>
      <c r="S135" s="66">
        <v>45343</v>
      </c>
      <c r="T135" s="46">
        <v>100030623</v>
      </c>
      <c r="U135" s="48">
        <v>45343</v>
      </c>
      <c r="V135" s="44" t="s">
        <v>88</v>
      </c>
      <c r="W135" s="35"/>
      <c r="X135" s="30"/>
      <c r="Y135" s="354">
        <f t="shared" si="16"/>
        <v>3900000</v>
      </c>
      <c r="Z135" s="30"/>
      <c r="AA135" s="40"/>
      <c r="AB135" s="30"/>
      <c r="AC135" s="40"/>
      <c r="AD135" s="19"/>
    </row>
    <row r="136" spans="1:30">
      <c r="A136" s="30">
        <v>134</v>
      </c>
      <c r="B136" s="30" t="s">
        <v>35</v>
      </c>
      <c r="C136" s="30" t="s">
        <v>157</v>
      </c>
      <c r="D136" s="59" t="s">
        <v>167</v>
      </c>
      <c r="E136" s="31" t="s">
        <v>38</v>
      </c>
      <c r="F136" s="358">
        <v>12900000</v>
      </c>
      <c r="G136" s="30" t="s">
        <v>168</v>
      </c>
      <c r="H136" s="33">
        <v>52274383</v>
      </c>
      <c r="I136" s="34">
        <v>0</v>
      </c>
      <c r="J136" s="34">
        <v>1185</v>
      </c>
      <c r="K136" s="35">
        <v>45322</v>
      </c>
      <c r="L136" s="36">
        <f t="shared" si="10"/>
        <v>12900000</v>
      </c>
      <c r="M136" s="367">
        <v>45343</v>
      </c>
      <c r="N136" s="31" t="s">
        <v>40</v>
      </c>
      <c r="O136" s="37">
        <v>45343</v>
      </c>
      <c r="P136" s="31">
        <v>1221</v>
      </c>
      <c r="Q136" s="30">
        <v>2101010301</v>
      </c>
      <c r="R136" s="38">
        <f t="shared" si="11"/>
        <v>12900000</v>
      </c>
      <c r="S136" s="35">
        <v>45343</v>
      </c>
      <c r="T136" s="33" t="s">
        <v>376</v>
      </c>
      <c r="U136" s="35">
        <v>45343</v>
      </c>
      <c r="V136" s="31" t="s">
        <v>88</v>
      </c>
      <c r="W136" s="66"/>
      <c r="X136" s="43"/>
      <c r="Y136" s="354">
        <f t="shared" si="16"/>
        <v>4300000</v>
      </c>
      <c r="Z136" s="43"/>
      <c r="AA136" s="53"/>
      <c r="AB136" s="43"/>
      <c r="AC136" s="53"/>
      <c r="AD136" s="19"/>
    </row>
    <row r="137" spans="1:30">
      <c r="A137" s="30">
        <v>135</v>
      </c>
      <c r="B137" s="30" t="s">
        <v>254</v>
      </c>
      <c r="C137" s="30" t="s">
        <v>336</v>
      </c>
      <c r="D137" s="30" t="s">
        <v>377</v>
      </c>
      <c r="E137" s="31" t="s">
        <v>38</v>
      </c>
      <c r="F137" s="358">
        <v>6600000</v>
      </c>
      <c r="G137" s="30" t="s">
        <v>378</v>
      </c>
      <c r="H137" s="33">
        <v>1110507022</v>
      </c>
      <c r="I137" s="34">
        <v>1</v>
      </c>
      <c r="J137" s="34">
        <v>1211</v>
      </c>
      <c r="K137" s="35">
        <v>45331</v>
      </c>
      <c r="L137" s="36">
        <f t="shared" si="10"/>
        <v>6600000</v>
      </c>
      <c r="M137" s="367">
        <v>45343</v>
      </c>
      <c r="N137" s="31" t="s">
        <v>40</v>
      </c>
      <c r="O137" s="37">
        <v>45343</v>
      </c>
      <c r="P137" s="31">
        <v>1222</v>
      </c>
      <c r="Q137" s="30">
        <v>220402</v>
      </c>
      <c r="R137" s="38">
        <f t="shared" si="11"/>
        <v>6600000</v>
      </c>
      <c r="S137" s="35">
        <v>45343</v>
      </c>
      <c r="T137" s="33">
        <v>100030642</v>
      </c>
      <c r="U137" s="35">
        <v>45343</v>
      </c>
      <c r="V137" s="244" t="s">
        <v>88</v>
      </c>
      <c r="W137" s="35"/>
      <c r="X137" s="30"/>
      <c r="Y137" s="354">
        <f t="shared" si="16"/>
        <v>2200000</v>
      </c>
      <c r="Z137" s="30"/>
      <c r="AA137" s="40"/>
      <c r="AB137" s="30"/>
      <c r="AC137" s="40"/>
      <c r="AD137" s="19"/>
    </row>
    <row r="138" spans="1:30">
      <c r="A138" s="30">
        <v>136</v>
      </c>
      <c r="B138" s="30" t="s">
        <v>254</v>
      </c>
      <c r="C138" s="30" t="s">
        <v>336</v>
      </c>
      <c r="D138" s="30" t="s">
        <v>377</v>
      </c>
      <c r="E138" s="31" t="s">
        <v>38</v>
      </c>
      <c r="F138" s="358">
        <v>6600000</v>
      </c>
      <c r="G138" s="30" t="s">
        <v>379</v>
      </c>
      <c r="H138" s="33">
        <v>1110443794</v>
      </c>
      <c r="I138" s="34">
        <v>0</v>
      </c>
      <c r="J138" s="34">
        <v>1213</v>
      </c>
      <c r="K138" s="35">
        <v>45331</v>
      </c>
      <c r="L138" s="36">
        <f t="shared" si="10"/>
        <v>6600000</v>
      </c>
      <c r="M138" s="367">
        <v>45343</v>
      </c>
      <c r="N138" s="31" t="s">
        <v>40</v>
      </c>
      <c r="O138" s="37">
        <v>45343</v>
      </c>
      <c r="P138" s="31">
        <v>1223</v>
      </c>
      <c r="Q138" s="30">
        <v>220402</v>
      </c>
      <c r="R138" s="38">
        <f t="shared" si="11"/>
        <v>6600000</v>
      </c>
      <c r="S138" s="35">
        <v>45343</v>
      </c>
      <c r="T138" s="33" t="s">
        <v>380</v>
      </c>
      <c r="U138" s="35">
        <v>45343</v>
      </c>
      <c r="V138" s="244" t="s">
        <v>88</v>
      </c>
      <c r="W138" s="35"/>
      <c r="X138" s="30"/>
      <c r="Y138" s="354">
        <f t="shared" si="16"/>
        <v>2200000</v>
      </c>
      <c r="Z138" s="30"/>
      <c r="AA138" s="40"/>
      <c r="AB138" s="30"/>
      <c r="AC138" s="40"/>
      <c r="AD138" s="19"/>
    </row>
    <row r="139" spans="1:30">
      <c r="A139" s="30">
        <v>137</v>
      </c>
      <c r="B139" s="30" t="s">
        <v>254</v>
      </c>
      <c r="C139" s="30" t="s">
        <v>336</v>
      </c>
      <c r="D139" s="30" t="s">
        <v>377</v>
      </c>
      <c r="E139" s="31" t="s">
        <v>38</v>
      </c>
      <c r="F139" s="358">
        <v>6600000</v>
      </c>
      <c r="G139" s="30" t="s">
        <v>381</v>
      </c>
      <c r="H139" s="33">
        <v>1110498747</v>
      </c>
      <c r="I139" s="34">
        <v>0</v>
      </c>
      <c r="J139" s="34">
        <v>1215</v>
      </c>
      <c r="K139" s="35">
        <v>45331</v>
      </c>
      <c r="L139" s="36">
        <f t="shared" si="10"/>
        <v>6600000</v>
      </c>
      <c r="M139" s="367">
        <v>45343</v>
      </c>
      <c r="N139" s="31" t="s">
        <v>40</v>
      </c>
      <c r="O139" s="37">
        <v>45343</v>
      </c>
      <c r="P139" s="31">
        <v>1224</v>
      </c>
      <c r="Q139" s="30">
        <v>220402</v>
      </c>
      <c r="R139" s="38">
        <f t="shared" si="11"/>
        <v>6600000</v>
      </c>
      <c r="S139" s="35">
        <v>45352</v>
      </c>
      <c r="T139" s="33" t="s">
        <v>382</v>
      </c>
      <c r="U139" s="35">
        <v>45352</v>
      </c>
      <c r="V139" s="244" t="s">
        <v>88</v>
      </c>
      <c r="W139" s="35"/>
      <c r="X139" s="30"/>
      <c r="Y139" s="354">
        <f t="shared" si="16"/>
        <v>2200000</v>
      </c>
      <c r="Z139" s="30"/>
      <c r="AA139" s="40"/>
      <c r="AB139" s="30"/>
      <c r="AC139" s="40"/>
      <c r="AD139" s="19"/>
    </row>
    <row r="140" spans="1:30">
      <c r="A140" s="30">
        <v>138</v>
      </c>
      <c r="B140" s="30" t="s">
        <v>254</v>
      </c>
      <c r="C140" s="30" t="s">
        <v>336</v>
      </c>
      <c r="D140" s="57" t="s">
        <v>383</v>
      </c>
      <c r="E140" s="31" t="s">
        <v>38</v>
      </c>
      <c r="F140" s="358">
        <v>8100000</v>
      </c>
      <c r="G140" s="30" t="s">
        <v>384</v>
      </c>
      <c r="H140" s="33">
        <v>1110489791</v>
      </c>
      <c r="I140" s="34"/>
      <c r="J140" s="34">
        <v>1151</v>
      </c>
      <c r="K140" s="35">
        <v>45321</v>
      </c>
      <c r="L140" s="36">
        <f t="shared" si="10"/>
        <v>8100000</v>
      </c>
      <c r="M140" s="367">
        <v>45343</v>
      </c>
      <c r="N140" s="31" t="s">
        <v>40</v>
      </c>
      <c r="O140" s="37">
        <v>45343</v>
      </c>
      <c r="P140" s="31">
        <v>1225</v>
      </c>
      <c r="Q140" s="30">
        <v>220402</v>
      </c>
      <c r="R140" s="38">
        <f t="shared" si="11"/>
        <v>8100000</v>
      </c>
      <c r="S140" s="35">
        <v>45312</v>
      </c>
      <c r="T140" s="33" t="s">
        <v>385</v>
      </c>
      <c r="U140" s="35">
        <v>45343</v>
      </c>
      <c r="V140" s="244" t="s">
        <v>88</v>
      </c>
      <c r="W140" s="35"/>
      <c r="X140" s="30"/>
      <c r="Y140" s="354">
        <f t="shared" si="16"/>
        <v>2700000</v>
      </c>
      <c r="Z140" s="30"/>
      <c r="AA140" s="40"/>
      <c r="AB140" s="30"/>
      <c r="AC140" s="40"/>
      <c r="AD140" s="19"/>
    </row>
    <row r="141" spans="1:30">
      <c r="A141" s="43">
        <v>139</v>
      </c>
      <c r="B141" s="43" t="s">
        <v>254</v>
      </c>
      <c r="C141" s="43" t="s">
        <v>314</v>
      </c>
      <c r="D141" s="43" t="s">
        <v>386</v>
      </c>
      <c r="E141" s="44" t="s">
        <v>38</v>
      </c>
      <c r="F141" s="359">
        <v>6600000</v>
      </c>
      <c r="G141" s="43" t="s">
        <v>387</v>
      </c>
      <c r="H141" s="46">
        <v>1005720298</v>
      </c>
      <c r="I141" s="47">
        <v>6</v>
      </c>
      <c r="J141" s="47">
        <v>1268</v>
      </c>
      <c r="K141" s="48">
        <v>45341</v>
      </c>
      <c r="L141" s="49">
        <f t="shared" ref="L141:L204" si="17">F141</f>
        <v>6600000</v>
      </c>
      <c r="M141" s="368">
        <v>45344</v>
      </c>
      <c r="N141" s="31" t="s">
        <v>40</v>
      </c>
      <c r="O141" s="50">
        <v>45344</v>
      </c>
      <c r="P141" s="44">
        <v>1226</v>
      </c>
      <c r="Q141" s="43">
        <v>220402</v>
      </c>
      <c r="R141" s="51">
        <f t="shared" ref="R141:R204" si="18">L141</f>
        <v>6600000</v>
      </c>
      <c r="S141" s="48">
        <v>45344</v>
      </c>
      <c r="T141" s="46">
        <v>100030663</v>
      </c>
      <c r="U141" s="48">
        <v>45344</v>
      </c>
      <c r="V141" s="246" t="s">
        <v>88</v>
      </c>
      <c r="W141" s="35"/>
      <c r="X141" s="30"/>
      <c r="Y141" s="354">
        <f t="shared" si="16"/>
        <v>2200000</v>
      </c>
      <c r="Z141" s="30"/>
      <c r="AA141" s="40"/>
      <c r="AB141" s="30"/>
      <c r="AC141" s="40"/>
      <c r="AD141" s="19"/>
    </row>
    <row r="142" spans="1:30">
      <c r="A142" s="30">
        <v>140</v>
      </c>
      <c r="B142" s="30" t="s">
        <v>254</v>
      </c>
      <c r="C142" s="30" t="s">
        <v>314</v>
      </c>
      <c r="D142" s="30" t="s">
        <v>386</v>
      </c>
      <c r="E142" s="31" t="s">
        <v>38</v>
      </c>
      <c r="F142" s="358">
        <v>6600000</v>
      </c>
      <c r="G142" s="30" t="s">
        <v>388</v>
      </c>
      <c r="H142" s="33">
        <v>37724534</v>
      </c>
      <c r="I142" s="34">
        <v>3</v>
      </c>
      <c r="J142" s="34">
        <v>1266</v>
      </c>
      <c r="K142" s="35">
        <v>45341</v>
      </c>
      <c r="L142" s="36">
        <f t="shared" si="17"/>
        <v>6600000</v>
      </c>
      <c r="M142" s="367">
        <v>45344</v>
      </c>
      <c r="N142" s="31" t="s">
        <v>40</v>
      </c>
      <c r="O142" s="37">
        <v>45344</v>
      </c>
      <c r="P142" s="31">
        <v>1227</v>
      </c>
      <c r="Q142" s="30">
        <v>220402</v>
      </c>
      <c r="R142" s="38">
        <f t="shared" si="18"/>
        <v>6600000</v>
      </c>
      <c r="S142" s="35">
        <v>45344</v>
      </c>
      <c r="T142" s="33">
        <v>100030665</v>
      </c>
      <c r="U142" s="35">
        <v>45344</v>
      </c>
      <c r="V142" s="244" t="s">
        <v>88</v>
      </c>
      <c r="W142" s="35"/>
      <c r="X142" s="30"/>
      <c r="Y142" s="354">
        <f t="shared" si="16"/>
        <v>2200000</v>
      </c>
      <c r="Z142" s="30"/>
      <c r="AA142" s="40"/>
      <c r="AB142" s="30"/>
      <c r="AC142" s="40"/>
      <c r="AD142" s="19"/>
    </row>
    <row r="143" spans="1:30">
      <c r="A143" s="30">
        <v>141</v>
      </c>
      <c r="B143" s="30" t="s">
        <v>254</v>
      </c>
      <c r="C143" s="30" t="s">
        <v>157</v>
      </c>
      <c r="D143" s="30" t="s">
        <v>389</v>
      </c>
      <c r="E143" s="31" t="s">
        <v>38</v>
      </c>
      <c r="F143" s="358">
        <v>5850000</v>
      </c>
      <c r="G143" s="30" t="s">
        <v>390</v>
      </c>
      <c r="H143" s="33">
        <v>1001577478</v>
      </c>
      <c r="I143" s="34">
        <v>8</v>
      </c>
      <c r="J143" s="34">
        <v>1256</v>
      </c>
      <c r="K143" s="35">
        <v>45335</v>
      </c>
      <c r="L143" s="36">
        <f t="shared" si="17"/>
        <v>5850000</v>
      </c>
      <c r="M143" s="367">
        <v>45344</v>
      </c>
      <c r="N143" s="31" t="s">
        <v>40</v>
      </c>
      <c r="O143" s="37">
        <v>45344</v>
      </c>
      <c r="P143" s="31">
        <v>1228</v>
      </c>
      <c r="Q143" s="30">
        <v>220402</v>
      </c>
      <c r="R143" s="38">
        <f t="shared" si="18"/>
        <v>5850000</v>
      </c>
      <c r="S143" s="35">
        <v>45346</v>
      </c>
      <c r="T143" s="33">
        <v>100030685</v>
      </c>
      <c r="U143" s="35" t="s">
        <v>391</v>
      </c>
      <c r="V143" s="244" t="s">
        <v>88</v>
      </c>
      <c r="W143" s="35"/>
      <c r="X143" s="30"/>
      <c r="Y143" s="354">
        <f t="shared" si="16"/>
        <v>1950000</v>
      </c>
      <c r="Z143" s="30"/>
      <c r="AA143" s="40"/>
      <c r="AB143" s="30"/>
      <c r="AC143" s="40"/>
      <c r="AD143" s="19"/>
    </row>
    <row r="144" spans="1:30">
      <c r="A144" s="30">
        <v>142</v>
      </c>
      <c r="B144" s="30" t="s">
        <v>254</v>
      </c>
      <c r="C144" s="30" t="s">
        <v>157</v>
      </c>
      <c r="D144" s="59" t="s">
        <v>392</v>
      </c>
      <c r="E144" s="31" t="s">
        <v>38</v>
      </c>
      <c r="F144" s="358">
        <v>6900000</v>
      </c>
      <c r="G144" s="30" t="s">
        <v>393</v>
      </c>
      <c r="H144" s="33">
        <v>65777854</v>
      </c>
      <c r="I144" s="34">
        <v>4</v>
      </c>
      <c r="J144" s="34">
        <v>1272</v>
      </c>
      <c r="K144" s="35">
        <v>45341</v>
      </c>
      <c r="L144" s="36">
        <f t="shared" si="17"/>
        <v>6900000</v>
      </c>
      <c r="M144" s="367">
        <v>45344</v>
      </c>
      <c r="N144" s="31" t="s">
        <v>40</v>
      </c>
      <c r="O144" s="37">
        <v>45344</v>
      </c>
      <c r="P144" s="31">
        <v>1229</v>
      </c>
      <c r="Q144" s="30">
        <v>220402</v>
      </c>
      <c r="R144" s="38">
        <f t="shared" si="18"/>
        <v>6900000</v>
      </c>
      <c r="S144" s="35">
        <v>44614</v>
      </c>
      <c r="T144" s="33">
        <v>100030666</v>
      </c>
      <c r="U144" s="35">
        <v>45344</v>
      </c>
      <c r="V144" s="244" t="s">
        <v>88</v>
      </c>
      <c r="W144" s="35"/>
      <c r="X144" s="30"/>
      <c r="Y144" s="354">
        <f t="shared" si="16"/>
        <v>2300000</v>
      </c>
      <c r="Z144" s="30"/>
      <c r="AA144" s="40"/>
      <c r="AB144" s="30"/>
      <c r="AC144" s="40"/>
      <c r="AD144" s="19"/>
    </row>
    <row r="145" spans="1:30">
      <c r="A145" s="30">
        <v>143</v>
      </c>
      <c r="B145" s="30" t="s">
        <v>254</v>
      </c>
      <c r="C145" s="30" t="s">
        <v>157</v>
      </c>
      <c r="D145" s="59" t="s">
        <v>392</v>
      </c>
      <c r="E145" s="31" t="s">
        <v>38</v>
      </c>
      <c r="F145" s="358">
        <v>6900000</v>
      </c>
      <c r="G145" s="30" t="s">
        <v>394</v>
      </c>
      <c r="H145" s="33">
        <v>1234643097</v>
      </c>
      <c r="I145" s="34">
        <v>3</v>
      </c>
      <c r="J145" s="34">
        <v>1253</v>
      </c>
      <c r="K145" s="35">
        <v>45341</v>
      </c>
      <c r="L145" s="36">
        <f t="shared" si="17"/>
        <v>6900000</v>
      </c>
      <c r="M145" s="367">
        <v>45344</v>
      </c>
      <c r="N145" s="31" t="s">
        <v>40</v>
      </c>
      <c r="O145" s="37">
        <v>45344</v>
      </c>
      <c r="P145" s="31">
        <v>1230</v>
      </c>
      <c r="Q145" s="30">
        <v>220402</v>
      </c>
      <c r="R145" s="38">
        <f t="shared" si="18"/>
        <v>6900000</v>
      </c>
      <c r="S145" s="35">
        <v>45344</v>
      </c>
      <c r="T145" s="33">
        <v>100030667</v>
      </c>
      <c r="U145" s="35">
        <v>45344</v>
      </c>
      <c r="V145" s="244" t="s">
        <v>88</v>
      </c>
      <c r="W145" s="35"/>
      <c r="X145" s="30"/>
      <c r="Y145" s="354">
        <f t="shared" si="16"/>
        <v>2300000</v>
      </c>
      <c r="Z145" s="30"/>
      <c r="AA145" s="40"/>
      <c r="AB145" s="30"/>
      <c r="AC145" s="40"/>
      <c r="AD145" s="19"/>
    </row>
    <row r="146" spans="1:30">
      <c r="A146" s="30">
        <v>144</v>
      </c>
      <c r="B146" s="30" t="s">
        <v>254</v>
      </c>
      <c r="C146" s="30" t="s">
        <v>157</v>
      </c>
      <c r="D146" s="59" t="s">
        <v>392</v>
      </c>
      <c r="E146" s="31" t="s">
        <v>38</v>
      </c>
      <c r="F146" s="358">
        <v>6900000</v>
      </c>
      <c r="G146" s="30" t="s">
        <v>395</v>
      </c>
      <c r="H146" s="33">
        <v>1008308527</v>
      </c>
      <c r="I146" s="34">
        <v>4</v>
      </c>
      <c r="J146" s="34">
        <v>1252</v>
      </c>
      <c r="K146" s="35">
        <v>45341</v>
      </c>
      <c r="L146" s="36">
        <f t="shared" si="17"/>
        <v>6900000</v>
      </c>
      <c r="M146" s="367">
        <v>45344</v>
      </c>
      <c r="N146" s="31" t="s">
        <v>40</v>
      </c>
      <c r="O146" s="37">
        <v>45344</v>
      </c>
      <c r="P146" s="31">
        <v>1231</v>
      </c>
      <c r="Q146" s="30">
        <v>220402</v>
      </c>
      <c r="R146" s="38">
        <f t="shared" si="18"/>
        <v>6900000</v>
      </c>
      <c r="S146" s="35">
        <v>45344</v>
      </c>
      <c r="T146" s="33">
        <v>100030669</v>
      </c>
      <c r="U146" s="35">
        <v>45344</v>
      </c>
      <c r="V146" s="244" t="s">
        <v>88</v>
      </c>
      <c r="W146" s="35"/>
      <c r="X146" s="30"/>
      <c r="Y146" s="354">
        <f t="shared" si="16"/>
        <v>2300000</v>
      </c>
      <c r="Z146" s="30"/>
      <c r="AA146" s="40"/>
      <c r="AB146" s="30"/>
      <c r="AC146" s="40"/>
      <c r="AD146" s="19"/>
    </row>
    <row r="147" spans="1:30">
      <c r="A147" s="30">
        <v>145</v>
      </c>
      <c r="B147" s="30" t="s">
        <v>254</v>
      </c>
      <c r="C147" s="30" t="s">
        <v>157</v>
      </c>
      <c r="D147" s="59" t="s">
        <v>392</v>
      </c>
      <c r="E147" s="31" t="s">
        <v>38</v>
      </c>
      <c r="F147" s="358">
        <v>6900000</v>
      </c>
      <c r="G147" s="30" t="s">
        <v>396</v>
      </c>
      <c r="H147" s="33">
        <v>1110060962</v>
      </c>
      <c r="I147" s="34">
        <v>7</v>
      </c>
      <c r="J147" s="34">
        <v>1254</v>
      </c>
      <c r="K147" s="35">
        <v>45341</v>
      </c>
      <c r="L147" s="36">
        <f t="shared" si="17"/>
        <v>6900000</v>
      </c>
      <c r="M147" s="367">
        <v>45344</v>
      </c>
      <c r="N147" s="31" t="s">
        <v>40</v>
      </c>
      <c r="O147" s="37">
        <v>45344</v>
      </c>
      <c r="P147" s="31">
        <v>1232</v>
      </c>
      <c r="Q147" s="30">
        <v>220402</v>
      </c>
      <c r="R147" s="38">
        <f t="shared" si="18"/>
        <v>6900000</v>
      </c>
      <c r="S147" s="35">
        <v>45344</v>
      </c>
      <c r="T147" s="33">
        <v>100030673</v>
      </c>
      <c r="U147" s="35">
        <v>45344</v>
      </c>
      <c r="V147" s="244" t="s">
        <v>88</v>
      </c>
      <c r="W147" s="35"/>
      <c r="X147" s="30"/>
      <c r="Y147" s="354">
        <f t="shared" si="16"/>
        <v>2300000</v>
      </c>
      <c r="Z147" s="30"/>
      <c r="AA147" s="40"/>
      <c r="AB147" s="30"/>
      <c r="AC147" s="40"/>
      <c r="AD147" s="19"/>
    </row>
    <row r="148" spans="1:30">
      <c r="A148" s="30">
        <v>146</v>
      </c>
      <c r="B148" s="30" t="s">
        <v>254</v>
      </c>
      <c r="C148" s="30" t="s">
        <v>157</v>
      </c>
      <c r="D148" s="59" t="s">
        <v>392</v>
      </c>
      <c r="E148" s="31" t="s">
        <v>38</v>
      </c>
      <c r="F148" s="358">
        <v>6900000</v>
      </c>
      <c r="G148" s="30" t="s">
        <v>397</v>
      </c>
      <c r="H148" s="33">
        <v>33994070</v>
      </c>
      <c r="I148" s="34">
        <v>0</v>
      </c>
      <c r="J148" s="34">
        <v>1247</v>
      </c>
      <c r="K148" s="35">
        <v>45341</v>
      </c>
      <c r="L148" s="36">
        <f t="shared" si="17"/>
        <v>6900000</v>
      </c>
      <c r="M148" s="367">
        <v>45344</v>
      </c>
      <c r="N148" s="31" t="s">
        <v>40</v>
      </c>
      <c r="O148" s="37">
        <v>45344</v>
      </c>
      <c r="P148" s="31">
        <v>1233</v>
      </c>
      <c r="Q148" s="30">
        <v>220402</v>
      </c>
      <c r="R148" s="38">
        <f t="shared" si="18"/>
        <v>6900000</v>
      </c>
      <c r="S148" s="35">
        <v>45345</v>
      </c>
      <c r="T148" s="33" t="s">
        <v>398</v>
      </c>
      <c r="U148" s="35">
        <v>45345</v>
      </c>
      <c r="V148" s="244" t="s">
        <v>88</v>
      </c>
      <c r="W148" s="35"/>
      <c r="X148" s="30"/>
      <c r="Y148" s="354">
        <f t="shared" si="16"/>
        <v>2300000</v>
      </c>
      <c r="Z148" s="30"/>
      <c r="AA148" s="40"/>
      <c r="AB148" s="30"/>
      <c r="AC148" s="40"/>
      <c r="AD148" s="19"/>
    </row>
    <row r="149" spans="1:30">
      <c r="A149" s="43">
        <v>147</v>
      </c>
      <c r="B149" s="43" t="s">
        <v>254</v>
      </c>
      <c r="C149" s="43" t="s">
        <v>157</v>
      </c>
      <c r="D149" s="67" t="s">
        <v>392</v>
      </c>
      <c r="E149" s="44" t="s">
        <v>38</v>
      </c>
      <c r="F149" s="359">
        <v>6900000</v>
      </c>
      <c r="G149" s="43" t="s">
        <v>399</v>
      </c>
      <c r="H149" s="46">
        <v>28914677</v>
      </c>
      <c r="I149" s="47">
        <v>0</v>
      </c>
      <c r="J149" s="47">
        <v>1235</v>
      </c>
      <c r="K149" s="48">
        <v>45341</v>
      </c>
      <c r="L149" s="49">
        <f t="shared" si="17"/>
        <v>6900000</v>
      </c>
      <c r="M149" s="368">
        <v>45344</v>
      </c>
      <c r="N149" s="31" t="s">
        <v>40</v>
      </c>
      <c r="O149" s="50">
        <v>45344</v>
      </c>
      <c r="P149" s="44">
        <v>1234</v>
      </c>
      <c r="Q149" s="43">
        <v>220402</v>
      </c>
      <c r="R149" s="51">
        <f t="shared" si="18"/>
        <v>6900000</v>
      </c>
      <c r="S149" s="48">
        <v>45344</v>
      </c>
      <c r="T149" s="46" t="s">
        <v>400</v>
      </c>
      <c r="U149" s="48">
        <v>45344</v>
      </c>
      <c r="V149" s="246" t="s">
        <v>88</v>
      </c>
      <c r="W149" s="35"/>
      <c r="X149" s="30"/>
      <c r="Y149" s="354">
        <f t="shared" si="16"/>
        <v>2300000</v>
      </c>
      <c r="Z149" s="30"/>
      <c r="AA149" s="40"/>
      <c r="AB149" s="30"/>
      <c r="AC149" s="40"/>
      <c r="AD149" s="19"/>
    </row>
    <row r="150" spans="1:30">
      <c r="A150" s="30">
        <v>148</v>
      </c>
      <c r="B150" s="30" t="s">
        <v>254</v>
      </c>
      <c r="C150" s="30" t="s">
        <v>157</v>
      </c>
      <c r="D150" s="59" t="s">
        <v>401</v>
      </c>
      <c r="E150" s="31" t="s">
        <v>38</v>
      </c>
      <c r="F150" s="358">
        <v>12900000</v>
      </c>
      <c r="G150" s="30" t="s">
        <v>402</v>
      </c>
      <c r="H150" s="33">
        <v>1109385778</v>
      </c>
      <c r="I150" s="34">
        <v>1</v>
      </c>
      <c r="J150" s="34">
        <v>1236</v>
      </c>
      <c r="K150" s="35">
        <v>45335</v>
      </c>
      <c r="L150" s="36">
        <f t="shared" si="17"/>
        <v>12900000</v>
      </c>
      <c r="M150" s="367">
        <v>45344</v>
      </c>
      <c r="N150" s="31" t="s">
        <v>40</v>
      </c>
      <c r="O150" s="37">
        <v>45344</v>
      </c>
      <c r="P150" s="31">
        <v>1235</v>
      </c>
      <c r="Q150" s="30">
        <v>220401</v>
      </c>
      <c r="R150" s="38">
        <f t="shared" si="18"/>
        <v>12900000</v>
      </c>
      <c r="S150" s="35">
        <v>45346</v>
      </c>
      <c r="T150" s="33" t="s">
        <v>403</v>
      </c>
      <c r="U150" s="35">
        <v>45344</v>
      </c>
      <c r="V150" s="244" t="s">
        <v>88</v>
      </c>
      <c r="W150" s="35"/>
      <c r="X150" s="30"/>
      <c r="Y150" s="354">
        <f t="shared" si="16"/>
        <v>4300000</v>
      </c>
      <c r="Z150" s="30"/>
      <c r="AA150" s="40"/>
      <c r="AB150" s="30"/>
      <c r="AC150" s="40"/>
      <c r="AD150" s="19"/>
    </row>
    <row r="151" spans="1:30">
      <c r="A151" s="30">
        <v>149</v>
      </c>
      <c r="B151" s="30" t="s">
        <v>254</v>
      </c>
      <c r="C151" s="30" t="s">
        <v>157</v>
      </c>
      <c r="D151" s="59" t="s">
        <v>401</v>
      </c>
      <c r="E151" s="31" t="s">
        <v>38</v>
      </c>
      <c r="F151" s="358">
        <v>12900000</v>
      </c>
      <c r="G151" s="30" t="s">
        <v>404</v>
      </c>
      <c r="H151" s="33">
        <v>52871768</v>
      </c>
      <c r="I151" s="34">
        <v>3</v>
      </c>
      <c r="J151" s="34">
        <v>1241</v>
      </c>
      <c r="K151" s="35">
        <v>45335</v>
      </c>
      <c r="L151" s="36">
        <f t="shared" si="17"/>
        <v>12900000</v>
      </c>
      <c r="M151" s="367">
        <v>45344</v>
      </c>
      <c r="N151" s="31" t="s">
        <v>40</v>
      </c>
      <c r="O151" s="37">
        <v>45344</v>
      </c>
      <c r="P151" s="31">
        <v>1236</v>
      </c>
      <c r="Q151" s="30">
        <v>220401</v>
      </c>
      <c r="R151" s="38">
        <f t="shared" si="18"/>
        <v>12900000</v>
      </c>
      <c r="S151" s="35" t="s">
        <v>405</v>
      </c>
      <c r="T151" s="33" t="s">
        <v>406</v>
      </c>
      <c r="U151" s="35">
        <v>45344</v>
      </c>
      <c r="V151" s="31" t="s">
        <v>88</v>
      </c>
      <c r="W151" s="296"/>
      <c r="X151" s="295"/>
      <c r="Y151" s="354">
        <f t="shared" si="16"/>
        <v>4300000</v>
      </c>
      <c r="Z151" s="295"/>
      <c r="AA151" s="297"/>
      <c r="AB151" s="295"/>
      <c r="AC151" s="297"/>
      <c r="AD151" s="19"/>
    </row>
    <row r="152" spans="1:30">
      <c r="A152" s="30">
        <v>150</v>
      </c>
      <c r="B152" s="30" t="s">
        <v>254</v>
      </c>
      <c r="C152" s="30" t="s">
        <v>157</v>
      </c>
      <c r="D152" s="59" t="s">
        <v>401</v>
      </c>
      <c r="E152" s="31" t="s">
        <v>38</v>
      </c>
      <c r="F152" s="358">
        <v>12900000</v>
      </c>
      <c r="G152" s="30" t="s">
        <v>407</v>
      </c>
      <c r="H152" s="33">
        <v>1110524922</v>
      </c>
      <c r="I152" s="34">
        <v>5</v>
      </c>
      <c r="J152" s="34">
        <v>1239</v>
      </c>
      <c r="K152" s="35">
        <v>45335</v>
      </c>
      <c r="L152" s="36">
        <f t="shared" si="17"/>
        <v>12900000</v>
      </c>
      <c r="M152" s="367">
        <v>45344</v>
      </c>
      <c r="N152" s="31" t="s">
        <v>40</v>
      </c>
      <c r="O152" s="37">
        <v>45344</v>
      </c>
      <c r="P152" s="31">
        <v>1237</v>
      </c>
      <c r="Q152" s="30">
        <v>220401</v>
      </c>
      <c r="R152" s="38">
        <f t="shared" si="18"/>
        <v>12900000</v>
      </c>
      <c r="S152" s="35">
        <v>45344</v>
      </c>
      <c r="T152" s="33" t="s">
        <v>408</v>
      </c>
      <c r="U152" s="35">
        <v>45344</v>
      </c>
      <c r="V152" s="31" t="s">
        <v>88</v>
      </c>
      <c r="W152" s="35"/>
      <c r="X152" s="30"/>
      <c r="Y152" s="354">
        <f t="shared" si="16"/>
        <v>4300000</v>
      </c>
      <c r="Z152" s="30"/>
      <c r="AA152" s="40"/>
      <c r="AB152" s="30"/>
      <c r="AC152" s="40"/>
      <c r="AD152" s="19"/>
    </row>
    <row r="153" spans="1:30">
      <c r="A153" s="30">
        <v>151</v>
      </c>
      <c r="B153" s="30" t="s">
        <v>254</v>
      </c>
      <c r="C153" s="30" t="s">
        <v>409</v>
      </c>
      <c r="D153" s="59" t="s">
        <v>410</v>
      </c>
      <c r="E153" s="31" t="s">
        <v>38</v>
      </c>
      <c r="F153" s="358">
        <v>21000000</v>
      </c>
      <c r="G153" s="30" t="s">
        <v>411</v>
      </c>
      <c r="H153" s="33">
        <v>2231353</v>
      </c>
      <c r="I153" s="34">
        <v>3</v>
      </c>
      <c r="J153" s="34">
        <v>1234</v>
      </c>
      <c r="K153" s="35">
        <v>45335</v>
      </c>
      <c r="L153" s="36">
        <f t="shared" si="17"/>
        <v>21000000</v>
      </c>
      <c r="M153" s="367">
        <v>45344</v>
      </c>
      <c r="N153" s="31" t="s">
        <v>40</v>
      </c>
      <c r="O153" s="37">
        <v>45344</v>
      </c>
      <c r="P153" s="31">
        <v>1238</v>
      </c>
      <c r="Q153" s="30">
        <v>220401</v>
      </c>
      <c r="R153" s="38">
        <f t="shared" si="18"/>
        <v>21000000</v>
      </c>
      <c r="S153" s="35">
        <v>45344</v>
      </c>
      <c r="T153" s="33" t="s">
        <v>412</v>
      </c>
      <c r="U153" s="35">
        <v>45348</v>
      </c>
      <c r="V153" s="31" t="s">
        <v>88</v>
      </c>
      <c r="W153" s="35"/>
      <c r="X153" s="30"/>
      <c r="Y153" s="354">
        <f t="shared" si="16"/>
        <v>7000000</v>
      </c>
      <c r="Z153" s="30"/>
      <c r="AA153" s="40"/>
      <c r="AB153" s="30"/>
      <c r="AC153" s="40"/>
      <c r="AD153" s="19"/>
    </row>
    <row r="154" spans="1:30">
      <c r="A154" s="30">
        <v>152</v>
      </c>
      <c r="B154" s="30" t="s">
        <v>254</v>
      </c>
      <c r="C154" s="30" t="s">
        <v>409</v>
      </c>
      <c r="D154" s="59" t="s">
        <v>410</v>
      </c>
      <c r="E154" s="31" t="s">
        <v>38</v>
      </c>
      <c r="F154" s="358">
        <v>21000000</v>
      </c>
      <c r="G154" s="30" t="s">
        <v>413</v>
      </c>
      <c r="H154" s="33">
        <v>80821939</v>
      </c>
      <c r="I154" s="34">
        <v>4</v>
      </c>
      <c r="J154" s="34">
        <v>1231</v>
      </c>
      <c r="K154" s="35">
        <v>45335</v>
      </c>
      <c r="L154" s="36">
        <f t="shared" si="17"/>
        <v>21000000</v>
      </c>
      <c r="M154" s="367">
        <v>45344</v>
      </c>
      <c r="N154" s="31" t="s">
        <v>40</v>
      </c>
      <c r="O154" s="37">
        <v>45344</v>
      </c>
      <c r="P154" s="31">
        <v>1239</v>
      </c>
      <c r="Q154" s="30">
        <v>220401</v>
      </c>
      <c r="R154" s="38">
        <f t="shared" si="18"/>
        <v>21000000</v>
      </c>
      <c r="S154" s="35">
        <v>45344</v>
      </c>
      <c r="T154" s="33" t="s">
        <v>414</v>
      </c>
      <c r="U154" s="35">
        <v>45348</v>
      </c>
      <c r="V154" s="31" t="s">
        <v>88</v>
      </c>
      <c r="W154" s="35"/>
      <c r="X154" s="30"/>
      <c r="Y154" s="354">
        <f t="shared" si="16"/>
        <v>7000000</v>
      </c>
      <c r="Z154" s="30"/>
      <c r="AA154" s="40"/>
      <c r="AB154" s="30"/>
      <c r="AC154" s="40"/>
      <c r="AD154" s="19"/>
    </row>
    <row r="155" spans="1:30">
      <c r="A155" s="30">
        <v>153</v>
      </c>
      <c r="B155" s="30" t="s">
        <v>254</v>
      </c>
      <c r="C155" s="30" t="s">
        <v>409</v>
      </c>
      <c r="D155" s="59" t="s">
        <v>410</v>
      </c>
      <c r="E155" s="31" t="s">
        <v>38</v>
      </c>
      <c r="F155" s="358">
        <v>21000000</v>
      </c>
      <c r="G155" s="30" t="s">
        <v>415</v>
      </c>
      <c r="H155" s="33">
        <v>1110551813</v>
      </c>
      <c r="I155" s="34">
        <v>5</v>
      </c>
      <c r="J155" s="34">
        <v>1232</v>
      </c>
      <c r="K155" s="35">
        <v>45335</v>
      </c>
      <c r="L155" s="36">
        <f t="shared" si="17"/>
        <v>21000000</v>
      </c>
      <c r="M155" s="367">
        <v>45344</v>
      </c>
      <c r="N155" s="31" t="s">
        <v>40</v>
      </c>
      <c r="O155" s="37">
        <v>45344</v>
      </c>
      <c r="P155" s="31">
        <v>1240</v>
      </c>
      <c r="Q155" s="30">
        <v>220401</v>
      </c>
      <c r="R155" s="38">
        <f t="shared" si="18"/>
        <v>21000000</v>
      </c>
      <c r="S155" s="35"/>
      <c r="T155" s="33" t="s">
        <v>416</v>
      </c>
      <c r="U155" s="35">
        <v>45348</v>
      </c>
      <c r="V155" s="31" t="s">
        <v>88</v>
      </c>
      <c r="W155" s="35"/>
      <c r="X155" s="30"/>
      <c r="Y155" s="354">
        <f t="shared" si="16"/>
        <v>7000000</v>
      </c>
      <c r="Z155" s="30"/>
      <c r="AA155" s="40"/>
      <c r="AB155" s="30"/>
      <c r="AC155" s="40"/>
      <c r="AD155" s="19"/>
    </row>
    <row r="156" spans="1:30">
      <c r="A156" s="30">
        <v>154</v>
      </c>
      <c r="B156" s="30" t="s">
        <v>254</v>
      </c>
      <c r="C156" s="30" t="s">
        <v>409</v>
      </c>
      <c r="D156" s="59" t="s">
        <v>417</v>
      </c>
      <c r="E156" s="31" t="s">
        <v>38</v>
      </c>
      <c r="F156" s="358">
        <v>10500000</v>
      </c>
      <c r="G156" s="30" t="s">
        <v>418</v>
      </c>
      <c r="H156" s="33">
        <v>1053849833</v>
      </c>
      <c r="I156" s="34">
        <v>7</v>
      </c>
      <c r="J156" s="34">
        <v>1246</v>
      </c>
      <c r="K156" s="35">
        <v>45335</v>
      </c>
      <c r="L156" s="36">
        <f t="shared" si="17"/>
        <v>10500000</v>
      </c>
      <c r="M156" s="367">
        <v>45344</v>
      </c>
      <c r="N156" s="31" t="s">
        <v>40</v>
      </c>
      <c r="O156" s="37">
        <v>45344</v>
      </c>
      <c r="P156" s="31">
        <v>1241</v>
      </c>
      <c r="Q156" s="30">
        <v>220401</v>
      </c>
      <c r="R156" s="38">
        <f t="shared" si="18"/>
        <v>10500000</v>
      </c>
      <c r="S156" s="35">
        <v>45344</v>
      </c>
      <c r="T156" s="33" t="s">
        <v>419</v>
      </c>
      <c r="U156" s="35">
        <v>44615</v>
      </c>
      <c r="V156" s="31" t="s">
        <v>88</v>
      </c>
      <c r="W156" s="35"/>
      <c r="X156" s="30"/>
      <c r="Y156" s="354">
        <f t="shared" si="16"/>
        <v>3500000</v>
      </c>
      <c r="Z156" s="30"/>
      <c r="AA156" s="40"/>
      <c r="AB156" s="30"/>
      <c r="AC156" s="40"/>
      <c r="AD156" s="19"/>
    </row>
    <row r="157" spans="1:30">
      <c r="A157" s="30">
        <v>155</v>
      </c>
      <c r="B157" s="30" t="s">
        <v>254</v>
      </c>
      <c r="C157" s="30" t="s">
        <v>409</v>
      </c>
      <c r="D157" s="59" t="s">
        <v>420</v>
      </c>
      <c r="E157" s="31" t="s">
        <v>38</v>
      </c>
      <c r="F157" s="358">
        <v>11400000</v>
      </c>
      <c r="G157" s="30" t="s">
        <v>421</v>
      </c>
      <c r="H157" s="33">
        <v>1005773776</v>
      </c>
      <c r="I157" s="34">
        <v>2</v>
      </c>
      <c r="J157" s="34">
        <v>1250</v>
      </c>
      <c r="K157" s="35">
        <v>45335</v>
      </c>
      <c r="L157" s="36">
        <f t="shared" si="17"/>
        <v>11400000</v>
      </c>
      <c r="M157" s="367">
        <v>45344</v>
      </c>
      <c r="N157" s="31" t="s">
        <v>40</v>
      </c>
      <c r="O157" s="37">
        <v>45344</v>
      </c>
      <c r="P157" s="31">
        <v>1242</v>
      </c>
      <c r="Q157" s="30">
        <v>220401</v>
      </c>
      <c r="R157" s="38">
        <f t="shared" si="18"/>
        <v>11400000</v>
      </c>
      <c r="S157" s="35">
        <v>45344</v>
      </c>
      <c r="T157" s="33" t="s">
        <v>422</v>
      </c>
      <c r="U157" s="35">
        <v>45348</v>
      </c>
      <c r="V157" s="31" t="s">
        <v>88</v>
      </c>
      <c r="W157" s="35"/>
      <c r="X157" s="30"/>
      <c r="Y157" s="354">
        <f t="shared" si="16"/>
        <v>3800000</v>
      </c>
      <c r="Z157" s="30"/>
      <c r="AA157" s="40"/>
      <c r="AB157" s="30"/>
      <c r="AC157" s="40"/>
      <c r="AD157" s="19"/>
    </row>
    <row r="158" spans="1:30">
      <c r="A158" s="30">
        <v>156</v>
      </c>
      <c r="B158" s="30" t="s">
        <v>254</v>
      </c>
      <c r="C158" s="30" t="s">
        <v>157</v>
      </c>
      <c r="D158" s="59" t="s">
        <v>392</v>
      </c>
      <c r="E158" s="31" t="s">
        <v>38</v>
      </c>
      <c r="F158" s="358">
        <v>6900000</v>
      </c>
      <c r="G158" s="30" t="s">
        <v>423</v>
      </c>
      <c r="H158" s="33">
        <v>1001300540</v>
      </c>
      <c r="I158" s="34">
        <v>8</v>
      </c>
      <c r="J158" s="34">
        <v>1242</v>
      </c>
      <c r="K158" s="35">
        <v>45335</v>
      </c>
      <c r="L158" s="36">
        <f t="shared" si="17"/>
        <v>6900000</v>
      </c>
      <c r="M158" s="367">
        <v>45345</v>
      </c>
      <c r="N158" s="31" t="s">
        <v>40</v>
      </c>
      <c r="O158" s="37">
        <v>45348</v>
      </c>
      <c r="P158" s="31">
        <v>1247</v>
      </c>
      <c r="Q158" s="30">
        <v>220402</v>
      </c>
      <c r="R158" s="38">
        <f t="shared" si="18"/>
        <v>6900000</v>
      </c>
      <c r="S158" s="35">
        <v>45345</v>
      </c>
      <c r="T158" s="33" t="s">
        <v>424</v>
      </c>
      <c r="U158" s="35">
        <v>45348</v>
      </c>
      <c r="V158" s="31" t="s">
        <v>88</v>
      </c>
      <c r="W158" s="35"/>
      <c r="X158" s="30"/>
      <c r="Y158" s="354">
        <f t="shared" si="16"/>
        <v>2300000</v>
      </c>
      <c r="Z158" s="30"/>
      <c r="AA158" s="40"/>
      <c r="AB158" s="30"/>
      <c r="AC158" s="40"/>
      <c r="AD158" s="19"/>
    </row>
    <row r="159" spans="1:30">
      <c r="A159" s="30">
        <v>157</v>
      </c>
      <c r="B159" s="30" t="s">
        <v>254</v>
      </c>
      <c r="C159" s="30" t="s">
        <v>409</v>
      </c>
      <c r="D159" s="59" t="s">
        <v>420</v>
      </c>
      <c r="E159" s="31" t="s">
        <v>38</v>
      </c>
      <c r="F159" s="358">
        <v>11400000</v>
      </c>
      <c r="G159" s="30" t="s">
        <v>425</v>
      </c>
      <c r="H159" s="33">
        <v>1110556682</v>
      </c>
      <c r="I159" s="34">
        <v>1</v>
      </c>
      <c r="J159" s="34">
        <v>1251</v>
      </c>
      <c r="K159" s="35">
        <v>45335</v>
      </c>
      <c r="L159" s="36">
        <f t="shared" si="17"/>
        <v>11400000</v>
      </c>
      <c r="M159" s="367">
        <v>45345</v>
      </c>
      <c r="N159" s="31" t="s">
        <v>40</v>
      </c>
      <c r="O159" s="37">
        <v>45348</v>
      </c>
      <c r="P159" s="31">
        <v>1248</v>
      </c>
      <c r="Q159" s="30">
        <v>220401</v>
      </c>
      <c r="R159" s="38">
        <f t="shared" si="18"/>
        <v>11400000</v>
      </c>
      <c r="S159" s="35">
        <v>45348</v>
      </c>
      <c r="T159" s="33" t="s">
        <v>426</v>
      </c>
      <c r="U159" s="35">
        <v>45351</v>
      </c>
      <c r="V159" s="31" t="s">
        <v>88</v>
      </c>
      <c r="W159" s="35"/>
      <c r="X159" s="30"/>
      <c r="Y159" s="354">
        <f t="shared" si="16"/>
        <v>3800000</v>
      </c>
      <c r="Z159" s="30"/>
      <c r="AA159" s="40"/>
      <c r="AB159" s="30"/>
      <c r="AC159" s="40"/>
      <c r="AD159" s="19"/>
    </row>
    <row r="160" spans="1:30">
      <c r="A160" s="30">
        <v>158</v>
      </c>
      <c r="B160" s="30" t="s">
        <v>254</v>
      </c>
      <c r="C160" s="30" t="s">
        <v>157</v>
      </c>
      <c r="D160" s="59" t="s">
        <v>346</v>
      </c>
      <c r="E160" s="31" t="s">
        <v>38</v>
      </c>
      <c r="F160" s="358">
        <v>6900000</v>
      </c>
      <c r="G160" s="30" t="s">
        <v>427</v>
      </c>
      <c r="H160" s="33">
        <v>1110487620</v>
      </c>
      <c r="I160" s="34">
        <v>7</v>
      </c>
      <c r="J160" s="34">
        <v>1257</v>
      </c>
      <c r="K160" s="35">
        <v>45335</v>
      </c>
      <c r="L160" s="36">
        <f t="shared" si="17"/>
        <v>6900000</v>
      </c>
      <c r="M160" s="367">
        <v>45345</v>
      </c>
      <c r="N160" s="31" t="s">
        <v>40</v>
      </c>
      <c r="O160" s="37">
        <v>45345</v>
      </c>
      <c r="P160" s="31">
        <v>1246</v>
      </c>
      <c r="Q160" s="30">
        <v>220402</v>
      </c>
      <c r="R160" s="38">
        <f t="shared" si="18"/>
        <v>6900000</v>
      </c>
      <c r="S160" s="35">
        <v>45348</v>
      </c>
      <c r="T160" s="33">
        <v>100030736</v>
      </c>
      <c r="U160" s="35">
        <v>45348</v>
      </c>
      <c r="V160" s="31" t="s">
        <v>88</v>
      </c>
      <c r="W160" s="35"/>
      <c r="X160" s="30"/>
      <c r="Y160" s="354">
        <f t="shared" si="16"/>
        <v>2300000</v>
      </c>
      <c r="Z160" s="30"/>
      <c r="AA160" s="40"/>
      <c r="AB160" s="30"/>
      <c r="AC160" s="40"/>
      <c r="AD160" s="19"/>
    </row>
    <row r="161" spans="1:30">
      <c r="A161" s="30">
        <v>159</v>
      </c>
      <c r="B161" s="30" t="s">
        <v>254</v>
      </c>
      <c r="C161" s="30" t="s">
        <v>409</v>
      </c>
      <c r="D161" s="59" t="s">
        <v>428</v>
      </c>
      <c r="E161" s="31" t="s">
        <v>38</v>
      </c>
      <c r="F161" s="358">
        <v>16500000</v>
      </c>
      <c r="G161" s="30" t="s">
        <v>57</v>
      </c>
      <c r="H161" s="33">
        <v>72224422</v>
      </c>
      <c r="I161" s="34">
        <v>9</v>
      </c>
      <c r="J161" s="34">
        <v>1238</v>
      </c>
      <c r="K161" s="35">
        <v>45335</v>
      </c>
      <c r="L161" s="36">
        <f t="shared" si="17"/>
        <v>16500000</v>
      </c>
      <c r="M161" s="367">
        <v>45345</v>
      </c>
      <c r="N161" s="31" t="s">
        <v>40</v>
      </c>
      <c r="O161" s="37">
        <v>45348</v>
      </c>
      <c r="P161" s="31">
        <v>1249</v>
      </c>
      <c r="Q161" s="30">
        <v>220401</v>
      </c>
      <c r="R161" s="38">
        <f t="shared" si="18"/>
        <v>16500000</v>
      </c>
      <c r="S161" s="35">
        <v>45349</v>
      </c>
      <c r="T161" s="33" t="s">
        <v>429</v>
      </c>
      <c r="U161" s="35">
        <v>45352</v>
      </c>
      <c r="V161" s="31" t="s">
        <v>88</v>
      </c>
      <c r="W161" s="35"/>
      <c r="X161" s="30"/>
      <c r="Y161" s="354">
        <f t="shared" si="16"/>
        <v>5500000</v>
      </c>
      <c r="Z161" s="30"/>
      <c r="AA161" s="40"/>
      <c r="AB161" s="30"/>
      <c r="AC161" s="40"/>
      <c r="AD161" s="19"/>
    </row>
    <row r="162" spans="1:30">
      <c r="A162" s="30">
        <v>160</v>
      </c>
      <c r="B162" s="30" t="s">
        <v>254</v>
      </c>
      <c r="C162" s="30" t="s">
        <v>157</v>
      </c>
      <c r="D162" s="59" t="s">
        <v>392</v>
      </c>
      <c r="E162" s="31" t="s">
        <v>38</v>
      </c>
      <c r="F162" s="358">
        <v>6900000</v>
      </c>
      <c r="G162" s="30" t="s">
        <v>430</v>
      </c>
      <c r="H162" s="33">
        <v>1110453084</v>
      </c>
      <c r="I162" s="34">
        <v>2</v>
      </c>
      <c r="J162" s="34">
        <v>1283</v>
      </c>
      <c r="K162" s="35">
        <v>45341</v>
      </c>
      <c r="L162" s="36">
        <f t="shared" si="17"/>
        <v>6900000</v>
      </c>
      <c r="M162" s="367">
        <v>45345</v>
      </c>
      <c r="N162" s="31" t="s">
        <v>40</v>
      </c>
      <c r="O162" s="37">
        <v>45348</v>
      </c>
      <c r="P162" s="31">
        <v>1250</v>
      </c>
      <c r="Q162" s="30">
        <v>220402</v>
      </c>
      <c r="R162" s="38">
        <f t="shared" si="18"/>
        <v>6900000</v>
      </c>
      <c r="S162" s="35">
        <v>45348</v>
      </c>
      <c r="T162" s="33">
        <v>100030737</v>
      </c>
      <c r="U162" s="35">
        <v>45348</v>
      </c>
      <c r="V162" s="31" t="s">
        <v>88</v>
      </c>
      <c r="W162" s="35"/>
      <c r="X162" s="30"/>
      <c r="Y162" s="354">
        <f t="shared" si="16"/>
        <v>2300000</v>
      </c>
      <c r="Z162" s="30"/>
      <c r="AA162" s="40"/>
      <c r="AB162" s="30"/>
      <c r="AC162" s="40"/>
      <c r="AD162" s="19"/>
    </row>
    <row r="163" spans="1:30">
      <c r="A163" s="30">
        <v>161</v>
      </c>
      <c r="B163" s="30" t="s">
        <v>254</v>
      </c>
      <c r="C163" s="30" t="s">
        <v>431</v>
      </c>
      <c r="D163" s="59" t="s">
        <v>432</v>
      </c>
      <c r="E163" s="31" t="s">
        <v>38</v>
      </c>
      <c r="F163" s="358">
        <v>6300000</v>
      </c>
      <c r="G163" s="30" t="s">
        <v>433</v>
      </c>
      <c r="H163" s="33">
        <v>1007884109</v>
      </c>
      <c r="I163" s="34">
        <v>3</v>
      </c>
      <c r="J163" s="34">
        <v>1277</v>
      </c>
      <c r="K163" s="35">
        <v>45341</v>
      </c>
      <c r="L163" s="36">
        <f t="shared" si="17"/>
        <v>6300000</v>
      </c>
      <c r="M163" s="367">
        <v>45349</v>
      </c>
      <c r="N163" s="31" t="s">
        <v>40</v>
      </c>
      <c r="O163" s="37">
        <v>45349</v>
      </c>
      <c r="P163" s="31">
        <v>1255</v>
      </c>
      <c r="Q163" s="30">
        <v>220402</v>
      </c>
      <c r="R163" s="38">
        <f t="shared" si="18"/>
        <v>6300000</v>
      </c>
      <c r="S163" s="35">
        <v>45350</v>
      </c>
      <c r="T163" s="33" t="s">
        <v>434</v>
      </c>
      <c r="U163" s="35">
        <v>45350</v>
      </c>
      <c r="V163" s="31" t="s">
        <v>88</v>
      </c>
      <c r="W163" s="35"/>
      <c r="X163" s="30"/>
      <c r="Y163" s="354">
        <f t="shared" ref="Y163:Y186" si="19">+F163/3</f>
        <v>2100000</v>
      </c>
      <c r="Z163" s="30"/>
      <c r="AA163" s="40"/>
      <c r="AB163" s="30"/>
      <c r="AC163" s="40"/>
      <c r="AD163" s="19"/>
    </row>
    <row r="164" spans="1:30">
      <c r="A164" s="30">
        <v>162</v>
      </c>
      <c r="B164" s="30" t="s">
        <v>254</v>
      </c>
      <c r="C164" s="30" t="s">
        <v>262</v>
      </c>
      <c r="D164" s="30" t="s">
        <v>368</v>
      </c>
      <c r="E164" s="31" t="s">
        <v>38</v>
      </c>
      <c r="F164" s="358">
        <v>12000000</v>
      </c>
      <c r="G164" s="30" t="s">
        <v>435</v>
      </c>
      <c r="H164" s="33">
        <v>1110536114</v>
      </c>
      <c r="I164" s="34">
        <v>2</v>
      </c>
      <c r="J164" s="34">
        <v>1267</v>
      </c>
      <c r="K164" s="35">
        <v>45341</v>
      </c>
      <c r="L164" s="36">
        <f t="shared" si="17"/>
        <v>12000000</v>
      </c>
      <c r="M164" s="367">
        <v>45349</v>
      </c>
      <c r="N164" s="31" t="s">
        <v>40</v>
      </c>
      <c r="O164" s="37">
        <v>45349</v>
      </c>
      <c r="P164" s="31">
        <v>1256</v>
      </c>
      <c r="Q164" s="30">
        <v>220401</v>
      </c>
      <c r="R164" s="38">
        <f t="shared" si="18"/>
        <v>12000000</v>
      </c>
      <c r="S164" s="35">
        <v>45349</v>
      </c>
      <c r="T164" s="33" t="s">
        <v>436</v>
      </c>
      <c r="U164" s="35">
        <v>45349</v>
      </c>
      <c r="V164" s="31" t="s">
        <v>88</v>
      </c>
      <c r="W164" s="35"/>
      <c r="X164" s="30"/>
      <c r="Y164" s="354">
        <f t="shared" si="19"/>
        <v>4000000</v>
      </c>
      <c r="Z164" s="30"/>
      <c r="AA164" s="40"/>
      <c r="AB164" s="30"/>
      <c r="AC164" s="40"/>
      <c r="AD164" s="19"/>
    </row>
    <row r="165" spans="1:30">
      <c r="A165" s="30">
        <v>163</v>
      </c>
      <c r="B165" s="30" t="s">
        <v>254</v>
      </c>
      <c r="C165" s="30" t="s">
        <v>262</v>
      </c>
      <c r="D165" s="30" t="s">
        <v>368</v>
      </c>
      <c r="E165" s="31" t="s">
        <v>38</v>
      </c>
      <c r="F165" s="358">
        <v>12000000</v>
      </c>
      <c r="G165" s="30" t="s">
        <v>437</v>
      </c>
      <c r="H165" s="33">
        <v>28559183</v>
      </c>
      <c r="I165" s="34">
        <v>1</v>
      </c>
      <c r="J165" s="34">
        <v>1276</v>
      </c>
      <c r="K165" s="35">
        <v>45341</v>
      </c>
      <c r="L165" s="36">
        <f t="shared" si="17"/>
        <v>12000000</v>
      </c>
      <c r="M165" s="367">
        <v>45349</v>
      </c>
      <c r="N165" s="31" t="s">
        <v>40</v>
      </c>
      <c r="O165" s="37">
        <v>45349</v>
      </c>
      <c r="P165" s="31">
        <v>1257</v>
      </c>
      <c r="Q165" s="30">
        <v>220401</v>
      </c>
      <c r="R165" s="38">
        <f t="shared" si="18"/>
        <v>12000000</v>
      </c>
      <c r="S165" s="35">
        <v>45349</v>
      </c>
      <c r="T165" s="33" t="s">
        <v>438</v>
      </c>
      <c r="U165" s="35">
        <v>45349</v>
      </c>
      <c r="V165" s="31" t="s">
        <v>88</v>
      </c>
      <c r="W165" s="35"/>
      <c r="X165" s="30"/>
      <c r="Y165" s="354">
        <f t="shared" si="19"/>
        <v>4000000</v>
      </c>
      <c r="Z165" s="30"/>
      <c r="AA165" s="40"/>
      <c r="AB165" s="30"/>
      <c r="AC165" s="40"/>
      <c r="AD165" s="19"/>
    </row>
    <row r="166" spans="1:30">
      <c r="A166" s="30">
        <v>164</v>
      </c>
      <c r="B166" s="30" t="s">
        <v>254</v>
      </c>
      <c r="C166" s="30" t="s">
        <v>157</v>
      </c>
      <c r="D166" s="59" t="s">
        <v>439</v>
      </c>
      <c r="E166" s="31" t="s">
        <v>38</v>
      </c>
      <c r="F166" s="358">
        <v>6900000</v>
      </c>
      <c r="G166" s="30" t="s">
        <v>440</v>
      </c>
      <c r="H166" s="33">
        <v>28548840</v>
      </c>
      <c r="I166" s="34">
        <v>5</v>
      </c>
      <c r="J166" s="34">
        <v>1248</v>
      </c>
      <c r="K166" s="35">
        <v>45335</v>
      </c>
      <c r="L166" s="36">
        <f t="shared" si="17"/>
        <v>6900000</v>
      </c>
      <c r="M166" s="367">
        <v>45349</v>
      </c>
      <c r="N166" s="31" t="s">
        <v>40</v>
      </c>
      <c r="O166" s="37">
        <v>45349</v>
      </c>
      <c r="P166" s="31">
        <v>1258</v>
      </c>
      <c r="Q166" s="30">
        <v>220402</v>
      </c>
      <c r="R166" s="38">
        <f t="shared" si="18"/>
        <v>6900000</v>
      </c>
      <c r="S166" s="35">
        <v>45349</v>
      </c>
      <c r="T166" s="33" t="s">
        <v>441</v>
      </c>
      <c r="U166" s="35">
        <v>45349</v>
      </c>
      <c r="V166" s="31" t="s">
        <v>88</v>
      </c>
      <c r="W166" s="35"/>
      <c r="X166" s="30"/>
      <c r="Y166" s="354">
        <f t="shared" si="19"/>
        <v>2300000</v>
      </c>
      <c r="Z166" s="30"/>
      <c r="AA166" s="40"/>
      <c r="AB166" s="30"/>
      <c r="AC166" s="40"/>
      <c r="AD166" s="19"/>
    </row>
    <row r="167" spans="1:30">
      <c r="A167" s="30">
        <v>165</v>
      </c>
      <c r="B167" s="30" t="s">
        <v>254</v>
      </c>
      <c r="C167" s="30" t="s">
        <v>157</v>
      </c>
      <c r="D167" s="59" t="s">
        <v>392</v>
      </c>
      <c r="E167" s="31" t="s">
        <v>38</v>
      </c>
      <c r="F167" s="358">
        <v>6900000</v>
      </c>
      <c r="G167" s="30" t="s">
        <v>442</v>
      </c>
      <c r="H167" s="33">
        <v>1234645968</v>
      </c>
      <c r="I167" s="34">
        <v>2</v>
      </c>
      <c r="J167" s="34">
        <v>1245</v>
      </c>
      <c r="K167" s="35">
        <v>45335</v>
      </c>
      <c r="L167" s="36">
        <f t="shared" si="17"/>
        <v>6900000</v>
      </c>
      <c r="M167" s="367">
        <v>45349</v>
      </c>
      <c r="N167" s="31" t="s">
        <v>40</v>
      </c>
      <c r="O167" s="37">
        <v>45349</v>
      </c>
      <c r="P167" s="31">
        <v>1259</v>
      </c>
      <c r="Q167" s="30">
        <v>220402</v>
      </c>
      <c r="R167" s="38">
        <f t="shared" si="18"/>
        <v>6900000</v>
      </c>
      <c r="S167" s="35">
        <v>45349</v>
      </c>
      <c r="T167" s="33" t="s">
        <v>443</v>
      </c>
      <c r="U167" s="35">
        <v>45350</v>
      </c>
      <c r="V167" s="31" t="s">
        <v>88</v>
      </c>
      <c r="W167" s="35"/>
      <c r="X167" s="30"/>
      <c r="Y167" s="354">
        <f t="shared" si="19"/>
        <v>2300000</v>
      </c>
      <c r="Z167" s="30"/>
      <c r="AA167" s="40"/>
      <c r="AB167" s="30"/>
      <c r="AC167" s="40"/>
      <c r="AD167" s="19"/>
    </row>
    <row r="168" spans="1:30">
      <c r="A168" s="30">
        <v>166</v>
      </c>
      <c r="B168" s="30" t="s">
        <v>254</v>
      </c>
      <c r="C168" s="30" t="s">
        <v>157</v>
      </c>
      <c r="D168" s="59" t="s">
        <v>392</v>
      </c>
      <c r="E168" s="31" t="s">
        <v>38</v>
      </c>
      <c r="F168" s="358">
        <v>6900000</v>
      </c>
      <c r="G168" s="30" t="s">
        <v>444</v>
      </c>
      <c r="H168" s="33">
        <v>520492545</v>
      </c>
      <c r="I168" s="34">
        <v>5</v>
      </c>
      <c r="J168" s="34">
        <v>1274</v>
      </c>
      <c r="K168" s="35">
        <v>45341</v>
      </c>
      <c r="L168" s="36">
        <f t="shared" si="17"/>
        <v>6900000</v>
      </c>
      <c r="M168" s="367">
        <v>45349</v>
      </c>
      <c r="N168" s="31" t="s">
        <v>40</v>
      </c>
      <c r="O168" s="37">
        <v>45349</v>
      </c>
      <c r="P168" s="31">
        <v>1260</v>
      </c>
      <c r="Q168" s="30">
        <v>220402</v>
      </c>
      <c r="R168" s="38">
        <f t="shared" si="18"/>
        <v>6900000</v>
      </c>
      <c r="S168" s="35">
        <v>45349</v>
      </c>
      <c r="T168" s="33" t="s">
        <v>445</v>
      </c>
      <c r="U168" s="35">
        <v>45349</v>
      </c>
      <c r="V168" s="31" t="s">
        <v>88</v>
      </c>
      <c r="W168" s="35"/>
      <c r="X168" s="30"/>
      <c r="Y168" s="354">
        <f t="shared" si="19"/>
        <v>2300000</v>
      </c>
      <c r="Z168" s="30"/>
      <c r="AA168" s="40"/>
      <c r="AB168" s="30"/>
      <c r="AC168" s="40"/>
      <c r="AD168" s="19"/>
    </row>
    <row r="169" spans="1:30">
      <c r="A169" s="30">
        <v>167</v>
      </c>
      <c r="B169" s="30" t="s">
        <v>254</v>
      </c>
      <c r="C169" s="30" t="s">
        <v>336</v>
      </c>
      <c r="D169" s="57" t="s">
        <v>383</v>
      </c>
      <c r="E169" s="31" t="s">
        <v>38</v>
      </c>
      <c r="F169" s="358">
        <v>8100000</v>
      </c>
      <c r="G169" s="30" t="s">
        <v>446</v>
      </c>
      <c r="H169" s="33">
        <v>1004417147</v>
      </c>
      <c r="I169" s="34">
        <v>0</v>
      </c>
      <c r="J169" s="34">
        <v>1186</v>
      </c>
      <c r="K169" s="35" t="s">
        <v>317</v>
      </c>
      <c r="L169" s="36">
        <f t="shared" si="17"/>
        <v>8100000</v>
      </c>
      <c r="M169" s="367">
        <v>45349</v>
      </c>
      <c r="N169" s="31" t="s">
        <v>40</v>
      </c>
      <c r="O169" s="37">
        <v>45349</v>
      </c>
      <c r="P169" s="31">
        <v>1261</v>
      </c>
      <c r="Q169" s="30">
        <v>220402</v>
      </c>
      <c r="R169" s="38">
        <f t="shared" si="18"/>
        <v>8100000</v>
      </c>
      <c r="S169" s="35">
        <v>45349</v>
      </c>
      <c r="T169" s="33" t="s">
        <v>447</v>
      </c>
      <c r="U169" s="35">
        <v>45352</v>
      </c>
      <c r="V169" s="31" t="s">
        <v>88</v>
      </c>
      <c r="W169" s="25"/>
      <c r="X169" s="19"/>
      <c r="Y169" s="354">
        <f t="shared" si="19"/>
        <v>2700000</v>
      </c>
      <c r="Z169" s="19"/>
      <c r="AA169" s="20"/>
      <c r="AB169" s="19"/>
      <c r="AC169" s="20"/>
      <c r="AD169" s="19"/>
    </row>
    <row r="170" spans="1:30">
      <c r="A170" s="43">
        <v>168</v>
      </c>
      <c r="B170" s="43" t="s">
        <v>254</v>
      </c>
      <c r="C170" s="43" t="s">
        <v>262</v>
      </c>
      <c r="D170" s="57" t="s">
        <v>448</v>
      </c>
      <c r="E170" s="44" t="s">
        <v>38</v>
      </c>
      <c r="F170" s="359">
        <v>6000000</v>
      </c>
      <c r="G170" s="43" t="s">
        <v>449</v>
      </c>
      <c r="H170" s="46">
        <v>1110448973</v>
      </c>
      <c r="I170" s="47">
        <v>5</v>
      </c>
      <c r="J170" s="47">
        <v>1189</v>
      </c>
      <c r="K170" s="48" t="s">
        <v>317</v>
      </c>
      <c r="L170" s="49">
        <f t="shared" si="17"/>
        <v>6000000</v>
      </c>
      <c r="M170" s="368">
        <v>45349</v>
      </c>
      <c r="N170" s="31" t="s">
        <v>40</v>
      </c>
      <c r="O170" s="50">
        <v>45349</v>
      </c>
      <c r="P170" s="44">
        <v>1262</v>
      </c>
      <c r="Q170" s="43">
        <v>220402</v>
      </c>
      <c r="R170" s="51">
        <f t="shared" si="18"/>
        <v>6000000</v>
      </c>
      <c r="S170" s="48">
        <v>45349</v>
      </c>
      <c r="T170" s="46" t="s">
        <v>450</v>
      </c>
      <c r="U170" s="48">
        <v>45349</v>
      </c>
      <c r="V170" s="44" t="s">
        <v>88</v>
      </c>
      <c r="W170" s="48"/>
      <c r="X170" s="43"/>
      <c r="Y170" s="354">
        <f t="shared" si="19"/>
        <v>2000000</v>
      </c>
      <c r="Z170" s="43"/>
      <c r="AA170" s="53"/>
      <c r="AB170" s="43"/>
      <c r="AC170" s="53"/>
      <c r="AD170" s="19"/>
    </row>
    <row r="171" spans="1:30">
      <c r="A171" s="30">
        <v>169</v>
      </c>
      <c r="B171" s="30" t="s">
        <v>254</v>
      </c>
      <c r="C171" s="30" t="s">
        <v>431</v>
      </c>
      <c r="D171" s="59" t="s">
        <v>432</v>
      </c>
      <c r="E171" s="31" t="s">
        <v>38</v>
      </c>
      <c r="F171" s="358">
        <v>6300000</v>
      </c>
      <c r="G171" s="30" t="s">
        <v>451</v>
      </c>
      <c r="H171" s="33">
        <v>1110487432</v>
      </c>
      <c r="I171" s="34">
        <v>9</v>
      </c>
      <c r="J171" s="34">
        <v>1279</v>
      </c>
      <c r="K171" s="35">
        <v>45341</v>
      </c>
      <c r="L171" s="36">
        <f t="shared" si="17"/>
        <v>6300000</v>
      </c>
      <c r="M171" s="367">
        <v>45349</v>
      </c>
      <c r="N171" s="31" t="s">
        <v>40</v>
      </c>
      <c r="O171" s="37">
        <v>45349</v>
      </c>
      <c r="P171" s="31">
        <v>1263</v>
      </c>
      <c r="Q171" s="30">
        <v>220402</v>
      </c>
      <c r="R171" s="38">
        <f t="shared" si="18"/>
        <v>6300000</v>
      </c>
      <c r="S171" s="35">
        <v>45349</v>
      </c>
      <c r="T171" s="33">
        <v>100030795</v>
      </c>
      <c r="U171" s="35">
        <v>45350</v>
      </c>
      <c r="V171" s="31" t="s">
        <v>88</v>
      </c>
      <c r="W171" s="35"/>
      <c r="X171" s="30"/>
      <c r="Y171" s="354">
        <f t="shared" si="19"/>
        <v>2100000</v>
      </c>
      <c r="Z171" s="30"/>
      <c r="AA171" s="40"/>
      <c r="AB171" s="30"/>
      <c r="AC171" s="40"/>
      <c r="AD171" s="19"/>
    </row>
    <row r="172" spans="1:30">
      <c r="A172" s="30">
        <v>170</v>
      </c>
      <c r="B172" s="30" t="s">
        <v>254</v>
      </c>
      <c r="C172" s="30" t="s">
        <v>431</v>
      </c>
      <c r="D172" s="59" t="s">
        <v>452</v>
      </c>
      <c r="E172" s="31" t="s">
        <v>38</v>
      </c>
      <c r="F172" s="358">
        <v>6300000</v>
      </c>
      <c r="G172" s="30" t="s">
        <v>453</v>
      </c>
      <c r="H172" s="33">
        <v>110530798</v>
      </c>
      <c r="I172" s="34">
        <v>2</v>
      </c>
      <c r="J172" s="34">
        <v>1278</v>
      </c>
      <c r="K172" s="35">
        <v>45341</v>
      </c>
      <c r="L172" s="36">
        <f t="shared" si="17"/>
        <v>6300000</v>
      </c>
      <c r="M172" s="367">
        <v>45349</v>
      </c>
      <c r="N172" s="31" t="s">
        <v>40</v>
      </c>
      <c r="O172" s="37">
        <v>45349</v>
      </c>
      <c r="P172" s="31">
        <v>1264</v>
      </c>
      <c r="Q172" s="30">
        <v>220402</v>
      </c>
      <c r="R172" s="38">
        <f t="shared" si="18"/>
        <v>6300000</v>
      </c>
      <c r="S172" s="35">
        <v>45349</v>
      </c>
      <c r="T172" s="33">
        <v>100030797</v>
      </c>
      <c r="U172" s="35">
        <v>45350</v>
      </c>
      <c r="V172" s="31" t="s">
        <v>88</v>
      </c>
      <c r="W172" s="35"/>
      <c r="X172" s="30"/>
      <c r="Y172" s="354">
        <f t="shared" si="19"/>
        <v>2100000</v>
      </c>
      <c r="Z172" s="30"/>
      <c r="AA172" s="40"/>
      <c r="AB172" s="30"/>
      <c r="AC172" s="40"/>
      <c r="AD172" s="19"/>
    </row>
    <row r="173" spans="1:30">
      <c r="A173" s="30">
        <v>171</v>
      </c>
      <c r="B173" s="30" t="s">
        <v>35</v>
      </c>
      <c r="C173" s="30" t="s">
        <v>157</v>
      </c>
      <c r="D173" s="59" t="s">
        <v>454</v>
      </c>
      <c r="E173" s="31" t="s">
        <v>38</v>
      </c>
      <c r="F173" s="358">
        <v>16440000</v>
      </c>
      <c r="G173" s="30" t="s">
        <v>455</v>
      </c>
      <c r="H173" s="33">
        <v>1110493913</v>
      </c>
      <c r="I173" s="34">
        <v>4</v>
      </c>
      <c r="J173" s="34">
        <v>1270</v>
      </c>
      <c r="K173" s="35">
        <v>45341</v>
      </c>
      <c r="L173" s="36">
        <f t="shared" si="17"/>
        <v>16440000</v>
      </c>
      <c r="M173" s="367">
        <v>45349</v>
      </c>
      <c r="N173" s="31" t="s">
        <v>40</v>
      </c>
      <c r="O173" s="37">
        <v>45349</v>
      </c>
      <c r="P173" s="31">
        <v>1265</v>
      </c>
      <c r="Q173" s="30">
        <v>2101020302</v>
      </c>
      <c r="R173" s="38">
        <f t="shared" si="18"/>
        <v>16440000</v>
      </c>
      <c r="S173" s="35">
        <v>45350</v>
      </c>
      <c r="T173" s="33" t="s">
        <v>456</v>
      </c>
      <c r="U173" s="35">
        <v>45350</v>
      </c>
      <c r="V173" s="31" t="s">
        <v>457</v>
      </c>
      <c r="W173" s="35"/>
      <c r="X173" s="30"/>
      <c r="Y173" s="354">
        <f t="shared" si="19"/>
        <v>5480000</v>
      </c>
      <c r="Z173" s="30"/>
      <c r="AA173" s="40"/>
      <c r="AB173" s="30"/>
      <c r="AC173" s="40"/>
      <c r="AD173" s="19"/>
    </row>
    <row r="174" spans="1:30">
      <c r="A174" s="30">
        <v>172</v>
      </c>
      <c r="B174" s="30" t="s">
        <v>254</v>
      </c>
      <c r="C174" s="30" t="s">
        <v>157</v>
      </c>
      <c r="D174" s="59" t="s">
        <v>458</v>
      </c>
      <c r="E174" s="31" t="s">
        <v>38</v>
      </c>
      <c r="F174" s="358">
        <v>6300000</v>
      </c>
      <c r="G174" s="30" t="s">
        <v>459</v>
      </c>
      <c r="H174" s="33">
        <v>38143501</v>
      </c>
      <c r="I174" s="34">
        <v>0</v>
      </c>
      <c r="J174" s="34">
        <v>1284</v>
      </c>
      <c r="K174" s="35">
        <v>45341</v>
      </c>
      <c r="L174" s="36">
        <f t="shared" si="17"/>
        <v>6300000</v>
      </c>
      <c r="M174" s="367">
        <v>45349</v>
      </c>
      <c r="N174" s="31" t="s">
        <v>353</v>
      </c>
      <c r="O174" s="37">
        <v>45351</v>
      </c>
      <c r="P174" s="31">
        <v>1277</v>
      </c>
      <c r="Q174" s="30">
        <v>220402</v>
      </c>
      <c r="R174" s="38">
        <f t="shared" si="18"/>
        <v>6300000</v>
      </c>
      <c r="S174" s="35">
        <v>45352</v>
      </c>
      <c r="T174" s="33" t="s">
        <v>460</v>
      </c>
      <c r="U174" s="35">
        <v>45352</v>
      </c>
      <c r="V174" s="31" t="s">
        <v>88</v>
      </c>
      <c r="W174" s="35"/>
      <c r="X174" s="30"/>
      <c r="Y174" s="354">
        <f t="shared" si="19"/>
        <v>2100000</v>
      </c>
      <c r="Z174" s="30"/>
      <c r="AA174" s="40"/>
      <c r="AB174" s="30"/>
      <c r="AC174" s="40"/>
      <c r="AD174" s="19"/>
    </row>
    <row r="175" spans="1:30">
      <c r="A175" s="30">
        <v>173</v>
      </c>
      <c r="B175" s="30" t="s">
        <v>254</v>
      </c>
      <c r="C175" s="30" t="s">
        <v>409</v>
      </c>
      <c r="D175" s="59" t="s">
        <v>410</v>
      </c>
      <c r="E175" s="31" t="s">
        <v>38</v>
      </c>
      <c r="F175" s="358">
        <v>21000000</v>
      </c>
      <c r="G175" s="30" t="s">
        <v>461</v>
      </c>
      <c r="H175" s="33">
        <v>1110528669</v>
      </c>
      <c r="I175" s="34">
        <v>4</v>
      </c>
      <c r="J175" s="34">
        <v>1281</v>
      </c>
      <c r="K175" s="35">
        <v>45341</v>
      </c>
      <c r="L175" s="36">
        <f t="shared" si="17"/>
        <v>21000000</v>
      </c>
      <c r="M175" s="367">
        <v>45349</v>
      </c>
      <c r="N175" s="31" t="s">
        <v>40</v>
      </c>
      <c r="O175" s="37">
        <v>45350</v>
      </c>
      <c r="P175" s="31">
        <v>1269</v>
      </c>
      <c r="Q175" s="30">
        <v>220401</v>
      </c>
      <c r="R175" s="38">
        <f t="shared" si="18"/>
        <v>21000000</v>
      </c>
      <c r="S175" s="35">
        <v>45349</v>
      </c>
      <c r="T175" s="33" t="s">
        <v>462</v>
      </c>
      <c r="U175" s="35">
        <v>45351</v>
      </c>
      <c r="V175" s="31" t="s">
        <v>88</v>
      </c>
      <c r="W175" s="35"/>
      <c r="X175" s="30"/>
      <c r="Y175" s="354">
        <f t="shared" si="19"/>
        <v>7000000</v>
      </c>
      <c r="Z175" s="30"/>
      <c r="AA175" s="40"/>
      <c r="AB175" s="30"/>
      <c r="AC175" s="40"/>
      <c r="AD175" s="19"/>
    </row>
    <row r="176" spans="1:30">
      <c r="A176" s="30">
        <v>174</v>
      </c>
      <c r="B176" s="30" t="s">
        <v>35</v>
      </c>
      <c r="C176" s="30" t="s">
        <v>157</v>
      </c>
      <c r="D176" s="59" t="s">
        <v>463</v>
      </c>
      <c r="E176" s="31" t="s">
        <v>38</v>
      </c>
      <c r="F176" s="358">
        <v>43200000</v>
      </c>
      <c r="G176" s="30" t="s">
        <v>464</v>
      </c>
      <c r="H176" s="33">
        <v>1110478445</v>
      </c>
      <c r="I176" s="34">
        <v>6</v>
      </c>
      <c r="J176" s="34">
        <v>1271</v>
      </c>
      <c r="K176" s="35">
        <v>45341</v>
      </c>
      <c r="L176" s="36">
        <f t="shared" si="17"/>
        <v>43200000</v>
      </c>
      <c r="M176" s="367">
        <v>45349</v>
      </c>
      <c r="N176" s="31" t="s">
        <v>40</v>
      </c>
      <c r="O176" s="37">
        <v>45349</v>
      </c>
      <c r="P176" s="31">
        <v>1266</v>
      </c>
      <c r="Q176" s="30">
        <v>2101020301</v>
      </c>
      <c r="R176" s="38">
        <f t="shared" si="18"/>
        <v>43200000</v>
      </c>
      <c r="S176" s="35" t="s">
        <v>465</v>
      </c>
      <c r="T176" s="33" t="s">
        <v>465</v>
      </c>
      <c r="U176" s="35">
        <v>45349</v>
      </c>
      <c r="V176" s="31" t="s">
        <v>466</v>
      </c>
      <c r="W176" s="35"/>
      <c r="X176" s="30"/>
      <c r="Y176" s="354">
        <f>+F176/8</f>
        <v>5400000</v>
      </c>
      <c r="Z176" s="30"/>
      <c r="AA176" s="40"/>
      <c r="AB176" s="30"/>
      <c r="AC176" s="40"/>
      <c r="AD176" s="19"/>
    </row>
    <row r="177" spans="1:30">
      <c r="A177" s="30">
        <v>175</v>
      </c>
      <c r="B177" s="30" t="s">
        <v>254</v>
      </c>
      <c r="C177" s="30" t="s">
        <v>157</v>
      </c>
      <c r="D177" s="59" t="s">
        <v>401</v>
      </c>
      <c r="E177" s="31" t="s">
        <v>38</v>
      </c>
      <c r="F177" s="358">
        <v>12900000</v>
      </c>
      <c r="G177" s="30" t="s">
        <v>467</v>
      </c>
      <c r="H177" s="33">
        <v>1110531277</v>
      </c>
      <c r="I177" s="34">
        <v>1</v>
      </c>
      <c r="J177" s="34">
        <v>1240</v>
      </c>
      <c r="K177" s="35">
        <v>45335</v>
      </c>
      <c r="L177" s="36">
        <f t="shared" si="17"/>
        <v>12900000</v>
      </c>
      <c r="M177" s="367">
        <v>45349</v>
      </c>
      <c r="N177" s="31" t="s">
        <v>40</v>
      </c>
      <c r="O177" s="37">
        <v>45349</v>
      </c>
      <c r="P177" s="31">
        <v>1267</v>
      </c>
      <c r="Q177" s="30">
        <v>220401</v>
      </c>
      <c r="R177" s="38">
        <f t="shared" si="18"/>
        <v>12900000</v>
      </c>
      <c r="S177" s="35">
        <v>45349</v>
      </c>
      <c r="T177" s="33" t="s">
        <v>468</v>
      </c>
      <c r="U177" s="35">
        <v>45349</v>
      </c>
      <c r="V177" s="31" t="s">
        <v>88</v>
      </c>
      <c r="W177" s="35"/>
      <c r="X177" s="30"/>
      <c r="Y177" s="354">
        <f t="shared" si="19"/>
        <v>4300000</v>
      </c>
      <c r="Z177" s="30"/>
      <c r="AA177" s="40"/>
      <c r="AB177" s="30"/>
      <c r="AC177" s="40"/>
      <c r="AD177" s="19"/>
    </row>
    <row r="178" spans="1:30">
      <c r="A178" s="30">
        <v>176</v>
      </c>
      <c r="B178" s="30" t="s">
        <v>254</v>
      </c>
      <c r="C178" s="30" t="s">
        <v>157</v>
      </c>
      <c r="D178" s="59" t="s">
        <v>469</v>
      </c>
      <c r="E178" s="31" t="s">
        <v>38</v>
      </c>
      <c r="F178" s="358">
        <v>6900000</v>
      </c>
      <c r="G178" s="30" t="s">
        <v>470</v>
      </c>
      <c r="H178" s="33">
        <v>1105780237</v>
      </c>
      <c r="I178" s="34">
        <v>6</v>
      </c>
      <c r="J178" s="34">
        <v>1255</v>
      </c>
      <c r="K178" s="35">
        <v>45335</v>
      </c>
      <c r="L178" s="36">
        <f t="shared" si="17"/>
        <v>6900000</v>
      </c>
      <c r="M178" s="367">
        <v>45349</v>
      </c>
      <c r="N178" s="31" t="s">
        <v>40</v>
      </c>
      <c r="O178" s="37">
        <v>45349</v>
      </c>
      <c r="P178" s="31">
        <v>1268</v>
      </c>
      <c r="Q178" s="30">
        <v>220402</v>
      </c>
      <c r="R178" s="38">
        <f t="shared" si="18"/>
        <v>6900000</v>
      </c>
      <c r="S178" s="35">
        <v>45349</v>
      </c>
      <c r="T178" s="33" t="s">
        <v>471</v>
      </c>
      <c r="U178" s="35">
        <v>45350</v>
      </c>
      <c r="V178" s="31" t="s">
        <v>88</v>
      </c>
      <c r="W178" s="35"/>
      <c r="X178" s="30"/>
      <c r="Y178" s="354">
        <f t="shared" si="19"/>
        <v>2300000</v>
      </c>
      <c r="Z178" s="30"/>
      <c r="AA178" s="40"/>
      <c r="AB178" s="30"/>
      <c r="AC178" s="40"/>
      <c r="AD178" s="19"/>
    </row>
    <row r="179" spans="1:30">
      <c r="A179" s="30">
        <v>177</v>
      </c>
      <c r="B179" s="30" t="s">
        <v>254</v>
      </c>
      <c r="C179" s="30" t="s">
        <v>282</v>
      </c>
      <c r="D179" s="55" t="s">
        <v>100</v>
      </c>
      <c r="E179" s="31" t="s">
        <v>38</v>
      </c>
      <c r="F179" s="358">
        <v>5850000</v>
      </c>
      <c r="G179" s="30" t="s">
        <v>472</v>
      </c>
      <c r="H179" s="33">
        <v>1006130203</v>
      </c>
      <c r="I179" s="34">
        <v>9</v>
      </c>
      <c r="J179" s="34">
        <v>1280</v>
      </c>
      <c r="K179" s="35">
        <v>45341</v>
      </c>
      <c r="L179" s="36">
        <f t="shared" si="17"/>
        <v>5850000</v>
      </c>
      <c r="M179" s="367">
        <v>45349</v>
      </c>
      <c r="N179" s="31" t="s">
        <v>40</v>
      </c>
      <c r="O179" s="37">
        <v>45350</v>
      </c>
      <c r="P179" s="31">
        <v>1270</v>
      </c>
      <c r="Q179" s="30">
        <v>220402</v>
      </c>
      <c r="R179" s="38">
        <f t="shared" si="18"/>
        <v>5850000</v>
      </c>
      <c r="S179" s="35">
        <v>45349</v>
      </c>
      <c r="T179" s="33">
        <v>100030808</v>
      </c>
      <c r="U179" s="35">
        <v>45351</v>
      </c>
      <c r="V179" s="31" t="s">
        <v>371</v>
      </c>
      <c r="W179" s="35"/>
      <c r="X179" s="30"/>
      <c r="Y179" s="354">
        <f t="shared" si="19"/>
        <v>1950000</v>
      </c>
      <c r="Z179" s="30"/>
      <c r="AA179" s="40"/>
      <c r="AB179" s="30"/>
      <c r="AC179" s="40"/>
      <c r="AD179" s="19"/>
    </row>
    <row r="180" spans="1:30">
      <c r="A180" s="30">
        <v>178</v>
      </c>
      <c r="B180" s="30" t="s">
        <v>254</v>
      </c>
      <c r="C180" s="30" t="s">
        <v>262</v>
      </c>
      <c r="D180" s="30" t="s">
        <v>368</v>
      </c>
      <c r="E180" s="31" t="s">
        <v>38</v>
      </c>
      <c r="F180" s="358">
        <v>12000000</v>
      </c>
      <c r="G180" s="30" t="s">
        <v>473</v>
      </c>
      <c r="H180" s="33">
        <v>19483464</v>
      </c>
      <c r="I180" s="34">
        <v>5</v>
      </c>
      <c r="J180" s="34">
        <v>1275</v>
      </c>
      <c r="K180" s="35">
        <v>45341</v>
      </c>
      <c r="L180" s="36">
        <f t="shared" si="17"/>
        <v>12000000</v>
      </c>
      <c r="M180" s="367">
        <v>45349</v>
      </c>
      <c r="N180" s="31" t="s">
        <v>40</v>
      </c>
      <c r="O180" s="37">
        <v>45350</v>
      </c>
      <c r="P180" s="31">
        <v>1271</v>
      </c>
      <c r="Q180" s="30">
        <v>200401</v>
      </c>
      <c r="R180" s="38">
        <f t="shared" si="18"/>
        <v>12000000</v>
      </c>
      <c r="S180" s="35">
        <v>45349</v>
      </c>
      <c r="T180" s="33" t="s">
        <v>474</v>
      </c>
      <c r="U180" s="35">
        <v>45351</v>
      </c>
      <c r="V180" s="31" t="s">
        <v>88</v>
      </c>
      <c r="W180" s="35"/>
      <c r="X180" s="30"/>
      <c r="Y180" s="354">
        <f t="shared" si="19"/>
        <v>4000000</v>
      </c>
      <c r="Z180" s="30"/>
      <c r="AA180" s="40"/>
      <c r="AB180" s="30"/>
      <c r="AC180" s="40"/>
      <c r="AD180" s="19"/>
    </row>
    <row r="181" spans="1:30">
      <c r="A181" s="30">
        <v>179</v>
      </c>
      <c r="B181" s="30" t="s">
        <v>254</v>
      </c>
      <c r="C181" s="30" t="s">
        <v>53</v>
      </c>
      <c r="D181" s="55" t="s">
        <v>83</v>
      </c>
      <c r="E181" s="31" t="s">
        <v>38</v>
      </c>
      <c r="F181" s="358">
        <v>10500000</v>
      </c>
      <c r="G181" s="30" t="s">
        <v>475</v>
      </c>
      <c r="H181" s="33">
        <v>1234640609</v>
      </c>
      <c r="I181" s="34">
        <v>0</v>
      </c>
      <c r="J181" s="34">
        <v>1273</v>
      </c>
      <c r="K181" s="35">
        <v>45341</v>
      </c>
      <c r="L181" s="36">
        <f t="shared" si="17"/>
        <v>10500000</v>
      </c>
      <c r="M181" s="367">
        <v>45349</v>
      </c>
      <c r="N181" s="31" t="s">
        <v>40</v>
      </c>
      <c r="O181" s="37">
        <v>45350</v>
      </c>
      <c r="P181" s="31">
        <v>1272</v>
      </c>
      <c r="Q181" s="30">
        <v>220401</v>
      </c>
      <c r="R181" s="38">
        <f t="shared" si="18"/>
        <v>10500000</v>
      </c>
      <c r="S181" s="35">
        <v>45350</v>
      </c>
      <c r="T181" s="33" t="s">
        <v>476</v>
      </c>
      <c r="U181" s="35">
        <v>45351</v>
      </c>
      <c r="V181" s="31" t="s">
        <v>88</v>
      </c>
      <c r="W181" s="35"/>
      <c r="X181" s="30"/>
      <c r="Y181" s="354">
        <f t="shared" si="19"/>
        <v>3500000</v>
      </c>
      <c r="Z181" s="30"/>
      <c r="AA181" s="40"/>
      <c r="AB181" s="30"/>
      <c r="AC181" s="40"/>
      <c r="AD181" s="19"/>
    </row>
    <row r="182" spans="1:30">
      <c r="A182" s="30">
        <v>180</v>
      </c>
      <c r="B182" s="30" t="s">
        <v>254</v>
      </c>
      <c r="C182" s="30" t="s">
        <v>409</v>
      </c>
      <c r="D182" s="59" t="s">
        <v>420</v>
      </c>
      <c r="E182" s="31" t="s">
        <v>38</v>
      </c>
      <c r="F182" s="358">
        <v>11400000</v>
      </c>
      <c r="G182" s="30" t="s">
        <v>477</v>
      </c>
      <c r="H182" s="33">
        <v>1110548516</v>
      </c>
      <c r="I182" s="34">
        <v>1</v>
      </c>
      <c r="J182" s="34">
        <v>1249</v>
      </c>
      <c r="K182" s="35">
        <v>45335</v>
      </c>
      <c r="L182" s="36">
        <f t="shared" si="17"/>
        <v>11400000</v>
      </c>
      <c r="M182" s="367">
        <v>45349</v>
      </c>
      <c r="N182" s="31" t="s">
        <v>40</v>
      </c>
      <c r="O182" s="37">
        <v>45350</v>
      </c>
      <c r="P182" s="31">
        <v>1273</v>
      </c>
      <c r="Q182" s="30">
        <v>220401</v>
      </c>
      <c r="R182" s="38">
        <f t="shared" si="18"/>
        <v>11400000</v>
      </c>
      <c r="S182" s="35">
        <v>45350</v>
      </c>
      <c r="T182" s="33" t="s">
        <v>478</v>
      </c>
      <c r="U182" s="35">
        <v>45351</v>
      </c>
      <c r="V182" s="31" t="s">
        <v>88</v>
      </c>
      <c r="W182" s="35"/>
      <c r="X182" s="30"/>
      <c r="Y182" s="354">
        <f t="shared" si="19"/>
        <v>3800000</v>
      </c>
      <c r="Z182" s="30"/>
      <c r="AA182" s="40"/>
      <c r="AB182" s="30"/>
      <c r="AC182" s="40"/>
      <c r="AD182" s="19"/>
    </row>
    <row r="183" spans="1:30">
      <c r="A183" s="30">
        <v>181</v>
      </c>
      <c r="B183" s="30" t="s">
        <v>254</v>
      </c>
      <c r="C183" s="30" t="s">
        <v>409</v>
      </c>
      <c r="D183" s="59" t="s">
        <v>410</v>
      </c>
      <c r="E183" s="31" t="s">
        <v>38</v>
      </c>
      <c r="F183" s="358">
        <v>21000000</v>
      </c>
      <c r="G183" s="30" t="s">
        <v>479</v>
      </c>
      <c r="H183" s="33">
        <v>11301761</v>
      </c>
      <c r="I183" s="34">
        <v>9</v>
      </c>
      <c r="J183" s="34">
        <v>1233</v>
      </c>
      <c r="K183" s="35">
        <v>45335</v>
      </c>
      <c r="L183" s="36">
        <f t="shared" si="17"/>
        <v>21000000</v>
      </c>
      <c r="M183" s="367">
        <v>45349</v>
      </c>
      <c r="N183" s="31" t="s">
        <v>40</v>
      </c>
      <c r="O183" s="37">
        <v>45350</v>
      </c>
      <c r="P183" s="31">
        <v>1274</v>
      </c>
      <c r="Q183" s="30">
        <v>220401</v>
      </c>
      <c r="R183" s="38">
        <f t="shared" si="18"/>
        <v>21000000</v>
      </c>
      <c r="S183" s="35">
        <v>45350</v>
      </c>
      <c r="T183" s="33" t="s">
        <v>480</v>
      </c>
      <c r="U183" s="35">
        <v>45351</v>
      </c>
      <c r="V183" s="31" t="s">
        <v>88</v>
      </c>
      <c r="W183" s="35"/>
      <c r="X183" s="30"/>
      <c r="Y183" s="354">
        <f t="shared" si="19"/>
        <v>7000000</v>
      </c>
      <c r="Z183" s="30"/>
      <c r="AA183" s="40"/>
      <c r="AB183" s="30"/>
      <c r="AC183" s="40"/>
      <c r="AD183" s="19"/>
    </row>
    <row r="184" spans="1:30">
      <c r="A184" s="30">
        <v>182</v>
      </c>
      <c r="B184" s="30" t="s">
        <v>254</v>
      </c>
      <c r="C184" s="30" t="s">
        <v>431</v>
      </c>
      <c r="D184" s="59" t="s">
        <v>432</v>
      </c>
      <c r="E184" s="31" t="s">
        <v>38</v>
      </c>
      <c r="F184" s="358">
        <v>6300000</v>
      </c>
      <c r="G184" s="30" t="s">
        <v>481</v>
      </c>
      <c r="H184" s="33">
        <v>1109386295</v>
      </c>
      <c r="I184" s="34">
        <v>9</v>
      </c>
      <c r="J184" s="34">
        <v>1269</v>
      </c>
      <c r="K184" s="35">
        <v>45341</v>
      </c>
      <c r="L184" s="36">
        <f t="shared" si="17"/>
        <v>6300000</v>
      </c>
      <c r="M184" s="367">
        <v>45349</v>
      </c>
      <c r="N184" s="31" t="s">
        <v>40</v>
      </c>
      <c r="O184" s="37">
        <v>45350</v>
      </c>
      <c r="P184" s="31">
        <v>1275</v>
      </c>
      <c r="Q184" s="30">
        <v>220402</v>
      </c>
      <c r="R184" s="38">
        <f t="shared" si="18"/>
        <v>6300000</v>
      </c>
      <c r="S184" s="35">
        <v>45349</v>
      </c>
      <c r="T184" s="33" t="s">
        <v>482</v>
      </c>
      <c r="U184" s="35">
        <v>45350</v>
      </c>
      <c r="V184" s="31" t="s">
        <v>88</v>
      </c>
      <c r="W184" s="35"/>
      <c r="X184" s="30"/>
      <c r="Y184" s="354">
        <f t="shared" si="19"/>
        <v>2100000</v>
      </c>
      <c r="Z184" s="30"/>
      <c r="AA184" s="40"/>
      <c r="AB184" s="30"/>
      <c r="AC184" s="40"/>
      <c r="AD184" s="19"/>
    </row>
    <row r="185" spans="1:30">
      <c r="A185" s="30">
        <v>183</v>
      </c>
      <c r="B185" s="30" t="s">
        <v>35</v>
      </c>
      <c r="C185" s="30" t="s">
        <v>48</v>
      </c>
      <c r="D185" s="55" t="s">
        <v>67</v>
      </c>
      <c r="E185" s="31" t="s">
        <v>38</v>
      </c>
      <c r="F185" s="358">
        <v>480245000</v>
      </c>
      <c r="G185" s="30" t="s">
        <v>68</v>
      </c>
      <c r="H185" s="33">
        <v>900504144</v>
      </c>
      <c r="I185" s="34">
        <v>0</v>
      </c>
      <c r="J185" s="34">
        <v>1180</v>
      </c>
      <c r="K185" s="35">
        <v>45322</v>
      </c>
      <c r="L185" s="36">
        <f t="shared" si="17"/>
        <v>480245000</v>
      </c>
      <c r="M185" s="367">
        <v>45351</v>
      </c>
      <c r="N185" s="31" t="s">
        <v>40</v>
      </c>
      <c r="O185" s="37">
        <v>45351</v>
      </c>
      <c r="P185" s="31">
        <v>1278</v>
      </c>
      <c r="Q185" s="30">
        <v>220101</v>
      </c>
      <c r="R185" s="38">
        <f t="shared" si="18"/>
        <v>480245000</v>
      </c>
      <c r="S185" s="35">
        <v>45351</v>
      </c>
      <c r="T185" s="33" t="s">
        <v>483</v>
      </c>
      <c r="U185" s="35">
        <v>45351</v>
      </c>
      <c r="V185" s="31" t="s">
        <v>457</v>
      </c>
      <c r="W185" s="35"/>
      <c r="X185" s="30"/>
      <c r="Y185" s="354">
        <f t="shared" si="19"/>
        <v>160081666.66666666</v>
      </c>
      <c r="Z185" s="30"/>
      <c r="AA185" s="40"/>
      <c r="AB185" s="30"/>
      <c r="AC185" s="40"/>
      <c r="AD185" s="19"/>
    </row>
    <row r="186" spans="1:30">
      <c r="A186" s="43">
        <v>184</v>
      </c>
      <c r="B186" s="43" t="s">
        <v>35</v>
      </c>
      <c r="C186" s="43" t="s">
        <v>48</v>
      </c>
      <c r="D186" s="60" t="s">
        <v>49</v>
      </c>
      <c r="E186" s="44" t="s">
        <v>38</v>
      </c>
      <c r="F186" s="359">
        <v>173921718</v>
      </c>
      <c r="G186" s="43" t="s">
        <v>50</v>
      </c>
      <c r="H186" s="46">
        <v>901252497</v>
      </c>
      <c r="I186" s="47">
        <v>6</v>
      </c>
      <c r="J186" s="47">
        <v>1290</v>
      </c>
      <c r="K186" s="48">
        <v>45343</v>
      </c>
      <c r="L186" s="49">
        <f t="shared" si="17"/>
        <v>173921718</v>
      </c>
      <c r="M186" s="368">
        <v>45351</v>
      </c>
      <c r="N186" s="31" t="s">
        <v>40</v>
      </c>
      <c r="O186" s="50">
        <v>45351</v>
      </c>
      <c r="P186" s="44">
        <v>1279</v>
      </c>
      <c r="Q186" s="43">
        <v>220202</v>
      </c>
      <c r="R186" s="51">
        <f t="shared" si="18"/>
        <v>173921718</v>
      </c>
      <c r="S186" s="48">
        <v>45351</v>
      </c>
      <c r="T186" s="46" t="s">
        <v>484</v>
      </c>
      <c r="U186" s="48">
        <v>45351</v>
      </c>
      <c r="V186" s="44" t="s">
        <v>457</v>
      </c>
      <c r="W186" s="48"/>
      <c r="X186" s="43"/>
      <c r="Y186" s="354">
        <f t="shared" si="19"/>
        <v>57973906</v>
      </c>
      <c r="Z186" s="43"/>
      <c r="AA186" s="53"/>
      <c r="AB186" s="43"/>
      <c r="AC186" s="53"/>
      <c r="AD186" s="19"/>
    </row>
    <row r="187" spans="1:30">
      <c r="A187" s="30">
        <v>185</v>
      </c>
      <c r="B187" s="30" t="s">
        <v>35</v>
      </c>
      <c r="C187" s="30" t="s">
        <v>485</v>
      </c>
      <c r="D187" s="68" t="s">
        <v>486</v>
      </c>
      <c r="E187" s="31" t="s">
        <v>38</v>
      </c>
      <c r="F187" s="358">
        <v>211635582</v>
      </c>
      <c r="G187" s="30" t="s">
        <v>108</v>
      </c>
      <c r="H187" s="33">
        <v>800185215</v>
      </c>
      <c r="I187" s="34">
        <v>2</v>
      </c>
      <c r="J187" s="34">
        <v>1227</v>
      </c>
      <c r="K187" s="35">
        <v>45334</v>
      </c>
      <c r="L187" s="36">
        <f t="shared" si="17"/>
        <v>211635582</v>
      </c>
      <c r="M187" s="367">
        <v>45351</v>
      </c>
      <c r="N187" s="31" t="s">
        <v>40</v>
      </c>
      <c r="O187" s="37">
        <v>45351</v>
      </c>
      <c r="P187" s="31">
        <v>1280</v>
      </c>
      <c r="Q187" s="30">
        <v>2102020210</v>
      </c>
      <c r="R187" s="38">
        <f t="shared" si="18"/>
        <v>211635582</v>
      </c>
      <c r="S187" s="35">
        <v>45351</v>
      </c>
      <c r="T187" s="33" t="s">
        <v>487</v>
      </c>
      <c r="U187" s="35">
        <v>45352</v>
      </c>
      <c r="V187" s="31" t="s">
        <v>46</v>
      </c>
      <c r="W187" s="35"/>
      <c r="X187" s="30"/>
      <c r="Y187" s="354">
        <f>+F187/4</f>
        <v>52908895.5</v>
      </c>
      <c r="Z187" s="30"/>
      <c r="AA187" s="40"/>
      <c r="AB187" s="30"/>
      <c r="AC187" s="40"/>
      <c r="AD187" s="19"/>
    </row>
    <row r="188" spans="1:30">
      <c r="A188" s="30">
        <v>186</v>
      </c>
      <c r="B188" s="30" t="s">
        <v>35</v>
      </c>
      <c r="C188" s="30" t="s">
        <v>488</v>
      </c>
      <c r="D188" s="58" t="s">
        <v>489</v>
      </c>
      <c r="E188" s="31" t="s">
        <v>38</v>
      </c>
      <c r="F188" s="358">
        <v>5300000</v>
      </c>
      <c r="G188" s="30" t="s">
        <v>490</v>
      </c>
      <c r="H188" s="33">
        <v>900062917</v>
      </c>
      <c r="I188" s="34">
        <v>9</v>
      </c>
      <c r="J188" s="34">
        <v>1297</v>
      </c>
      <c r="K188" s="35">
        <v>45345</v>
      </c>
      <c r="L188" s="36">
        <f t="shared" si="17"/>
        <v>5300000</v>
      </c>
      <c r="M188" s="367">
        <v>45352</v>
      </c>
      <c r="N188" s="31" t="s">
        <v>40</v>
      </c>
      <c r="O188" s="37"/>
      <c r="P188" s="31"/>
      <c r="Q188" s="30"/>
      <c r="R188" s="38">
        <f t="shared" si="18"/>
        <v>5300000</v>
      </c>
      <c r="S188" s="35"/>
      <c r="T188" s="69" t="s">
        <v>348</v>
      </c>
      <c r="U188" s="35"/>
      <c r="V188" s="41">
        <v>45657</v>
      </c>
      <c r="W188" s="35"/>
      <c r="X188" s="30"/>
      <c r="Y188" s="364"/>
      <c r="Z188" s="30"/>
      <c r="AA188" s="40"/>
      <c r="AB188" s="30"/>
      <c r="AC188" s="40"/>
      <c r="AD188" s="19"/>
    </row>
    <row r="189" spans="1:30">
      <c r="A189" s="30">
        <v>187</v>
      </c>
      <c r="B189" s="30" t="s">
        <v>35</v>
      </c>
      <c r="C189" s="30" t="s">
        <v>284</v>
      </c>
      <c r="D189" s="59" t="s">
        <v>491</v>
      </c>
      <c r="E189" s="31" t="s">
        <v>38</v>
      </c>
      <c r="F189" s="358">
        <v>18190000</v>
      </c>
      <c r="G189" s="59" t="s">
        <v>492</v>
      </c>
      <c r="H189" s="33">
        <v>900864249</v>
      </c>
      <c r="I189" s="34">
        <v>9</v>
      </c>
      <c r="J189" s="34">
        <v>1289</v>
      </c>
      <c r="K189" s="35">
        <v>45342</v>
      </c>
      <c r="L189" s="36">
        <f t="shared" si="17"/>
        <v>18190000</v>
      </c>
      <c r="M189" s="367">
        <v>45352</v>
      </c>
      <c r="N189" s="31" t="s">
        <v>40</v>
      </c>
      <c r="O189" s="37">
        <v>45355</v>
      </c>
      <c r="P189" s="31">
        <v>1290</v>
      </c>
      <c r="Q189" s="30">
        <v>2101020301</v>
      </c>
      <c r="R189" s="38">
        <f t="shared" si="18"/>
        <v>18190000</v>
      </c>
      <c r="S189" s="35">
        <v>45355</v>
      </c>
      <c r="T189" s="33" t="s">
        <v>493</v>
      </c>
      <c r="U189" s="35">
        <v>45358</v>
      </c>
      <c r="V189" s="41">
        <v>45657</v>
      </c>
      <c r="W189" s="35"/>
      <c r="X189" s="30"/>
      <c r="Y189" s="354">
        <f>+F189/6</f>
        <v>3031666.6666666665</v>
      </c>
      <c r="Z189" s="30"/>
      <c r="AA189" s="40"/>
      <c r="AB189" s="30"/>
      <c r="AC189" s="40"/>
      <c r="AD189" s="19"/>
    </row>
    <row r="190" spans="1:30">
      <c r="A190" s="30">
        <v>188</v>
      </c>
      <c r="B190" s="30" t="s">
        <v>254</v>
      </c>
      <c r="C190" s="30" t="s">
        <v>157</v>
      </c>
      <c r="D190" s="68" t="s">
        <v>494</v>
      </c>
      <c r="E190" s="31" t="s">
        <v>38</v>
      </c>
      <c r="F190" s="358">
        <v>6900000</v>
      </c>
      <c r="G190" s="59" t="s">
        <v>495</v>
      </c>
      <c r="H190" s="33">
        <v>1110536322</v>
      </c>
      <c r="I190" s="34">
        <v>8</v>
      </c>
      <c r="J190" s="34">
        <v>1282</v>
      </c>
      <c r="K190" s="35">
        <v>45341</v>
      </c>
      <c r="L190" s="36">
        <f t="shared" si="17"/>
        <v>6900000</v>
      </c>
      <c r="M190" s="367">
        <v>45352</v>
      </c>
      <c r="N190" s="31" t="s">
        <v>40</v>
      </c>
      <c r="O190" s="37">
        <v>45352</v>
      </c>
      <c r="P190" s="31">
        <v>1285</v>
      </c>
      <c r="Q190" s="30">
        <v>220402</v>
      </c>
      <c r="R190" s="38">
        <f t="shared" si="18"/>
        <v>6900000</v>
      </c>
      <c r="S190" s="35">
        <v>45352</v>
      </c>
      <c r="T190" s="33" t="s">
        <v>496</v>
      </c>
      <c r="U190" s="35">
        <v>45352</v>
      </c>
      <c r="V190" s="31" t="s">
        <v>88</v>
      </c>
      <c r="W190" s="35"/>
      <c r="X190" s="30"/>
      <c r="Y190" s="354">
        <f>+F190/3</f>
        <v>2300000</v>
      </c>
      <c r="Z190" s="30"/>
      <c r="AA190" s="40"/>
      <c r="AB190" s="30"/>
      <c r="AC190" s="40"/>
      <c r="AD190" s="19"/>
    </row>
    <row r="191" spans="1:30">
      <c r="A191" s="30">
        <v>189</v>
      </c>
      <c r="B191" s="30" t="s">
        <v>254</v>
      </c>
      <c r="C191" s="30" t="s">
        <v>157</v>
      </c>
      <c r="D191" s="68" t="s">
        <v>494</v>
      </c>
      <c r="E191" s="31" t="s">
        <v>38</v>
      </c>
      <c r="F191" s="358">
        <v>6900000</v>
      </c>
      <c r="G191" s="32" t="s">
        <v>497</v>
      </c>
      <c r="H191" s="33">
        <v>1234640999</v>
      </c>
      <c r="I191" s="34">
        <v>8</v>
      </c>
      <c r="J191" s="34">
        <v>1298</v>
      </c>
      <c r="K191" s="35">
        <v>45345</v>
      </c>
      <c r="L191" s="36">
        <f t="shared" si="17"/>
        <v>6900000</v>
      </c>
      <c r="M191" s="367">
        <v>45352</v>
      </c>
      <c r="N191" s="31" t="s">
        <v>40</v>
      </c>
      <c r="O191" s="37">
        <v>45355</v>
      </c>
      <c r="P191" s="31">
        <v>1291</v>
      </c>
      <c r="Q191" s="30">
        <v>220402</v>
      </c>
      <c r="R191" s="38">
        <f t="shared" si="18"/>
        <v>6900000</v>
      </c>
      <c r="S191" s="35">
        <v>45355</v>
      </c>
      <c r="T191" s="33" t="s">
        <v>498</v>
      </c>
      <c r="U191" s="35">
        <v>45355</v>
      </c>
      <c r="V191" s="31" t="s">
        <v>88</v>
      </c>
      <c r="W191" s="35"/>
      <c r="X191" s="30"/>
      <c r="Y191" s="354">
        <f t="shared" ref="Y191:Y235" si="20">+F191/3</f>
        <v>2300000</v>
      </c>
      <c r="Z191" s="30"/>
      <c r="AA191" s="40"/>
      <c r="AB191" s="30"/>
      <c r="AC191" s="40"/>
      <c r="AD191" s="19"/>
    </row>
    <row r="192" spans="1:30">
      <c r="A192" s="30">
        <v>190</v>
      </c>
      <c r="B192" s="30" t="s">
        <v>254</v>
      </c>
      <c r="C192" s="30" t="s">
        <v>157</v>
      </c>
      <c r="D192" s="68" t="s">
        <v>494</v>
      </c>
      <c r="E192" s="31" t="s">
        <v>38</v>
      </c>
      <c r="F192" s="358">
        <v>6900000</v>
      </c>
      <c r="G192" s="59" t="s">
        <v>499</v>
      </c>
      <c r="H192" s="33">
        <v>1006127761</v>
      </c>
      <c r="I192" s="34">
        <v>8</v>
      </c>
      <c r="J192" s="34">
        <v>1299</v>
      </c>
      <c r="K192" s="35">
        <v>45345</v>
      </c>
      <c r="L192" s="36">
        <f t="shared" si="17"/>
        <v>6900000</v>
      </c>
      <c r="M192" s="367">
        <v>45352</v>
      </c>
      <c r="N192" s="31" t="s">
        <v>40</v>
      </c>
      <c r="O192" s="72" t="s">
        <v>500</v>
      </c>
      <c r="P192" s="31"/>
      <c r="Q192" s="30"/>
      <c r="R192" s="38">
        <f t="shared" si="18"/>
        <v>6900000</v>
      </c>
      <c r="S192" s="35"/>
      <c r="T192" s="69" t="s">
        <v>501</v>
      </c>
      <c r="U192" s="35"/>
      <c r="V192" s="31" t="s">
        <v>88</v>
      </c>
      <c r="W192" s="35"/>
      <c r="X192" s="30"/>
      <c r="Y192" s="354">
        <f t="shared" si="20"/>
        <v>2300000</v>
      </c>
      <c r="Z192" s="30"/>
      <c r="AA192" s="40"/>
      <c r="AB192" s="30"/>
      <c r="AC192" s="40"/>
      <c r="AD192" s="19"/>
    </row>
    <row r="193" spans="1:30">
      <c r="A193" s="30">
        <v>191</v>
      </c>
      <c r="B193" s="30" t="s">
        <v>254</v>
      </c>
      <c r="C193" s="30" t="s">
        <v>157</v>
      </c>
      <c r="D193" s="68" t="s">
        <v>494</v>
      </c>
      <c r="E193" s="31" t="s">
        <v>38</v>
      </c>
      <c r="F193" s="358">
        <v>6900000</v>
      </c>
      <c r="G193" s="59" t="s">
        <v>502</v>
      </c>
      <c r="H193" s="33">
        <v>1109004088</v>
      </c>
      <c r="I193" s="34"/>
      <c r="J193" s="34">
        <v>1244</v>
      </c>
      <c r="K193" s="35">
        <v>45335</v>
      </c>
      <c r="L193" s="36">
        <f t="shared" si="17"/>
        <v>6900000</v>
      </c>
      <c r="M193" s="367">
        <v>45352</v>
      </c>
      <c r="N193" s="31" t="s">
        <v>40</v>
      </c>
      <c r="O193" s="37">
        <v>45352</v>
      </c>
      <c r="P193" s="31">
        <v>1286</v>
      </c>
      <c r="Q193" s="30">
        <v>220402</v>
      </c>
      <c r="R193" s="38">
        <f t="shared" si="18"/>
        <v>6900000</v>
      </c>
      <c r="S193" s="35">
        <v>45352</v>
      </c>
      <c r="T193" s="33" t="s">
        <v>503</v>
      </c>
      <c r="U193" s="35">
        <v>45352</v>
      </c>
      <c r="V193" s="31" t="s">
        <v>88</v>
      </c>
      <c r="W193" s="35"/>
      <c r="X193" s="30"/>
      <c r="Y193" s="354">
        <f t="shared" si="20"/>
        <v>2300000</v>
      </c>
      <c r="Z193" s="30"/>
      <c r="AA193" s="40"/>
      <c r="AB193" s="30"/>
      <c r="AC193" s="40"/>
      <c r="AD193" s="19"/>
    </row>
    <row r="194" spans="1:30">
      <c r="A194" s="30">
        <v>192</v>
      </c>
      <c r="B194" s="30" t="s">
        <v>254</v>
      </c>
      <c r="C194" s="30" t="s">
        <v>157</v>
      </c>
      <c r="D194" s="68" t="s">
        <v>494</v>
      </c>
      <c r="E194" s="31" t="s">
        <v>38</v>
      </c>
      <c r="F194" s="358">
        <v>6900000</v>
      </c>
      <c r="G194" s="59" t="s">
        <v>504</v>
      </c>
      <c r="H194" s="33">
        <v>1110552026</v>
      </c>
      <c r="I194" s="34">
        <v>1</v>
      </c>
      <c r="J194" s="34">
        <v>1243</v>
      </c>
      <c r="K194" s="35">
        <v>45345</v>
      </c>
      <c r="L194" s="36">
        <f t="shared" si="17"/>
        <v>6900000</v>
      </c>
      <c r="M194" s="367">
        <v>45352</v>
      </c>
      <c r="N194" s="31" t="s">
        <v>40</v>
      </c>
      <c r="O194" s="37">
        <v>45355</v>
      </c>
      <c r="P194" s="31">
        <v>1292</v>
      </c>
      <c r="Q194" s="30">
        <v>220402</v>
      </c>
      <c r="R194" s="38">
        <f t="shared" si="18"/>
        <v>6900000</v>
      </c>
      <c r="S194" s="35">
        <v>45323</v>
      </c>
      <c r="T194" s="33" t="s">
        <v>505</v>
      </c>
      <c r="U194" s="35">
        <v>45355</v>
      </c>
      <c r="V194" s="31" t="s">
        <v>88</v>
      </c>
      <c r="W194" s="35"/>
      <c r="X194" s="30"/>
      <c r="Y194" s="354">
        <f t="shared" si="20"/>
        <v>2300000</v>
      </c>
      <c r="Z194" s="30"/>
      <c r="AA194" s="40"/>
      <c r="AB194" s="30"/>
      <c r="AC194" s="40"/>
      <c r="AD194" s="19"/>
    </row>
    <row r="195" spans="1:30">
      <c r="A195" s="30">
        <v>193</v>
      </c>
      <c r="B195" s="30" t="s">
        <v>254</v>
      </c>
      <c r="C195" s="30" t="s">
        <v>59</v>
      </c>
      <c r="D195" s="59" t="s">
        <v>506</v>
      </c>
      <c r="E195" s="31" t="s">
        <v>38</v>
      </c>
      <c r="F195" s="358">
        <v>6900000</v>
      </c>
      <c r="G195" s="30" t="s">
        <v>507</v>
      </c>
      <c r="H195" s="33">
        <v>1007441654</v>
      </c>
      <c r="I195" s="34">
        <v>5</v>
      </c>
      <c r="J195" s="34">
        <v>1293</v>
      </c>
      <c r="K195" s="35">
        <v>45345</v>
      </c>
      <c r="L195" s="36">
        <f t="shared" si="17"/>
        <v>6900000</v>
      </c>
      <c r="M195" s="367">
        <v>45355</v>
      </c>
      <c r="N195" s="31" t="s">
        <v>40</v>
      </c>
      <c r="O195" s="37">
        <v>45355</v>
      </c>
      <c r="P195" s="31">
        <v>1293</v>
      </c>
      <c r="Q195" s="30">
        <v>220402</v>
      </c>
      <c r="R195" s="38">
        <f t="shared" si="18"/>
        <v>6900000</v>
      </c>
      <c r="S195" s="35">
        <v>45355</v>
      </c>
      <c r="T195" s="33">
        <v>100030976</v>
      </c>
      <c r="U195" s="35">
        <v>45327</v>
      </c>
      <c r="V195" s="31" t="s">
        <v>88</v>
      </c>
      <c r="W195" s="35"/>
      <c r="X195" s="30"/>
      <c r="Y195" s="354">
        <f t="shared" si="20"/>
        <v>2300000</v>
      </c>
      <c r="Z195" s="30"/>
      <c r="AA195" s="40"/>
      <c r="AB195" s="30"/>
      <c r="AC195" s="40"/>
      <c r="AD195" s="19"/>
    </row>
    <row r="196" spans="1:30">
      <c r="A196" s="30">
        <v>194</v>
      </c>
      <c r="B196" s="30" t="s">
        <v>35</v>
      </c>
      <c r="C196" s="30" t="s">
        <v>508</v>
      </c>
      <c r="D196" s="30" t="s">
        <v>509</v>
      </c>
      <c r="E196" s="31" t="s">
        <v>38</v>
      </c>
      <c r="F196" s="358">
        <v>11433000</v>
      </c>
      <c r="G196" s="30" t="s">
        <v>510</v>
      </c>
      <c r="H196" s="33">
        <v>93236653</v>
      </c>
      <c r="I196" s="34">
        <v>1</v>
      </c>
      <c r="J196" s="34">
        <v>1305</v>
      </c>
      <c r="K196" s="35">
        <v>45349</v>
      </c>
      <c r="L196" s="36">
        <f t="shared" si="17"/>
        <v>11433000</v>
      </c>
      <c r="M196" s="367">
        <v>45355</v>
      </c>
      <c r="N196" s="31" t="s">
        <v>40</v>
      </c>
      <c r="O196" s="37">
        <v>45355</v>
      </c>
      <c r="P196" s="31">
        <v>1294</v>
      </c>
      <c r="Q196" s="30">
        <v>2101010301</v>
      </c>
      <c r="R196" s="38">
        <f t="shared" si="18"/>
        <v>11433000</v>
      </c>
      <c r="S196" s="35">
        <v>45355</v>
      </c>
      <c r="T196" s="33">
        <v>100030986</v>
      </c>
      <c r="U196" s="35">
        <v>45355</v>
      </c>
      <c r="V196" s="31" t="s">
        <v>88</v>
      </c>
      <c r="W196" s="35"/>
      <c r="X196" s="30"/>
      <c r="Y196" s="354">
        <f t="shared" si="20"/>
        <v>3811000</v>
      </c>
      <c r="Z196" s="30"/>
      <c r="AA196" s="40"/>
      <c r="AB196" s="30"/>
      <c r="AC196" s="40"/>
      <c r="AD196" s="19"/>
    </row>
    <row r="197" spans="1:30">
      <c r="A197" s="30">
        <v>195</v>
      </c>
      <c r="B197" s="30" t="s">
        <v>254</v>
      </c>
      <c r="C197" s="30" t="s">
        <v>431</v>
      </c>
      <c r="D197" s="59" t="s">
        <v>511</v>
      </c>
      <c r="E197" s="31" t="s">
        <v>38</v>
      </c>
      <c r="F197" s="358">
        <v>6300000</v>
      </c>
      <c r="G197" s="30" t="s">
        <v>512</v>
      </c>
      <c r="H197" s="33">
        <v>93379508</v>
      </c>
      <c r="I197" s="34">
        <v>5</v>
      </c>
      <c r="J197" s="34">
        <v>1288</v>
      </c>
      <c r="K197" s="35">
        <v>45342</v>
      </c>
      <c r="L197" s="36">
        <f t="shared" si="17"/>
        <v>6300000</v>
      </c>
      <c r="M197" s="367">
        <v>45356</v>
      </c>
      <c r="N197" s="31" t="s">
        <v>40</v>
      </c>
      <c r="O197" s="37">
        <v>45357</v>
      </c>
      <c r="P197" s="31">
        <v>1301</v>
      </c>
      <c r="Q197" s="30">
        <v>220402</v>
      </c>
      <c r="R197" s="38">
        <f t="shared" si="18"/>
        <v>6300000</v>
      </c>
      <c r="S197" s="35">
        <v>45356</v>
      </c>
      <c r="T197" s="33" t="s">
        <v>513</v>
      </c>
      <c r="U197" s="35">
        <v>45356</v>
      </c>
      <c r="V197" s="31" t="s">
        <v>88</v>
      </c>
      <c r="W197" s="35"/>
      <c r="X197" s="30"/>
      <c r="Y197" s="354">
        <f t="shared" si="20"/>
        <v>2100000</v>
      </c>
      <c r="Z197" s="30"/>
      <c r="AA197" s="40"/>
      <c r="AB197" s="30"/>
      <c r="AC197" s="40"/>
      <c r="AD197" s="19"/>
    </row>
    <row r="198" spans="1:30">
      <c r="A198" s="30">
        <v>196</v>
      </c>
      <c r="B198" s="30" t="s">
        <v>254</v>
      </c>
      <c r="C198" s="30" t="s">
        <v>409</v>
      </c>
      <c r="D198" s="59" t="s">
        <v>420</v>
      </c>
      <c r="E198" s="31" t="s">
        <v>38</v>
      </c>
      <c r="F198" s="358">
        <v>11400000</v>
      </c>
      <c r="G198" s="30" t="s">
        <v>514</v>
      </c>
      <c r="H198" s="33">
        <v>1110519032</v>
      </c>
      <c r="I198" s="34">
        <v>5</v>
      </c>
      <c r="J198" s="34">
        <v>1296</v>
      </c>
      <c r="K198" s="35">
        <v>45345</v>
      </c>
      <c r="L198" s="36">
        <f t="shared" si="17"/>
        <v>11400000</v>
      </c>
      <c r="M198" s="367">
        <v>45356</v>
      </c>
      <c r="N198" s="31" t="s">
        <v>40</v>
      </c>
      <c r="O198" s="37">
        <v>45356</v>
      </c>
      <c r="P198" s="31">
        <v>1295</v>
      </c>
      <c r="Q198" s="30">
        <v>220401</v>
      </c>
      <c r="R198" s="38">
        <f t="shared" si="18"/>
        <v>11400000</v>
      </c>
      <c r="S198" s="35">
        <v>45356</v>
      </c>
      <c r="T198" s="33" t="s">
        <v>515</v>
      </c>
      <c r="U198" s="35">
        <v>45358</v>
      </c>
      <c r="V198" s="31" t="s">
        <v>88</v>
      </c>
      <c r="W198" s="35"/>
      <c r="X198" s="30"/>
      <c r="Y198" s="354">
        <f t="shared" si="20"/>
        <v>3800000</v>
      </c>
      <c r="Z198" s="30"/>
      <c r="AA198" s="40"/>
      <c r="AB198" s="30"/>
      <c r="AC198" s="40"/>
      <c r="AD198" s="19"/>
    </row>
    <row r="199" spans="1:30">
      <c r="A199" s="30">
        <v>197</v>
      </c>
      <c r="B199" s="30" t="s">
        <v>254</v>
      </c>
      <c r="C199" s="30" t="s">
        <v>284</v>
      </c>
      <c r="D199" s="30" t="s">
        <v>516</v>
      </c>
      <c r="E199" s="31" t="s">
        <v>38</v>
      </c>
      <c r="F199" s="358">
        <v>12900000</v>
      </c>
      <c r="G199" s="30" t="s">
        <v>517</v>
      </c>
      <c r="H199" s="33">
        <v>1110526900</v>
      </c>
      <c r="I199" s="34">
        <v>2</v>
      </c>
      <c r="J199" s="34">
        <v>1291</v>
      </c>
      <c r="K199" s="35">
        <v>45343</v>
      </c>
      <c r="L199" s="36">
        <f t="shared" si="17"/>
        <v>12900000</v>
      </c>
      <c r="M199" s="367">
        <v>45356</v>
      </c>
      <c r="N199" s="31" t="s">
        <v>40</v>
      </c>
      <c r="O199" s="37">
        <v>45356</v>
      </c>
      <c r="P199" s="31">
        <v>1296</v>
      </c>
      <c r="Q199" s="30">
        <v>220401</v>
      </c>
      <c r="R199" s="38">
        <f t="shared" si="18"/>
        <v>12900000</v>
      </c>
      <c r="S199" s="35">
        <v>45358</v>
      </c>
      <c r="T199" s="33" t="s">
        <v>518</v>
      </c>
      <c r="U199" s="35">
        <v>45358</v>
      </c>
      <c r="V199" s="31" t="s">
        <v>88</v>
      </c>
      <c r="W199" s="35"/>
      <c r="X199" s="30"/>
      <c r="Y199" s="354">
        <f t="shared" si="20"/>
        <v>4300000</v>
      </c>
      <c r="Z199" s="30"/>
      <c r="AA199" s="40"/>
      <c r="AB199" s="30"/>
      <c r="AC199" s="40"/>
      <c r="AD199" s="19"/>
    </row>
    <row r="200" spans="1:30">
      <c r="A200" s="30">
        <v>198</v>
      </c>
      <c r="B200" s="30" t="s">
        <v>254</v>
      </c>
      <c r="C200" s="30" t="s">
        <v>59</v>
      </c>
      <c r="D200" s="30" t="s">
        <v>519</v>
      </c>
      <c r="E200" s="31" t="s">
        <v>38</v>
      </c>
      <c r="F200" s="358">
        <v>8100000</v>
      </c>
      <c r="G200" s="30" t="s">
        <v>520</v>
      </c>
      <c r="H200" s="33">
        <v>28879473</v>
      </c>
      <c r="I200" s="34">
        <v>5</v>
      </c>
      <c r="J200" s="34">
        <v>1314</v>
      </c>
      <c r="K200" s="35">
        <v>45351</v>
      </c>
      <c r="L200" s="36">
        <f t="shared" si="17"/>
        <v>8100000</v>
      </c>
      <c r="M200" s="367">
        <v>45356</v>
      </c>
      <c r="N200" s="31" t="s">
        <v>40</v>
      </c>
      <c r="O200" s="37">
        <v>45356</v>
      </c>
      <c r="P200" s="31">
        <v>1297</v>
      </c>
      <c r="Q200" s="30">
        <v>220401</v>
      </c>
      <c r="R200" s="38">
        <f t="shared" si="18"/>
        <v>8100000</v>
      </c>
      <c r="S200" s="35">
        <v>45356</v>
      </c>
      <c r="T200" s="33" t="s">
        <v>521</v>
      </c>
      <c r="U200" s="35">
        <v>45357</v>
      </c>
      <c r="V200" s="31" t="s">
        <v>88</v>
      </c>
      <c r="W200" s="35"/>
      <c r="X200" s="30"/>
      <c r="Y200" s="354">
        <f t="shared" si="20"/>
        <v>2700000</v>
      </c>
      <c r="Z200" s="30"/>
      <c r="AA200" s="40"/>
      <c r="AB200" s="30"/>
      <c r="AC200" s="40"/>
      <c r="AD200" s="19"/>
    </row>
    <row r="201" spans="1:30">
      <c r="A201" s="30">
        <v>199</v>
      </c>
      <c r="B201" s="30" t="s">
        <v>254</v>
      </c>
      <c r="C201" s="30" t="s">
        <v>157</v>
      </c>
      <c r="D201" s="68" t="s">
        <v>494</v>
      </c>
      <c r="E201" s="31" t="s">
        <v>38</v>
      </c>
      <c r="F201" s="358">
        <v>6900000</v>
      </c>
      <c r="G201" s="59" t="s">
        <v>522</v>
      </c>
      <c r="H201" s="33">
        <v>28551456</v>
      </c>
      <c r="I201" s="34">
        <v>0</v>
      </c>
      <c r="J201" s="34">
        <v>1315</v>
      </c>
      <c r="K201" s="35">
        <v>45351</v>
      </c>
      <c r="L201" s="36">
        <f t="shared" si="17"/>
        <v>6900000</v>
      </c>
      <c r="M201" s="367">
        <v>45356</v>
      </c>
      <c r="N201" s="31" t="s">
        <v>40</v>
      </c>
      <c r="O201" s="37">
        <v>45356</v>
      </c>
      <c r="P201" s="31">
        <v>1298</v>
      </c>
      <c r="Q201" s="30">
        <v>220402</v>
      </c>
      <c r="R201" s="38">
        <f t="shared" si="18"/>
        <v>6900000</v>
      </c>
      <c r="S201" s="35">
        <v>45357</v>
      </c>
      <c r="T201" s="33" t="s">
        <v>523</v>
      </c>
      <c r="U201" s="35">
        <v>45357</v>
      </c>
      <c r="V201" s="31" t="s">
        <v>88</v>
      </c>
      <c r="W201" s="35"/>
      <c r="X201" s="30"/>
      <c r="Y201" s="354">
        <f t="shared" si="20"/>
        <v>2300000</v>
      </c>
      <c r="Z201" s="30"/>
      <c r="AA201" s="40"/>
      <c r="AB201" s="30"/>
      <c r="AC201" s="40"/>
      <c r="AD201" s="19"/>
    </row>
    <row r="202" spans="1:30">
      <c r="A202" s="30">
        <v>200</v>
      </c>
      <c r="B202" s="30" t="s">
        <v>254</v>
      </c>
      <c r="C202" s="30" t="s">
        <v>262</v>
      </c>
      <c r="D202" s="30" t="s">
        <v>524</v>
      </c>
      <c r="E202" s="31" t="s">
        <v>38</v>
      </c>
      <c r="F202" s="358">
        <v>12000000</v>
      </c>
      <c r="G202" s="30" t="s">
        <v>525</v>
      </c>
      <c r="H202" s="33">
        <v>1053848734</v>
      </c>
      <c r="I202" s="34">
        <v>1</v>
      </c>
      <c r="J202" s="34">
        <v>1318</v>
      </c>
      <c r="K202" s="35">
        <v>45351</v>
      </c>
      <c r="L202" s="36">
        <f t="shared" si="17"/>
        <v>12000000</v>
      </c>
      <c r="M202" s="367">
        <v>45356</v>
      </c>
      <c r="N202" s="31" t="s">
        <v>40</v>
      </c>
      <c r="O202" s="37">
        <v>45357</v>
      </c>
      <c r="P202" s="31">
        <v>1302</v>
      </c>
      <c r="Q202" s="30">
        <v>220401</v>
      </c>
      <c r="R202" s="38">
        <f t="shared" si="18"/>
        <v>12000000</v>
      </c>
      <c r="S202" s="35">
        <v>45356</v>
      </c>
      <c r="T202" s="33" t="s">
        <v>526</v>
      </c>
      <c r="U202" s="35">
        <v>45359</v>
      </c>
      <c r="V202" s="31" t="s">
        <v>88</v>
      </c>
      <c r="W202" s="35"/>
      <c r="X202" s="30"/>
      <c r="Y202" s="354">
        <f t="shared" si="20"/>
        <v>4000000</v>
      </c>
      <c r="Z202" s="30"/>
      <c r="AA202" s="40"/>
      <c r="AB202" s="30"/>
      <c r="AC202" s="40"/>
      <c r="AD202" s="19"/>
    </row>
    <row r="203" spans="1:30">
      <c r="A203" s="30">
        <v>201</v>
      </c>
      <c r="B203" s="30" t="s">
        <v>254</v>
      </c>
      <c r="C203" s="30" t="s">
        <v>157</v>
      </c>
      <c r="D203" s="30" t="s">
        <v>389</v>
      </c>
      <c r="E203" s="31" t="s">
        <v>38</v>
      </c>
      <c r="F203" s="358">
        <v>5850000</v>
      </c>
      <c r="G203" s="30" t="s">
        <v>527</v>
      </c>
      <c r="H203" s="33">
        <v>1110536807</v>
      </c>
      <c r="I203" s="34">
        <v>8</v>
      </c>
      <c r="J203" s="34">
        <v>1316</v>
      </c>
      <c r="K203" s="35">
        <v>45351</v>
      </c>
      <c r="L203" s="36">
        <f t="shared" si="17"/>
        <v>5850000</v>
      </c>
      <c r="M203" s="367">
        <v>45357</v>
      </c>
      <c r="N203" s="31" t="s">
        <v>40</v>
      </c>
      <c r="O203" s="37">
        <v>45358</v>
      </c>
      <c r="P203" s="31">
        <v>1304</v>
      </c>
      <c r="Q203" s="30">
        <v>220402</v>
      </c>
      <c r="R203" s="38">
        <f t="shared" si="18"/>
        <v>5850000</v>
      </c>
      <c r="S203" s="35">
        <v>45357</v>
      </c>
      <c r="T203" s="33" t="s">
        <v>528</v>
      </c>
      <c r="U203" s="35">
        <v>45357</v>
      </c>
      <c r="V203" s="31" t="s">
        <v>88</v>
      </c>
      <c r="W203" s="35"/>
      <c r="X203" s="30"/>
      <c r="Y203" s="354">
        <f t="shared" si="20"/>
        <v>1950000</v>
      </c>
      <c r="Z203" s="30"/>
      <c r="AA203" s="40"/>
      <c r="AB203" s="30"/>
      <c r="AC203" s="40"/>
      <c r="AD203" s="19"/>
    </row>
    <row r="204" spans="1:30">
      <c r="A204" s="30">
        <v>202</v>
      </c>
      <c r="B204" s="30" t="s">
        <v>254</v>
      </c>
      <c r="C204" s="30" t="s">
        <v>336</v>
      </c>
      <c r="D204" s="30" t="s">
        <v>344</v>
      </c>
      <c r="E204" s="31" t="s">
        <v>38</v>
      </c>
      <c r="F204" s="358">
        <v>6000000</v>
      </c>
      <c r="G204" s="30" t="s">
        <v>529</v>
      </c>
      <c r="H204" s="33">
        <v>1007688062</v>
      </c>
      <c r="I204" s="34">
        <v>6</v>
      </c>
      <c r="J204" s="34">
        <v>1317</v>
      </c>
      <c r="K204" s="35">
        <v>45351</v>
      </c>
      <c r="L204" s="36">
        <f t="shared" si="17"/>
        <v>6000000</v>
      </c>
      <c r="M204" s="367">
        <v>45357</v>
      </c>
      <c r="N204" s="31" t="s">
        <v>40</v>
      </c>
      <c r="O204" s="37" t="s">
        <v>530</v>
      </c>
      <c r="P204" s="31">
        <v>1305</v>
      </c>
      <c r="Q204" s="30">
        <v>220402</v>
      </c>
      <c r="R204" s="38">
        <f t="shared" si="18"/>
        <v>6000000</v>
      </c>
      <c r="S204" s="35">
        <v>45358</v>
      </c>
      <c r="T204" s="33" t="s">
        <v>531</v>
      </c>
      <c r="U204" s="35">
        <v>45359</v>
      </c>
      <c r="V204" s="31" t="s">
        <v>88</v>
      </c>
      <c r="W204" s="35"/>
      <c r="X204" s="30"/>
      <c r="Y204" s="354">
        <f t="shared" si="20"/>
        <v>2000000</v>
      </c>
      <c r="Z204" s="30"/>
      <c r="AA204" s="40"/>
      <c r="AB204" s="30"/>
      <c r="AC204" s="40"/>
      <c r="AD204" s="19"/>
    </row>
    <row r="205" spans="1:30">
      <c r="A205" s="30">
        <v>203</v>
      </c>
      <c r="B205" s="30" t="s">
        <v>35</v>
      </c>
      <c r="C205" s="30" t="s">
        <v>70</v>
      </c>
      <c r="D205" s="30" t="s">
        <v>182</v>
      </c>
      <c r="E205" s="31" t="s">
        <v>38</v>
      </c>
      <c r="F205" s="358">
        <v>152545758</v>
      </c>
      <c r="G205" s="30" t="s">
        <v>68</v>
      </c>
      <c r="H205" s="33">
        <v>900504144</v>
      </c>
      <c r="I205" s="34">
        <v>0</v>
      </c>
      <c r="J205" s="34">
        <v>1294</v>
      </c>
      <c r="K205" s="35">
        <v>45345</v>
      </c>
      <c r="L205" s="36">
        <f t="shared" ref="L205:L268" si="21">F205</f>
        <v>152545758</v>
      </c>
      <c r="M205" s="367">
        <v>45357</v>
      </c>
      <c r="N205" s="31" t="s">
        <v>40</v>
      </c>
      <c r="O205" s="37">
        <v>45357</v>
      </c>
      <c r="P205" s="31">
        <v>1303</v>
      </c>
      <c r="Q205" s="30">
        <v>220105</v>
      </c>
      <c r="R205" s="38">
        <f t="shared" ref="R205:R268" si="22">L205</f>
        <v>152545758</v>
      </c>
      <c r="S205" s="35">
        <v>45358</v>
      </c>
      <c r="T205" s="33">
        <v>100031079</v>
      </c>
      <c r="U205" s="35">
        <v>45358</v>
      </c>
      <c r="V205" s="31" t="s">
        <v>52</v>
      </c>
      <c r="W205" s="35"/>
      <c r="X205" s="30"/>
      <c r="Y205" s="354">
        <f>+F205/2</f>
        <v>76272879</v>
      </c>
      <c r="Z205" s="30"/>
      <c r="AA205" s="40"/>
      <c r="AB205" s="30"/>
      <c r="AC205" s="40"/>
      <c r="AD205" s="19"/>
    </row>
    <row r="206" spans="1:30">
      <c r="A206" s="30">
        <v>204</v>
      </c>
      <c r="B206" s="30" t="s">
        <v>254</v>
      </c>
      <c r="C206" s="30" t="s">
        <v>157</v>
      </c>
      <c r="D206" s="68" t="s">
        <v>494</v>
      </c>
      <c r="E206" s="31" t="s">
        <v>38</v>
      </c>
      <c r="F206" s="358">
        <v>6900000</v>
      </c>
      <c r="G206" s="30" t="s">
        <v>532</v>
      </c>
      <c r="H206" s="33">
        <v>38364657</v>
      </c>
      <c r="I206" s="34">
        <v>9</v>
      </c>
      <c r="J206" s="34">
        <v>1312</v>
      </c>
      <c r="K206" s="35">
        <v>45351</v>
      </c>
      <c r="L206" s="36">
        <f t="shared" si="21"/>
        <v>6900000</v>
      </c>
      <c r="M206" s="367">
        <v>45358</v>
      </c>
      <c r="N206" s="31" t="s">
        <v>40</v>
      </c>
      <c r="O206" s="37">
        <v>45358</v>
      </c>
      <c r="P206" s="31">
        <v>1306</v>
      </c>
      <c r="Q206" s="30">
        <v>220402</v>
      </c>
      <c r="R206" s="38">
        <f t="shared" si="22"/>
        <v>6900000</v>
      </c>
      <c r="S206" s="35">
        <v>45358</v>
      </c>
      <c r="T206" s="33">
        <v>100031110</v>
      </c>
      <c r="U206" s="35">
        <v>45358</v>
      </c>
      <c r="V206" s="31" t="s">
        <v>88</v>
      </c>
      <c r="W206" s="35"/>
      <c r="X206" s="30"/>
      <c r="Y206" s="354">
        <f t="shared" si="20"/>
        <v>2300000</v>
      </c>
      <c r="Z206" s="30"/>
      <c r="AA206" s="40"/>
      <c r="AB206" s="30"/>
      <c r="AC206" s="40"/>
      <c r="AD206" s="19"/>
    </row>
    <row r="207" spans="1:30">
      <c r="A207" s="30">
        <v>205</v>
      </c>
      <c r="B207" s="30" t="s">
        <v>254</v>
      </c>
      <c r="C207" s="30" t="s">
        <v>262</v>
      </c>
      <c r="D207" s="30" t="s">
        <v>533</v>
      </c>
      <c r="E207" s="31" t="s">
        <v>38</v>
      </c>
      <c r="F207" s="358">
        <v>6900000</v>
      </c>
      <c r="G207" s="30" t="s">
        <v>534</v>
      </c>
      <c r="H207" s="33">
        <v>1110538424</v>
      </c>
      <c r="I207" s="34">
        <v>1</v>
      </c>
      <c r="J207" s="34">
        <v>1292</v>
      </c>
      <c r="K207" s="35">
        <v>45345</v>
      </c>
      <c r="L207" s="36">
        <f t="shared" si="21"/>
        <v>6900000</v>
      </c>
      <c r="M207" s="367">
        <v>45358</v>
      </c>
      <c r="N207" s="31" t="s">
        <v>40</v>
      </c>
      <c r="O207" s="37">
        <v>45358</v>
      </c>
      <c r="P207" s="31">
        <v>1307</v>
      </c>
      <c r="Q207" s="30">
        <v>220402</v>
      </c>
      <c r="R207" s="38">
        <f t="shared" si="22"/>
        <v>6900000</v>
      </c>
      <c r="S207" s="35">
        <v>45358</v>
      </c>
      <c r="T207" s="33" t="s">
        <v>535</v>
      </c>
      <c r="U207" s="35">
        <v>45358</v>
      </c>
      <c r="V207" s="31" t="s">
        <v>88</v>
      </c>
      <c r="W207" s="35"/>
      <c r="X207" s="30"/>
      <c r="Y207" s="354">
        <f t="shared" si="20"/>
        <v>2300000</v>
      </c>
      <c r="Z207" s="30"/>
      <c r="AA207" s="40"/>
      <c r="AB207" s="30"/>
      <c r="AC207" s="40"/>
      <c r="AD207" s="19"/>
    </row>
    <row r="208" spans="1:30">
      <c r="A208" s="30">
        <v>206</v>
      </c>
      <c r="B208" s="30" t="s">
        <v>254</v>
      </c>
      <c r="C208" s="30" t="s">
        <v>262</v>
      </c>
      <c r="D208" s="30" t="s">
        <v>533</v>
      </c>
      <c r="E208" s="31" t="s">
        <v>38</v>
      </c>
      <c r="F208" s="358">
        <v>6900000</v>
      </c>
      <c r="G208" s="30" t="s">
        <v>536</v>
      </c>
      <c r="H208" s="33">
        <v>1110489832</v>
      </c>
      <c r="I208" s="34">
        <v>0</v>
      </c>
      <c r="J208" s="34">
        <v>1295</v>
      </c>
      <c r="K208" s="35">
        <v>45345</v>
      </c>
      <c r="L208" s="36">
        <f t="shared" si="21"/>
        <v>6900000</v>
      </c>
      <c r="M208" s="367">
        <v>45358</v>
      </c>
      <c r="N208" s="31" t="s">
        <v>40</v>
      </c>
      <c r="O208" s="37">
        <v>45359</v>
      </c>
      <c r="P208" s="31">
        <v>1308</v>
      </c>
      <c r="Q208" s="30">
        <v>220402</v>
      </c>
      <c r="R208" s="38">
        <f t="shared" si="22"/>
        <v>6900000</v>
      </c>
      <c r="S208" s="35">
        <v>45358</v>
      </c>
      <c r="T208" s="33" t="s">
        <v>537</v>
      </c>
      <c r="U208" s="35">
        <v>44992</v>
      </c>
      <c r="V208" s="31" t="s">
        <v>88</v>
      </c>
      <c r="W208" s="35"/>
      <c r="X208" s="30"/>
      <c r="Y208" s="354">
        <f t="shared" si="20"/>
        <v>2300000</v>
      </c>
      <c r="Z208" s="30"/>
      <c r="AA208" s="40"/>
      <c r="AB208" s="30"/>
      <c r="AC208" s="40"/>
      <c r="AD208" s="19"/>
    </row>
    <row r="209" spans="1:30">
      <c r="A209" s="30">
        <v>207</v>
      </c>
      <c r="B209" s="30" t="s">
        <v>254</v>
      </c>
      <c r="C209" s="30" t="s">
        <v>157</v>
      </c>
      <c r="D209" s="68" t="s">
        <v>538</v>
      </c>
      <c r="E209" s="31" t="s">
        <v>38</v>
      </c>
      <c r="F209" s="358">
        <v>6900000</v>
      </c>
      <c r="G209" s="30" t="s">
        <v>539</v>
      </c>
      <c r="H209" s="33">
        <v>1109413811</v>
      </c>
      <c r="I209" s="34">
        <v>6</v>
      </c>
      <c r="J209" s="34">
        <v>1330</v>
      </c>
      <c r="K209" s="35">
        <v>45351</v>
      </c>
      <c r="L209" s="36">
        <f t="shared" si="21"/>
        <v>6900000</v>
      </c>
      <c r="M209" s="367">
        <v>45364</v>
      </c>
      <c r="N209" s="31" t="s">
        <v>40</v>
      </c>
      <c r="O209" s="37">
        <v>45363</v>
      </c>
      <c r="P209" s="31">
        <v>1309</v>
      </c>
      <c r="Q209" s="30">
        <v>220401</v>
      </c>
      <c r="R209" s="38">
        <f t="shared" si="22"/>
        <v>6900000</v>
      </c>
      <c r="S209" s="35">
        <v>45364</v>
      </c>
      <c r="T209" s="33">
        <v>100031313</v>
      </c>
      <c r="U209" s="35">
        <v>45366</v>
      </c>
      <c r="V209" s="31" t="s">
        <v>88</v>
      </c>
      <c r="W209" s="35"/>
      <c r="X209" s="30"/>
      <c r="Y209" s="354">
        <f t="shared" si="20"/>
        <v>2300000</v>
      </c>
      <c r="Z209" s="30"/>
      <c r="AA209" s="40"/>
      <c r="AB209" s="30"/>
      <c r="AC209" s="40"/>
      <c r="AD209" s="19"/>
    </row>
    <row r="210" spans="1:30">
      <c r="A210" s="30">
        <v>208</v>
      </c>
      <c r="B210" s="30" t="s">
        <v>254</v>
      </c>
      <c r="C210" s="30" t="s">
        <v>262</v>
      </c>
      <c r="D210" s="30" t="s">
        <v>524</v>
      </c>
      <c r="E210" s="31" t="s">
        <v>38</v>
      </c>
      <c r="F210" s="358">
        <v>12000000</v>
      </c>
      <c r="G210" s="30" t="s">
        <v>540</v>
      </c>
      <c r="H210" s="33">
        <v>1102871371</v>
      </c>
      <c r="I210" s="34">
        <v>5</v>
      </c>
      <c r="J210" s="34">
        <v>1332</v>
      </c>
      <c r="K210" s="35">
        <v>45351</v>
      </c>
      <c r="L210" s="36">
        <f t="shared" si="21"/>
        <v>12000000</v>
      </c>
      <c r="M210" s="367">
        <v>45363</v>
      </c>
      <c r="N210" s="31" t="s">
        <v>40</v>
      </c>
      <c r="O210" s="37">
        <v>45363</v>
      </c>
      <c r="P210" s="31">
        <v>1310</v>
      </c>
      <c r="Q210" s="30">
        <v>220401</v>
      </c>
      <c r="R210" s="38">
        <f t="shared" si="22"/>
        <v>12000000</v>
      </c>
      <c r="S210" s="35">
        <v>45363</v>
      </c>
      <c r="T210" s="33" t="s">
        <v>541</v>
      </c>
      <c r="U210" s="35">
        <v>45364</v>
      </c>
      <c r="V210" s="31" t="s">
        <v>88</v>
      </c>
      <c r="W210" s="35"/>
      <c r="X210" s="30"/>
      <c r="Y210" s="354">
        <f t="shared" si="20"/>
        <v>4000000</v>
      </c>
      <c r="Z210" s="30"/>
      <c r="AA210" s="40"/>
      <c r="AB210" s="30"/>
      <c r="AC210" s="40"/>
      <c r="AD210" s="19"/>
    </row>
    <row r="211" spans="1:30">
      <c r="A211" s="30">
        <v>209</v>
      </c>
      <c r="B211" s="30" t="s">
        <v>254</v>
      </c>
      <c r="C211" s="30" t="s">
        <v>409</v>
      </c>
      <c r="D211" s="59" t="s">
        <v>420</v>
      </c>
      <c r="E211" s="31" t="s">
        <v>38</v>
      </c>
      <c r="F211" s="358">
        <v>11400000</v>
      </c>
      <c r="G211" s="30" t="s">
        <v>542</v>
      </c>
      <c r="H211" s="33">
        <v>1110529841</v>
      </c>
      <c r="I211" s="34">
        <v>1</v>
      </c>
      <c r="J211" s="34">
        <v>1327</v>
      </c>
      <c r="K211" s="35">
        <v>45351</v>
      </c>
      <c r="L211" s="36">
        <f t="shared" si="21"/>
        <v>11400000</v>
      </c>
      <c r="M211" s="367">
        <v>45363</v>
      </c>
      <c r="N211" s="31" t="s">
        <v>40</v>
      </c>
      <c r="O211" s="37">
        <v>45363</v>
      </c>
      <c r="P211" s="31">
        <v>1311</v>
      </c>
      <c r="Q211" s="30">
        <v>220401</v>
      </c>
      <c r="R211" s="38">
        <f t="shared" si="22"/>
        <v>11400000</v>
      </c>
      <c r="S211" s="35">
        <v>45363</v>
      </c>
      <c r="T211" s="33" t="s">
        <v>543</v>
      </c>
      <c r="U211" s="35">
        <v>45365</v>
      </c>
      <c r="V211" s="31" t="s">
        <v>88</v>
      </c>
      <c r="W211" s="35"/>
      <c r="X211" s="30"/>
      <c r="Y211" s="354">
        <f t="shared" si="20"/>
        <v>3800000</v>
      </c>
      <c r="Z211" s="30"/>
      <c r="AA211" s="40"/>
      <c r="AB211" s="30"/>
      <c r="AC211" s="40"/>
      <c r="AD211" s="19"/>
    </row>
    <row r="212" spans="1:30">
      <c r="A212" s="30">
        <v>210</v>
      </c>
      <c r="B212" s="30" t="s">
        <v>254</v>
      </c>
      <c r="C212" s="30" t="s">
        <v>157</v>
      </c>
      <c r="D212" s="30" t="s">
        <v>389</v>
      </c>
      <c r="E212" s="31" t="s">
        <v>38</v>
      </c>
      <c r="F212" s="358">
        <v>5850000</v>
      </c>
      <c r="G212" s="30" t="s">
        <v>544</v>
      </c>
      <c r="H212" s="33">
        <v>1005714085</v>
      </c>
      <c r="I212" s="34">
        <v>1</v>
      </c>
      <c r="J212" s="34">
        <v>1313</v>
      </c>
      <c r="K212" s="35">
        <v>45351</v>
      </c>
      <c r="L212" s="36">
        <f t="shared" si="21"/>
        <v>5850000</v>
      </c>
      <c r="M212" s="367">
        <v>45363</v>
      </c>
      <c r="N212" s="31" t="s">
        <v>40</v>
      </c>
      <c r="O212" s="37">
        <v>45364</v>
      </c>
      <c r="P212" s="31">
        <v>1312</v>
      </c>
      <c r="Q212" s="30">
        <v>220402</v>
      </c>
      <c r="R212" s="38">
        <f t="shared" si="22"/>
        <v>5850000</v>
      </c>
      <c r="S212" s="35">
        <v>45363</v>
      </c>
      <c r="T212" s="33" t="s">
        <v>545</v>
      </c>
      <c r="U212" s="35">
        <v>45364</v>
      </c>
      <c r="V212" s="31" t="s">
        <v>88</v>
      </c>
      <c r="W212" s="35"/>
      <c r="X212" s="30"/>
      <c r="Y212" s="354">
        <f t="shared" si="20"/>
        <v>1950000</v>
      </c>
      <c r="Z212" s="30"/>
      <c r="AA212" s="40"/>
      <c r="AB212" s="30"/>
      <c r="AC212" s="40"/>
      <c r="AD212" s="19"/>
    </row>
    <row r="213" spans="1:30">
      <c r="A213" s="30">
        <v>211</v>
      </c>
      <c r="B213" s="30" t="s">
        <v>254</v>
      </c>
      <c r="C213" s="30" t="s">
        <v>157</v>
      </c>
      <c r="D213" s="68" t="s">
        <v>538</v>
      </c>
      <c r="E213" s="31" t="s">
        <v>38</v>
      </c>
      <c r="F213" s="358">
        <v>6900000</v>
      </c>
      <c r="G213" s="30" t="s">
        <v>546</v>
      </c>
      <c r="H213" s="33">
        <v>1005827296</v>
      </c>
      <c r="I213" s="34">
        <v>2</v>
      </c>
      <c r="J213" s="34">
        <v>1324</v>
      </c>
      <c r="K213" s="35">
        <v>45351</v>
      </c>
      <c r="L213" s="36">
        <f t="shared" si="21"/>
        <v>6900000</v>
      </c>
      <c r="M213" s="367">
        <v>45363</v>
      </c>
      <c r="N213" s="31" t="s">
        <v>40</v>
      </c>
      <c r="O213" s="37">
        <v>45364</v>
      </c>
      <c r="P213" s="31">
        <v>1313</v>
      </c>
      <c r="Q213" s="30">
        <v>220402</v>
      </c>
      <c r="R213" s="38">
        <f t="shared" si="22"/>
        <v>6900000</v>
      </c>
      <c r="S213" s="35">
        <v>45363</v>
      </c>
      <c r="T213" s="33" t="s">
        <v>547</v>
      </c>
      <c r="U213" s="35">
        <v>45364</v>
      </c>
      <c r="V213" s="31" t="s">
        <v>88</v>
      </c>
      <c r="W213" s="35"/>
      <c r="X213" s="30"/>
      <c r="Y213" s="354">
        <f t="shared" si="20"/>
        <v>2300000</v>
      </c>
      <c r="Z213" s="30"/>
      <c r="AA213" s="40"/>
      <c r="AB213" s="30"/>
      <c r="AC213" s="40"/>
      <c r="AD213" s="19"/>
    </row>
    <row r="214" spans="1:30">
      <c r="A214" s="30">
        <v>212</v>
      </c>
      <c r="B214" s="30" t="s">
        <v>254</v>
      </c>
      <c r="C214" s="30" t="s">
        <v>409</v>
      </c>
      <c r="D214" s="30" t="s">
        <v>548</v>
      </c>
      <c r="E214" s="31" t="s">
        <v>38</v>
      </c>
      <c r="F214" s="358">
        <v>15000000</v>
      </c>
      <c r="G214" s="30" t="s">
        <v>549</v>
      </c>
      <c r="H214" s="33">
        <v>1106772314</v>
      </c>
      <c r="I214" s="34">
        <v>5</v>
      </c>
      <c r="J214" s="34">
        <v>1333</v>
      </c>
      <c r="K214" s="35">
        <v>45351</v>
      </c>
      <c r="L214" s="36">
        <f t="shared" si="21"/>
        <v>15000000</v>
      </c>
      <c r="M214" s="367">
        <v>45364</v>
      </c>
      <c r="N214" s="31" t="s">
        <v>40</v>
      </c>
      <c r="O214" s="37">
        <v>45365</v>
      </c>
      <c r="P214" s="31">
        <v>1318</v>
      </c>
      <c r="Q214" s="30">
        <v>220401</v>
      </c>
      <c r="R214" s="38">
        <f t="shared" si="22"/>
        <v>15000000</v>
      </c>
      <c r="S214" s="35">
        <v>45364</v>
      </c>
      <c r="T214" s="33" t="s">
        <v>550</v>
      </c>
      <c r="U214" s="35">
        <v>45369</v>
      </c>
      <c r="V214" s="31" t="s">
        <v>88</v>
      </c>
      <c r="W214" s="35"/>
      <c r="X214" s="30"/>
      <c r="Y214" s="354">
        <f t="shared" si="20"/>
        <v>5000000</v>
      </c>
      <c r="Z214" s="30"/>
      <c r="AA214" s="40"/>
      <c r="AB214" s="30"/>
      <c r="AC214" s="40"/>
      <c r="AD214" s="19"/>
    </row>
    <row r="215" spans="1:30">
      <c r="A215" s="30">
        <v>213</v>
      </c>
      <c r="B215" s="30" t="s">
        <v>254</v>
      </c>
      <c r="C215" s="30" t="s">
        <v>53</v>
      </c>
      <c r="D215" s="55" t="s">
        <v>83</v>
      </c>
      <c r="E215" s="31" t="s">
        <v>38</v>
      </c>
      <c r="F215" s="358">
        <v>10500000</v>
      </c>
      <c r="G215" s="30" t="s">
        <v>551</v>
      </c>
      <c r="H215" s="33">
        <v>1110524817</v>
      </c>
      <c r="I215" s="34">
        <v>1</v>
      </c>
      <c r="J215" s="34">
        <v>1326</v>
      </c>
      <c r="K215" s="35">
        <v>45351</v>
      </c>
      <c r="L215" s="36">
        <f t="shared" si="21"/>
        <v>10500000</v>
      </c>
      <c r="M215" s="367">
        <v>45364</v>
      </c>
      <c r="N215" s="31" t="s">
        <v>40</v>
      </c>
      <c r="O215" s="37">
        <v>45365</v>
      </c>
      <c r="P215" s="31">
        <v>1314</v>
      </c>
      <c r="Q215" s="30">
        <v>220401</v>
      </c>
      <c r="R215" s="38">
        <f t="shared" si="22"/>
        <v>10500000</v>
      </c>
      <c r="S215" s="35">
        <v>45364</v>
      </c>
      <c r="T215" s="33" t="s">
        <v>552</v>
      </c>
      <c r="U215" s="35" t="s">
        <v>553</v>
      </c>
      <c r="V215" s="31" t="s">
        <v>88</v>
      </c>
      <c r="W215" s="35"/>
      <c r="X215" s="30"/>
      <c r="Y215" s="354">
        <f t="shared" si="20"/>
        <v>3500000</v>
      </c>
      <c r="Z215" s="30"/>
      <c r="AA215" s="40"/>
      <c r="AB215" s="30"/>
      <c r="AC215" s="40"/>
      <c r="AD215" s="19"/>
    </row>
    <row r="216" spans="1:30">
      <c r="A216" s="30">
        <v>214</v>
      </c>
      <c r="B216" s="30" t="s">
        <v>254</v>
      </c>
      <c r="C216" s="30" t="s">
        <v>157</v>
      </c>
      <c r="D216" s="68" t="s">
        <v>494</v>
      </c>
      <c r="E216" s="31" t="s">
        <v>38</v>
      </c>
      <c r="F216" s="358">
        <v>6900000</v>
      </c>
      <c r="G216" s="30" t="s">
        <v>554</v>
      </c>
      <c r="H216" s="33">
        <v>1110491563</v>
      </c>
      <c r="I216" s="34">
        <v>0</v>
      </c>
      <c r="J216" s="34">
        <v>1328</v>
      </c>
      <c r="K216" s="35">
        <v>45351</v>
      </c>
      <c r="L216" s="36">
        <f t="shared" si="21"/>
        <v>6900000</v>
      </c>
      <c r="M216" s="367">
        <v>45364</v>
      </c>
      <c r="N216" s="31" t="s">
        <v>40</v>
      </c>
      <c r="O216" s="37">
        <v>45365</v>
      </c>
      <c r="P216" s="31">
        <v>1319</v>
      </c>
      <c r="Q216" s="30">
        <v>220402</v>
      </c>
      <c r="R216" s="38">
        <f t="shared" si="22"/>
        <v>6900000</v>
      </c>
      <c r="S216" s="35">
        <v>45365</v>
      </c>
      <c r="T216" s="33">
        <v>100031379</v>
      </c>
      <c r="U216" s="35">
        <v>45365</v>
      </c>
      <c r="V216" s="31" t="s">
        <v>88</v>
      </c>
      <c r="W216" s="35"/>
      <c r="X216" s="30"/>
      <c r="Y216" s="354">
        <f t="shared" si="20"/>
        <v>2300000</v>
      </c>
      <c r="Z216" s="30"/>
      <c r="AA216" s="40"/>
      <c r="AB216" s="30"/>
      <c r="AC216" s="40"/>
      <c r="AD216" s="19"/>
    </row>
    <row r="217" spans="1:30">
      <c r="A217" s="30">
        <v>215</v>
      </c>
      <c r="B217" s="30" t="s">
        <v>254</v>
      </c>
      <c r="C217" s="30" t="s">
        <v>282</v>
      </c>
      <c r="D217" s="68" t="s">
        <v>555</v>
      </c>
      <c r="E217" s="31" t="s">
        <v>38</v>
      </c>
      <c r="F217" s="358">
        <v>6900000</v>
      </c>
      <c r="G217" s="30" t="s">
        <v>556</v>
      </c>
      <c r="H217" s="33">
        <v>11105954753</v>
      </c>
      <c r="I217" s="34">
        <v>0</v>
      </c>
      <c r="J217" s="34">
        <v>1325</v>
      </c>
      <c r="K217" s="35">
        <v>45351</v>
      </c>
      <c r="L217" s="36">
        <f t="shared" si="21"/>
        <v>6900000</v>
      </c>
      <c r="M217" s="367">
        <v>45364</v>
      </c>
      <c r="N217" s="31" t="s">
        <v>40</v>
      </c>
      <c r="O217" s="37">
        <v>45365</v>
      </c>
      <c r="P217" s="31">
        <v>1320</v>
      </c>
      <c r="Q217" s="30">
        <v>220402</v>
      </c>
      <c r="R217" s="38">
        <f t="shared" si="22"/>
        <v>6900000</v>
      </c>
      <c r="S217" s="35">
        <v>45364</v>
      </c>
      <c r="T217" s="33">
        <v>100031313</v>
      </c>
      <c r="U217" s="35">
        <v>45363</v>
      </c>
      <c r="V217" s="31" t="s">
        <v>88</v>
      </c>
      <c r="W217" s="35"/>
      <c r="X217" s="30"/>
      <c r="Y217" s="354">
        <f t="shared" si="20"/>
        <v>2300000</v>
      </c>
      <c r="Z217" s="30"/>
      <c r="AA217" s="40"/>
      <c r="AB217" s="30"/>
      <c r="AC217" s="40"/>
      <c r="AD217" s="19"/>
    </row>
    <row r="218" spans="1:30">
      <c r="A218" s="43">
        <v>216</v>
      </c>
      <c r="B218" s="43" t="s">
        <v>254</v>
      </c>
      <c r="C218" s="43" t="s">
        <v>157</v>
      </c>
      <c r="D218" s="43" t="s">
        <v>389</v>
      </c>
      <c r="E218" s="44" t="s">
        <v>38</v>
      </c>
      <c r="F218" s="359">
        <v>5850000</v>
      </c>
      <c r="G218" s="43" t="s">
        <v>557</v>
      </c>
      <c r="H218" s="46">
        <v>93410631</v>
      </c>
      <c r="I218" s="47">
        <v>5</v>
      </c>
      <c r="J218" s="47">
        <v>1329</v>
      </c>
      <c r="K218" s="48">
        <v>45351</v>
      </c>
      <c r="L218" s="49">
        <f t="shared" si="21"/>
        <v>5850000</v>
      </c>
      <c r="M218" s="368">
        <v>45364</v>
      </c>
      <c r="N218" s="44" t="s">
        <v>40</v>
      </c>
      <c r="O218" s="50">
        <v>45364</v>
      </c>
      <c r="P218" s="44">
        <v>1317</v>
      </c>
      <c r="Q218" s="43">
        <v>220402</v>
      </c>
      <c r="R218" s="51">
        <f t="shared" si="22"/>
        <v>5850000</v>
      </c>
      <c r="S218" s="48">
        <v>45364</v>
      </c>
      <c r="T218" s="46" t="s">
        <v>558</v>
      </c>
      <c r="U218" s="48">
        <v>45365</v>
      </c>
      <c r="V218" s="44" t="s">
        <v>88</v>
      </c>
      <c r="W218" s="48"/>
      <c r="X218" s="43"/>
      <c r="Y218" s="354">
        <f t="shared" si="20"/>
        <v>1950000</v>
      </c>
      <c r="Z218" s="43"/>
      <c r="AA218" s="53"/>
      <c r="AB218" s="43"/>
      <c r="AC218" s="53"/>
      <c r="AD218" s="19"/>
    </row>
    <row r="219" spans="1:30">
      <c r="A219" s="30">
        <v>217</v>
      </c>
      <c r="B219" s="30" t="s">
        <v>254</v>
      </c>
      <c r="C219" s="30" t="s">
        <v>262</v>
      </c>
      <c r="D219" s="30" t="s">
        <v>524</v>
      </c>
      <c r="E219" s="31" t="s">
        <v>38</v>
      </c>
      <c r="F219" s="358">
        <v>11400000</v>
      </c>
      <c r="G219" s="30" t="s">
        <v>559</v>
      </c>
      <c r="H219" s="33">
        <v>65717924</v>
      </c>
      <c r="I219" s="34">
        <v>5</v>
      </c>
      <c r="J219" s="34">
        <v>1339</v>
      </c>
      <c r="K219" s="35">
        <v>45359</v>
      </c>
      <c r="L219" s="36">
        <f t="shared" si="21"/>
        <v>11400000</v>
      </c>
      <c r="M219" s="367">
        <v>45366</v>
      </c>
      <c r="N219" s="31" t="s">
        <v>40</v>
      </c>
      <c r="O219" s="37">
        <v>45366</v>
      </c>
      <c r="P219" s="31">
        <v>1327</v>
      </c>
      <c r="Q219" s="30">
        <v>220401</v>
      </c>
      <c r="R219" s="38">
        <f t="shared" si="22"/>
        <v>11400000</v>
      </c>
      <c r="S219" s="35">
        <v>45366</v>
      </c>
      <c r="T219" s="33" t="s">
        <v>560</v>
      </c>
      <c r="U219" s="35">
        <v>45366</v>
      </c>
      <c r="V219" s="31" t="s">
        <v>88</v>
      </c>
      <c r="W219" s="35"/>
      <c r="X219" s="30"/>
      <c r="Y219" s="354">
        <f t="shared" si="20"/>
        <v>3800000</v>
      </c>
      <c r="Z219" s="30"/>
      <c r="AA219" s="40"/>
      <c r="AB219" s="30"/>
      <c r="AC219" s="40"/>
      <c r="AD219" s="19"/>
    </row>
    <row r="220" spans="1:30">
      <c r="A220" s="30">
        <v>218</v>
      </c>
      <c r="B220" s="30" t="s">
        <v>254</v>
      </c>
      <c r="C220" s="30" t="s">
        <v>92</v>
      </c>
      <c r="D220" s="30" t="s">
        <v>561</v>
      </c>
      <c r="E220" s="31" t="s">
        <v>38</v>
      </c>
      <c r="F220" s="358">
        <v>12900000</v>
      </c>
      <c r="G220" s="30" t="s">
        <v>562</v>
      </c>
      <c r="H220" s="33">
        <v>1234641760</v>
      </c>
      <c r="I220" s="34">
        <v>1</v>
      </c>
      <c r="J220" s="34">
        <v>1331</v>
      </c>
      <c r="K220" s="35">
        <v>45351</v>
      </c>
      <c r="L220" s="36">
        <f t="shared" si="21"/>
        <v>12900000</v>
      </c>
      <c r="M220" s="367">
        <v>45366</v>
      </c>
      <c r="N220" s="31" t="s">
        <v>40</v>
      </c>
      <c r="O220" s="37">
        <v>45366</v>
      </c>
      <c r="P220" s="31">
        <v>1328</v>
      </c>
      <c r="Q220" s="30">
        <v>21030204</v>
      </c>
      <c r="R220" s="38">
        <f t="shared" si="22"/>
        <v>12900000</v>
      </c>
      <c r="S220" s="35">
        <v>45366</v>
      </c>
      <c r="T220" s="33" t="s">
        <v>563</v>
      </c>
      <c r="U220" s="35">
        <v>45370</v>
      </c>
      <c r="V220" s="31" t="s">
        <v>88</v>
      </c>
      <c r="W220" s="35"/>
      <c r="X220" s="30"/>
      <c r="Y220" s="354">
        <f t="shared" si="20"/>
        <v>4300000</v>
      </c>
      <c r="Z220" s="30"/>
      <c r="AA220" s="40"/>
      <c r="AB220" s="30"/>
      <c r="AC220" s="40"/>
      <c r="AD220" s="19"/>
    </row>
    <row r="221" spans="1:30">
      <c r="A221" s="30">
        <v>219</v>
      </c>
      <c r="B221" s="30" t="s">
        <v>254</v>
      </c>
      <c r="C221" s="30" t="s">
        <v>409</v>
      </c>
      <c r="D221" s="55" t="s">
        <v>564</v>
      </c>
      <c r="E221" s="31" t="s">
        <v>38</v>
      </c>
      <c r="F221" s="358">
        <v>12900000</v>
      </c>
      <c r="G221" s="30" t="s">
        <v>565</v>
      </c>
      <c r="H221" s="33">
        <v>1110511940</v>
      </c>
      <c r="I221" s="34"/>
      <c r="J221" s="34">
        <v>1340</v>
      </c>
      <c r="K221" s="35">
        <v>45359</v>
      </c>
      <c r="L221" s="36">
        <f t="shared" si="21"/>
        <v>12900000</v>
      </c>
      <c r="M221" s="367">
        <v>45366</v>
      </c>
      <c r="N221" s="31" t="s">
        <v>40</v>
      </c>
      <c r="O221" s="37">
        <v>45369</v>
      </c>
      <c r="P221" s="31">
        <v>1329</v>
      </c>
      <c r="Q221" s="30">
        <v>220401</v>
      </c>
      <c r="R221" s="38">
        <f t="shared" si="22"/>
        <v>12900000</v>
      </c>
      <c r="S221" s="35">
        <v>45369</v>
      </c>
      <c r="T221" s="33" t="s">
        <v>566</v>
      </c>
      <c r="U221" s="35">
        <v>45369</v>
      </c>
      <c r="V221" s="31" t="s">
        <v>88</v>
      </c>
      <c r="W221" s="35"/>
      <c r="X221" s="30"/>
      <c r="Y221" s="354">
        <f t="shared" si="20"/>
        <v>4300000</v>
      </c>
      <c r="Z221" s="30"/>
      <c r="AA221" s="40"/>
      <c r="AB221" s="30"/>
      <c r="AC221" s="40"/>
      <c r="AD221" s="19"/>
    </row>
    <row r="222" spans="1:30">
      <c r="A222" s="30">
        <v>220</v>
      </c>
      <c r="B222" s="30" t="s">
        <v>254</v>
      </c>
      <c r="C222" s="30" t="s">
        <v>42</v>
      </c>
      <c r="D222" s="30" t="s">
        <v>567</v>
      </c>
      <c r="E222" s="31" t="s">
        <v>38</v>
      </c>
      <c r="F222" s="358">
        <v>8400000</v>
      </c>
      <c r="G222" s="30" t="s">
        <v>568</v>
      </c>
      <c r="H222" s="33">
        <v>1110533403</v>
      </c>
      <c r="I222" s="34">
        <v>2</v>
      </c>
      <c r="J222" s="34">
        <v>1341</v>
      </c>
      <c r="K222" s="35">
        <v>45363</v>
      </c>
      <c r="L222" s="36">
        <f t="shared" si="21"/>
        <v>8400000</v>
      </c>
      <c r="M222" s="367">
        <v>45369</v>
      </c>
      <c r="N222" s="31" t="s">
        <v>40</v>
      </c>
      <c r="O222" s="37">
        <v>45369</v>
      </c>
      <c r="P222" s="31">
        <v>1330</v>
      </c>
      <c r="Q222" s="30">
        <v>220401</v>
      </c>
      <c r="R222" s="38">
        <f t="shared" si="22"/>
        <v>8400000</v>
      </c>
      <c r="S222" s="35">
        <v>45369</v>
      </c>
      <c r="T222" s="33" t="s">
        <v>569</v>
      </c>
      <c r="U222" s="35">
        <v>45370</v>
      </c>
      <c r="V222" s="31" t="s">
        <v>88</v>
      </c>
      <c r="W222" s="35"/>
      <c r="X222" s="30"/>
      <c r="Y222" s="354">
        <f t="shared" si="20"/>
        <v>2800000</v>
      </c>
      <c r="Z222" s="30"/>
      <c r="AA222" s="40"/>
      <c r="AB222" s="30"/>
      <c r="AC222" s="40"/>
      <c r="AD222" s="19"/>
    </row>
    <row r="223" spans="1:30">
      <c r="A223" s="30">
        <v>221</v>
      </c>
      <c r="B223" s="30" t="s">
        <v>35</v>
      </c>
      <c r="C223" s="30" t="s">
        <v>59</v>
      </c>
      <c r="D223" s="56" t="s">
        <v>221</v>
      </c>
      <c r="E223" s="31" t="s">
        <v>38</v>
      </c>
      <c r="F223" s="358">
        <v>64999998</v>
      </c>
      <c r="G223" s="30" t="s">
        <v>222</v>
      </c>
      <c r="H223" s="33">
        <v>17339066</v>
      </c>
      <c r="I223" s="34">
        <v>4</v>
      </c>
      <c r="J223" s="34">
        <v>1348</v>
      </c>
      <c r="K223" s="35">
        <v>45366</v>
      </c>
      <c r="L223" s="36">
        <f t="shared" si="21"/>
        <v>64999998</v>
      </c>
      <c r="M223" s="367">
        <v>45370</v>
      </c>
      <c r="N223" s="31" t="s">
        <v>40</v>
      </c>
      <c r="O223" s="37">
        <v>45372</v>
      </c>
      <c r="P223" s="31">
        <v>1343</v>
      </c>
      <c r="Q223" s="30">
        <v>21030202</v>
      </c>
      <c r="R223" s="38">
        <f t="shared" si="22"/>
        <v>64999998</v>
      </c>
      <c r="S223" s="35">
        <v>45370</v>
      </c>
      <c r="T223" s="33">
        <v>100031563</v>
      </c>
      <c r="U223" s="35">
        <v>45373</v>
      </c>
      <c r="V223" s="31" t="s">
        <v>195</v>
      </c>
      <c r="W223" s="35"/>
      <c r="X223" s="30"/>
      <c r="Y223" s="354">
        <f>+F223/6</f>
        <v>10833333</v>
      </c>
      <c r="Z223" s="30"/>
      <c r="AA223" s="40"/>
      <c r="AB223" s="30"/>
      <c r="AC223" s="40"/>
      <c r="AD223" s="19"/>
    </row>
    <row r="224" spans="1:30">
      <c r="A224" s="30">
        <v>222</v>
      </c>
      <c r="B224" s="30" t="s">
        <v>570</v>
      </c>
      <c r="C224" s="30" t="s">
        <v>36</v>
      </c>
      <c r="D224" s="30" t="s">
        <v>571</v>
      </c>
      <c r="E224" s="31" t="s">
        <v>38</v>
      </c>
      <c r="F224" s="358">
        <v>378248673</v>
      </c>
      <c r="G224" s="30" t="s">
        <v>572</v>
      </c>
      <c r="H224" s="33">
        <v>800149562</v>
      </c>
      <c r="I224" s="34">
        <v>0</v>
      </c>
      <c r="J224" s="34">
        <v>1345</v>
      </c>
      <c r="K224" s="35">
        <v>45364</v>
      </c>
      <c r="L224" s="36">
        <f t="shared" si="21"/>
        <v>378248673</v>
      </c>
      <c r="M224" s="367">
        <v>45370</v>
      </c>
      <c r="N224" s="31" t="s">
        <v>40</v>
      </c>
      <c r="O224" s="37">
        <v>45371</v>
      </c>
      <c r="P224" s="31">
        <v>1337</v>
      </c>
      <c r="Q224" s="30" t="s">
        <v>573</v>
      </c>
      <c r="R224" s="38">
        <f t="shared" si="22"/>
        <v>378248673</v>
      </c>
      <c r="S224" s="35">
        <v>45371</v>
      </c>
      <c r="T224" s="33" t="s">
        <v>574</v>
      </c>
      <c r="U224" s="35">
        <v>45373</v>
      </c>
      <c r="V224" s="41">
        <v>45657</v>
      </c>
      <c r="W224" s="35"/>
      <c r="X224" s="30"/>
      <c r="Y224" s="354">
        <f t="shared" si="20"/>
        <v>126082891</v>
      </c>
      <c r="Z224" s="30"/>
      <c r="AA224" s="40"/>
      <c r="AB224" s="30"/>
      <c r="AC224" s="40"/>
      <c r="AD224" s="19"/>
    </row>
    <row r="225" spans="1:30">
      <c r="A225" s="30">
        <v>223</v>
      </c>
      <c r="B225" s="30" t="s">
        <v>35</v>
      </c>
      <c r="C225" s="30" t="s">
        <v>97</v>
      </c>
      <c r="D225" s="30" t="s">
        <v>180</v>
      </c>
      <c r="E225" s="31" t="s">
        <v>38</v>
      </c>
      <c r="F225" s="358">
        <v>200000000</v>
      </c>
      <c r="G225" s="30" t="s">
        <v>68</v>
      </c>
      <c r="H225" s="33">
        <v>900504144</v>
      </c>
      <c r="I225" s="34">
        <v>0</v>
      </c>
      <c r="J225" s="34">
        <v>1323</v>
      </c>
      <c r="K225" s="35">
        <v>45351</v>
      </c>
      <c r="L225" s="36">
        <f t="shared" si="21"/>
        <v>200000000</v>
      </c>
      <c r="M225" s="367">
        <v>45370</v>
      </c>
      <c r="N225" s="31" t="s">
        <v>40</v>
      </c>
      <c r="O225" s="37">
        <v>45371</v>
      </c>
      <c r="P225" s="31">
        <v>1338</v>
      </c>
      <c r="Q225" s="30">
        <v>220101</v>
      </c>
      <c r="R225" s="38">
        <f t="shared" si="22"/>
        <v>200000000</v>
      </c>
      <c r="S225" s="35">
        <v>45371</v>
      </c>
      <c r="T225" s="33" t="s">
        <v>575</v>
      </c>
      <c r="U225" s="35">
        <v>45371</v>
      </c>
      <c r="V225" s="31" t="s">
        <v>52</v>
      </c>
      <c r="W225" s="35"/>
      <c r="X225" s="30"/>
      <c r="Y225" s="354">
        <f t="shared" si="20"/>
        <v>66666666.666666664</v>
      </c>
      <c r="Z225" s="30"/>
      <c r="AA225" s="40"/>
      <c r="AB225" s="30"/>
      <c r="AC225" s="40"/>
      <c r="AD225" s="19"/>
    </row>
    <row r="226" spans="1:30">
      <c r="A226" s="30">
        <v>224</v>
      </c>
      <c r="B226" s="30" t="s">
        <v>35</v>
      </c>
      <c r="C226" s="30" t="s">
        <v>59</v>
      </c>
      <c r="D226" s="30" t="s">
        <v>576</v>
      </c>
      <c r="E226" s="31" t="s">
        <v>38</v>
      </c>
      <c r="F226" s="358">
        <v>116107920</v>
      </c>
      <c r="G226" s="30" t="s">
        <v>577</v>
      </c>
      <c r="H226" s="33">
        <v>901367080</v>
      </c>
      <c r="I226" s="34">
        <v>3</v>
      </c>
      <c r="J226" s="34">
        <v>1311</v>
      </c>
      <c r="K226" s="35">
        <v>45351</v>
      </c>
      <c r="L226" s="36">
        <f t="shared" si="21"/>
        <v>116107920</v>
      </c>
      <c r="M226" s="367">
        <v>45373</v>
      </c>
      <c r="N226" s="31" t="s">
        <v>40</v>
      </c>
      <c r="O226" s="37">
        <v>45384</v>
      </c>
      <c r="P226" s="31">
        <v>1366</v>
      </c>
      <c r="Q226" s="30">
        <v>21030201</v>
      </c>
      <c r="R226" s="38">
        <f t="shared" si="22"/>
        <v>116107920</v>
      </c>
      <c r="S226" s="35">
        <v>45383</v>
      </c>
      <c r="T226" s="33" t="s">
        <v>578</v>
      </c>
      <c r="U226" s="35">
        <v>45384</v>
      </c>
      <c r="V226" s="31" t="s">
        <v>41</v>
      </c>
      <c r="W226" s="35"/>
      <c r="X226" s="30"/>
      <c r="Y226" s="354">
        <f t="shared" si="20"/>
        <v>38702640</v>
      </c>
      <c r="Z226" s="30"/>
      <c r="AA226" s="40"/>
      <c r="AB226" s="30"/>
      <c r="AC226" s="40"/>
      <c r="AD226" s="19"/>
    </row>
    <row r="227" spans="1:30">
      <c r="A227" s="30">
        <v>225</v>
      </c>
      <c r="B227" s="30" t="s">
        <v>254</v>
      </c>
      <c r="C227" s="30" t="s">
        <v>262</v>
      </c>
      <c r="D227" s="30" t="s">
        <v>580</v>
      </c>
      <c r="E227" s="31" t="s">
        <v>38</v>
      </c>
      <c r="F227" s="358">
        <v>6000000</v>
      </c>
      <c r="G227" s="30" t="s">
        <v>581</v>
      </c>
      <c r="H227" s="33">
        <v>65556129</v>
      </c>
      <c r="I227" s="34">
        <v>4</v>
      </c>
      <c r="J227" s="34">
        <v>1351</v>
      </c>
      <c r="K227" s="35">
        <v>45366</v>
      </c>
      <c r="L227" s="36">
        <f t="shared" si="21"/>
        <v>6000000</v>
      </c>
      <c r="M227" s="367">
        <v>45373</v>
      </c>
      <c r="N227" s="31" t="s">
        <v>40</v>
      </c>
      <c r="O227" s="37">
        <v>45373</v>
      </c>
      <c r="P227" s="31">
        <v>1357</v>
      </c>
      <c r="Q227" s="30">
        <v>220402</v>
      </c>
      <c r="R227" s="38">
        <f t="shared" si="22"/>
        <v>6000000</v>
      </c>
      <c r="S227" s="35">
        <v>45373</v>
      </c>
      <c r="T227" s="33" t="s">
        <v>582</v>
      </c>
      <c r="U227" s="35">
        <v>45373</v>
      </c>
      <c r="V227" s="31" t="s">
        <v>88</v>
      </c>
      <c r="W227" s="35"/>
      <c r="X227" s="30"/>
      <c r="Y227" s="354">
        <f t="shared" si="20"/>
        <v>2000000</v>
      </c>
      <c r="Z227" s="30"/>
      <c r="AA227" s="40"/>
      <c r="AB227" s="30"/>
      <c r="AC227" s="40"/>
      <c r="AD227" s="19"/>
    </row>
    <row r="228" spans="1:30">
      <c r="A228" s="30">
        <v>226</v>
      </c>
      <c r="B228" s="30" t="s">
        <v>35</v>
      </c>
      <c r="C228" s="30" t="s">
        <v>251</v>
      </c>
      <c r="D228" s="30" t="s">
        <v>583</v>
      </c>
      <c r="E228" s="31" t="s">
        <v>38</v>
      </c>
      <c r="F228" s="358">
        <v>30000000</v>
      </c>
      <c r="G228" s="30" t="s">
        <v>208</v>
      </c>
      <c r="H228" s="33">
        <v>809006780</v>
      </c>
      <c r="I228" s="34">
        <v>9</v>
      </c>
      <c r="J228" s="34">
        <v>1343</v>
      </c>
      <c r="K228" s="35">
        <v>45363</v>
      </c>
      <c r="L228" s="36">
        <f t="shared" si="21"/>
        <v>30000000</v>
      </c>
      <c r="M228" s="367">
        <v>45373</v>
      </c>
      <c r="N228" s="31" t="s">
        <v>40</v>
      </c>
      <c r="O228" s="37">
        <v>45373</v>
      </c>
      <c r="P228" s="31">
        <v>1358</v>
      </c>
      <c r="Q228" s="30">
        <v>21030202</v>
      </c>
      <c r="R228" s="38">
        <f t="shared" si="22"/>
        <v>30000000</v>
      </c>
      <c r="S228" s="35">
        <v>45373</v>
      </c>
      <c r="T228" s="33" t="s">
        <v>584</v>
      </c>
      <c r="U228" s="35">
        <v>45383</v>
      </c>
      <c r="V228" s="31" t="s">
        <v>195</v>
      </c>
      <c r="W228" s="35"/>
      <c r="X228" s="30"/>
      <c r="Y228" s="354">
        <f t="shared" si="20"/>
        <v>10000000</v>
      </c>
      <c r="Z228" s="30"/>
      <c r="AA228" s="40"/>
      <c r="AB228" s="30"/>
      <c r="AC228" s="40"/>
      <c r="AD228" s="19"/>
    </row>
    <row r="229" spans="1:30">
      <c r="A229" s="30">
        <v>227</v>
      </c>
      <c r="B229" s="30" t="s">
        <v>35</v>
      </c>
      <c r="C229" s="30" t="s">
        <v>59</v>
      </c>
      <c r="D229" s="55" t="s">
        <v>585</v>
      </c>
      <c r="E229" s="31" t="s">
        <v>38</v>
      </c>
      <c r="F229" s="358">
        <v>176857900</v>
      </c>
      <c r="G229" s="30" t="s">
        <v>586</v>
      </c>
      <c r="H229" s="33">
        <v>14398744</v>
      </c>
      <c r="I229" s="34">
        <v>0</v>
      </c>
      <c r="J229" s="34">
        <v>1362</v>
      </c>
      <c r="K229" s="35">
        <v>45370</v>
      </c>
      <c r="L229" s="36">
        <f t="shared" si="21"/>
        <v>176857900</v>
      </c>
      <c r="M229" s="367">
        <v>45373</v>
      </c>
      <c r="N229" s="31" t="s">
        <v>40</v>
      </c>
      <c r="O229" s="37">
        <v>45373</v>
      </c>
      <c r="P229" s="31">
        <v>1359</v>
      </c>
      <c r="Q229" s="30">
        <v>220102</v>
      </c>
      <c r="R229" s="38">
        <f t="shared" si="22"/>
        <v>176857900</v>
      </c>
      <c r="S229" s="35">
        <v>45373</v>
      </c>
      <c r="T229" s="33" t="s">
        <v>587</v>
      </c>
      <c r="U229" s="35">
        <v>45373</v>
      </c>
      <c r="V229" s="31" t="s">
        <v>88</v>
      </c>
      <c r="W229" s="35"/>
      <c r="X229" s="30"/>
      <c r="Y229" s="354">
        <f t="shared" si="20"/>
        <v>58952633.333333336</v>
      </c>
      <c r="Z229" s="30"/>
      <c r="AA229" s="40"/>
      <c r="AB229" s="30"/>
      <c r="AC229" s="40"/>
      <c r="AD229" s="19"/>
    </row>
    <row r="230" spans="1:30">
      <c r="A230" s="30">
        <v>228</v>
      </c>
      <c r="B230" s="30" t="s">
        <v>35</v>
      </c>
      <c r="C230" s="30" t="s">
        <v>485</v>
      </c>
      <c r="D230" s="30" t="s">
        <v>590</v>
      </c>
      <c r="E230" s="31" t="s">
        <v>38</v>
      </c>
      <c r="F230" s="358">
        <v>398685000</v>
      </c>
      <c r="G230" s="30" t="s">
        <v>591</v>
      </c>
      <c r="H230" s="33">
        <v>900427788</v>
      </c>
      <c r="I230" s="34">
        <v>3</v>
      </c>
      <c r="J230" s="34">
        <v>1342</v>
      </c>
      <c r="K230" s="35">
        <v>45363</v>
      </c>
      <c r="L230" s="36">
        <f t="shared" si="21"/>
        <v>398685000</v>
      </c>
      <c r="M230" s="367">
        <v>45373</v>
      </c>
      <c r="N230" s="31" t="s">
        <v>592</v>
      </c>
      <c r="O230" s="37">
        <v>45373</v>
      </c>
      <c r="P230" s="31">
        <v>1360</v>
      </c>
      <c r="Q230" s="30">
        <v>2102020211</v>
      </c>
      <c r="R230" s="38">
        <f t="shared" si="22"/>
        <v>398685000</v>
      </c>
      <c r="S230" s="35">
        <v>45373</v>
      </c>
      <c r="T230" s="33">
        <v>100042718</v>
      </c>
      <c r="U230" s="35">
        <v>45373</v>
      </c>
      <c r="V230" s="31" t="s">
        <v>88</v>
      </c>
      <c r="W230" s="35"/>
      <c r="X230" s="30"/>
      <c r="Y230" s="354">
        <f t="shared" si="20"/>
        <v>132895000</v>
      </c>
      <c r="Z230" s="30"/>
      <c r="AA230" s="40"/>
      <c r="AB230" s="30"/>
      <c r="AC230" s="40"/>
      <c r="AD230" s="19"/>
    </row>
    <row r="231" spans="1:30">
      <c r="A231" s="30">
        <v>229</v>
      </c>
      <c r="B231" s="30" t="s">
        <v>35</v>
      </c>
      <c r="C231" s="30" t="s">
        <v>262</v>
      </c>
      <c r="D231" s="30" t="s">
        <v>594</v>
      </c>
      <c r="E231" s="31" t="s">
        <v>38</v>
      </c>
      <c r="F231" s="358">
        <v>121458285</v>
      </c>
      <c r="G231" s="30" t="s">
        <v>68</v>
      </c>
      <c r="H231" s="33">
        <v>900504144</v>
      </c>
      <c r="I231" s="34">
        <v>0</v>
      </c>
      <c r="J231" s="34">
        <v>1347</v>
      </c>
      <c r="K231" s="35">
        <v>45365</v>
      </c>
      <c r="L231" s="36">
        <f t="shared" si="21"/>
        <v>121458285</v>
      </c>
      <c r="M231" s="367">
        <v>45373</v>
      </c>
      <c r="N231" s="31" t="s">
        <v>40</v>
      </c>
      <c r="O231" s="37">
        <v>45373</v>
      </c>
      <c r="P231" s="31">
        <v>1361</v>
      </c>
      <c r="Q231" s="30">
        <v>220104</v>
      </c>
      <c r="R231" s="38">
        <f t="shared" si="22"/>
        <v>121458285</v>
      </c>
      <c r="S231" s="238">
        <v>45377</v>
      </c>
      <c r="T231" s="33" t="s">
        <v>595</v>
      </c>
      <c r="U231" s="35">
        <v>45373</v>
      </c>
      <c r="V231" s="31" t="s">
        <v>46</v>
      </c>
      <c r="W231" s="35"/>
      <c r="X231" s="30"/>
      <c r="Y231" s="354">
        <f>+F231/4</f>
        <v>30364571.25</v>
      </c>
      <c r="Z231" s="30"/>
      <c r="AA231" s="40"/>
      <c r="AB231" s="30"/>
      <c r="AC231" s="40"/>
      <c r="AD231" s="19"/>
    </row>
    <row r="232" spans="1:30">
      <c r="A232" s="251">
        <v>230</v>
      </c>
      <c r="B232" s="251" t="s">
        <v>35</v>
      </c>
      <c r="C232" s="251" t="s">
        <v>59</v>
      </c>
      <c r="D232" s="281" t="s">
        <v>597</v>
      </c>
      <c r="E232" s="282" t="s">
        <v>38</v>
      </c>
      <c r="F232" s="358">
        <v>9270000</v>
      </c>
      <c r="G232" s="251" t="s">
        <v>61</v>
      </c>
      <c r="H232" s="33">
        <v>14223766</v>
      </c>
      <c r="I232" s="34">
        <v>1</v>
      </c>
      <c r="J232" s="34">
        <v>1386</v>
      </c>
      <c r="K232" s="35">
        <v>45373</v>
      </c>
      <c r="L232" s="36">
        <f t="shared" si="21"/>
        <v>9270000</v>
      </c>
      <c r="M232" s="367">
        <v>45385</v>
      </c>
      <c r="N232" s="31" t="s">
        <v>40</v>
      </c>
      <c r="O232" s="37">
        <v>45386</v>
      </c>
      <c r="P232" s="31">
        <v>1367</v>
      </c>
      <c r="Q232" s="30">
        <v>220106</v>
      </c>
      <c r="R232" s="38">
        <f t="shared" si="22"/>
        <v>9270000</v>
      </c>
      <c r="S232" s="35">
        <v>45386</v>
      </c>
      <c r="T232" s="33" t="s">
        <v>598</v>
      </c>
      <c r="U232" s="35">
        <v>45386</v>
      </c>
      <c r="V232" s="31" t="s">
        <v>88</v>
      </c>
      <c r="W232" s="35"/>
      <c r="X232" s="30"/>
      <c r="Y232" s="354">
        <f t="shared" si="20"/>
        <v>3090000</v>
      </c>
      <c r="Z232" s="30"/>
      <c r="AA232" s="40"/>
      <c r="AB232" s="30"/>
      <c r="AC232" s="40"/>
      <c r="AD232" s="19"/>
    </row>
    <row r="233" spans="1:30">
      <c r="A233" s="30">
        <v>231</v>
      </c>
      <c r="B233" s="30" t="s">
        <v>254</v>
      </c>
      <c r="C233" s="30" t="s">
        <v>42</v>
      </c>
      <c r="D233" s="30" t="s">
        <v>600</v>
      </c>
      <c r="E233" s="31" t="s">
        <v>38</v>
      </c>
      <c r="F233" s="358">
        <v>15450000</v>
      </c>
      <c r="G233" s="30" t="s">
        <v>601</v>
      </c>
      <c r="H233" s="33">
        <v>93396753</v>
      </c>
      <c r="I233" s="34">
        <v>5</v>
      </c>
      <c r="J233" s="34">
        <v>1385</v>
      </c>
      <c r="K233" s="35">
        <v>45373</v>
      </c>
      <c r="L233" s="36">
        <f t="shared" si="21"/>
        <v>15450000</v>
      </c>
      <c r="M233" s="367">
        <v>45385</v>
      </c>
      <c r="N233" s="31" t="s">
        <v>40</v>
      </c>
      <c r="O233" s="37">
        <v>45386</v>
      </c>
      <c r="P233" s="31">
        <v>1368</v>
      </c>
      <c r="Q233" s="30">
        <v>220401</v>
      </c>
      <c r="R233" s="38">
        <f t="shared" si="22"/>
        <v>15450000</v>
      </c>
      <c r="S233" s="35">
        <v>45385</v>
      </c>
      <c r="T233" s="33">
        <v>100031807</v>
      </c>
      <c r="U233" s="35">
        <v>45386</v>
      </c>
      <c r="V233" s="31" t="s">
        <v>88</v>
      </c>
      <c r="W233" s="35"/>
      <c r="X233" s="30"/>
      <c r="Y233" s="354">
        <f t="shared" si="20"/>
        <v>5150000</v>
      </c>
      <c r="Z233" s="30"/>
      <c r="AA233" s="40"/>
      <c r="AB233" s="30"/>
      <c r="AC233" s="40"/>
      <c r="AD233" s="19"/>
    </row>
    <row r="234" spans="1:30">
      <c r="A234" s="43">
        <v>232</v>
      </c>
      <c r="B234" s="43" t="s">
        <v>35</v>
      </c>
      <c r="C234" s="43" t="s">
        <v>602</v>
      </c>
      <c r="D234" s="57" t="s">
        <v>603</v>
      </c>
      <c r="E234" s="44" t="s">
        <v>38</v>
      </c>
      <c r="F234" s="359">
        <v>3900000</v>
      </c>
      <c r="G234" s="43" t="s">
        <v>604</v>
      </c>
      <c r="H234" s="46">
        <v>12122694</v>
      </c>
      <c r="I234" s="47">
        <v>9</v>
      </c>
      <c r="J234" s="47">
        <v>1310</v>
      </c>
      <c r="K234" s="48">
        <v>45380</v>
      </c>
      <c r="L234" s="49">
        <f t="shared" si="21"/>
        <v>3900000</v>
      </c>
      <c r="M234" s="368">
        <v>45385</v>
      </c>
      <c r="N234" s="44" t="s">
        <v>40</v>
      </c>
      <c r="O234" s="50">
        <v>45386</v>
      </c>
      <c r="P234" s="44">
        <v>1369</v>
      </c>
      <c r="Q234" s="43">
        <v>2101020301</v>
      </c>
      <c r="R234" s="51">
        <f t="shared" si="22"/>
        <v>3900000</v>
      </c>
      <c r="S234" s="48">
        <v>45387</v>
      </c>
      <c r="T234" s="46">
        <v>100031852</v>
      </c>
      <c r="U234" s="48">
        <v>45390</v>
      </c>
      <c r="V234" s="44" t="s">
        <v>605</v>
      </c>
      <c r="W234" s="48"/>
      <c r="X234" s="43"/>
      <c r="Y234" s="354">
        <v>3900000</v>
      </c>
      <c r="Z234" s="43"/>
      <c r="AA234" s="53"/>
      <c r="AB234" s="43"/>
      <c r="AC234" s="53"/>
      <c r="AD234" s="19"/>
    </row>
    <row r="235" spans="1:30">
      <c r="A235" s="30">
        <v>233</v>
      </c>
      <c r="B235" s="30" t="s">
        <v>254</v>
      </c>
      <c r="C235" s="30" t="s">
        <v>409</v>
      </c>
      <c r="D235" s="59" t="s">
        <v>428</v>
      </c>
      <c r="E235" s="31" t="s">
        <v>38</v>
      </c>
      <c r="F235" s="358">
        <v>16500000</v>
      </c>
      <c r="G235" s="30" t="s">
        <v>606</v>
      </c>
      <c r="H235" s="33">
        <v>16785917</v>
      </c>
      <c r="I235" s="34">
        <v>5</v>
      </c>
      <c r="J235" s="34">
        <v>1350</v>
      </c>
      <c r="K235" s="35">
        <v>45366</v>
      </c>
      <c r="L235" s="36">
        <f t="shared" si="21"/>
        <v>16500000</v>
      </c>
      <c r="M235" s="367">
        <v>45385</v>
      </c>
      <c r="N235" s="31" t="s">
        <v>40</v>
      </c>
      <c r="O235" s="37">
        <v>45390</v>
      </c>
      <c r="P235" s="31">
        <v>1372</v>
      </c>
      <c r="Q235" s="30">
        <v>220401</v>
      </c>
      <c r="R235" s="38">
        <f t="shared" si="22"/>
        <v>16500000</v>
      </c>
      <c r="S235" s="35">
        <v>45387</v>
      </c>
      <c r="T235" s="33" t="s">
        <v>607</v>
      </c>
      <c r="U235" s="35">
        <v>45401</v>
      </c>
      <c r="V235" s="31" t="s">
        <v>88</v>
      </c>
      <c r="W235" s="35"/>
      <c r="X235" s="30"/>
      <c r="Y235" s="354">
        <f t="shared" si="20"/>
        <v>5500000</v>
      </c>
      <c r="Z235" s="30"/>
      <c r="AA235" s="40"/>
      <c r="AB235" s="30"/>
      <c r="AC235" s="40"/>
      <c r="AD235" s="19"/>
    </row>
    <row r="236" spans="1:30">
      <c r="A236" s="30">
        <v>234</v>
      </c>
      <c r="B236" s="30" t="s">
        <v>35</v>
      </c>
      <c r="C236" s="30" t="s">
        <v>59</v>
      </c>
      <c r="D236" s="59" t="s">
        <v>608</v>
      </c>
      <c r="E236" s="31" t="s">
        <v>38</v>
      </c>
      <c r="F236" s="358">
        <v>35500000</v>
      </c>
      <c r="G236" s="30" t="s">
        <v>577</v>
      </c>
      <c r="H236" s="33">
        <v>901367080</v>
      </c>
      <c r="I236" s="34">
        <v>3</v>
      </c>
      <c r="J236" s="34">
        <v>1371</v>
      </c>
      <c r="K236" s="35">
        <v>45370</v>
      </c>
      <c r="L236" s="36">
        <f t="shared" si="21"/>
        <v>35500000</v>
      </c>
      <c r="M236" s="367">
        <v>45385</v>
      </c>
      <c r="N236" s="31" t="s">
        <v>40</v>
      </c>
      <c r="O236" s="37">
        <v>45387</v>
      </c>
      <c r="P236" s="31">
        <v>1371</v>
      </c>
      <c r="Q236" s="30" t="s">
        <v>188</v>
      </c>
      <c r="R236" s="38">
        <f t="shared" si="22"/>
        <v>35500000</v>
      </c>
      <c r="S236" s="35">
        <v>45387</v>
      </c>
      <c r="T236" s="33" t="s">
        <v>609</v>
      </c>
      <c r="U236" s="35">
        <v>45387</v>
      </c>
      <c r="V236" s="31" t="s">
        <v>46</v>
      </c>
      <c r="W236" s="35"/>
      <c r="X236" s="30"/>
      <c r="Y236" s="354">
        <f>+F236/4</f>
        <v>8875000</v>
      </c>
      <c r="Z236" s="30"/>
      <c r="AA236" s="40"/>
      <c r="AB236" s="30"/>
      <c r="AC236" s="40"/>
      <c r="AD236" s="19"/>
    </row>
    <row r="237" spans="1:30">
      <c r="A237" s="30">
        <v>235</v>
      </c>
      <c r="B237" s="30" t="s">
        <v>35</v>
      </c>
      <c r="C237" s="30" t="s">
        <v>36</v>
      </c>
      <c r="D237" s="30" t="s">
        <v>610</v>
      </c>
      <c r="E237" s="31" t="s">
        <v>38</v>
      </c>
      <c r="F237" s="358">
        <v>56763000</v>
      </c>
      <c r="G237" s="30" t="s">
        <v>611</v>
      </c>
      <c r="H237" s="33">
        <v>901515391</v>
      </c>
      <c r="I237" s="34">
        <v>4</v>
      </c>
      <c r="J237" s="34">
        <v>1383</v>
      </c>
      <c r="K237" s="35">
        <v>45373</v>
      </c>
      <c r="L237" s="36">
        <f t="shared" si="21"/>
        <v>56763000</v>
      </c>
      <c r="M237" s="367">
        <v>45387</v>
      </c>
      <c r="N237" s="31" t="s">
        <v>40</v>
      </c>
      <c r="O237" s="37">
        <v>45387</v>
      </c>
      <c r="P237" s="31">
        <v>1370</v>
      </c>
      <c r="Q237" s="30">
        <v>21030202</v>
      </c>
      <c r="R237" s="38">
        <f t="shared" si="22"/>
        <v>56763000</v>
      </c>
      <c r="S237" s="35"/>
      <c r="T237" s="33"/>
      <c r="U237" s="35"/>
      <c r="V237" s="41">
        <v>45657</v>
      </c>
      <c r="W237" s="35"/>
      <c r="X237" s="30"/>
      <c r="Y237" s="354">
        <f>+F237/6</f>
        <v>9460500</v>
      </c>
      <c r="Z237" s="30"/>
      <c r="AA237" s="40"/>
      <c r="AB237" s="30"/>
      <c r="AC237" s="40"/>
      <c r="AD237" s="19"/>
    </row>
    <row r="238" spans="1:30">
      <c r="A238" s="30">
        <v>236</v>
      </c>
      <c r="B238" s="30" t="s">
        <v>254</v>
      </c>
      <c r="C238" s="30" t="s">
        <v>97</v>
      </c>
      <c r="D238" s="30" t="s">
        <v>612</v>
      </c>
      <c r="E238" s="31" t="s">
        <v>38</v>
      </c>
      <c r="F238" s="358">
        <v>10500000</v>
      </c>
      <c r="G238" s="30" t="s">
        <v>228</v>
      </c>
      <c r="H238" s="33">
        <v>28816294</v>
      </c>
      <c r="I238" s="34">
        <v>3</v>
      </c>
      <c r="J238" s="34">
        <v>1389</v>
      </c>
      <c r="K238" s="35">
        <v>45383</v>
      </c>
      <c r="L238" s="36">
        <f t="shared" si="21"/>
        <v>10500000</v>
      </c>
      <c r="M238" s="367">
        <v>45391</v>
      </c>
      <c r="N238" s="31" t="s">
        <v>40</v>
      </c>
      <c r="O238" s="37">
        <v>45391</v>
      </c>
      <c r="P238" s="31">
        <v>1376</v>
      </c>
      <c r="Q238" s="30">
        <v>220401</v>
      </c>
      <c r="R238" s="38">
        <f t="shared" si="22"/>
        <v>10500000</v>
      </c>
      <c r="S238" s="35">
        <v>45391</v>
      </c>
      <c r="T238" s="33" t="s">
        <v>613</v>
      </c>
      <c r="U238" s="35">
        <v>45391</v>
      </c>
      <c r="V238" s="31" t="s">
        <v>88</v>
      </c>
      <c r="W238" s="35"/>
      <c r="X238" s="30"/>
      <c r="Y238" s="354">
        <f>+F238/3</f>
        <v>3500000</v>
      </c>
      <c r="Z238" s="30"/>
      <c r="AA238" s="40"/>
      <c r="AB238" s="30"/>
      <c r="AC238" s="40"/>
      <c r="AD238" s="19"/>
    </row>
    <row r="239" spans="1:30">
      <c r="A239" s="30">
        <v>237</v>
      </c>
      <c r="B239" s="30" t="s">
        <v>35</v>
      </c>
      <c r="C239" s="30" t="s">
        <v>36</v>
      </c>
      <c r="D239" s="59" t="s">
        <v>89</v>
      </c>
      <c r="E239" s="31" t="s">
        <v>38</v>
      </c>
      <c r="F239" s="358">
        <v>5871000</v>
      </c>
      <c r="G239" s="59" t="s">
        <v>614</v>
      </c>
      <c r="H239" s="33">
        <v>1005714392</v>
      </c>
      <c r="I239" s="34">
        <v>6</v>
      </c>
      <c r="J239" s="34">
        <v>1391</v>
      </c>
      <c r="K239" s="35">
        <v>45383</v>
      </c>
      <c r="L239" s="36">
        <f t="shared" si="21"/>
        <v>5871000</v>
      </c>
      <c r="M239" s="367">
        <v>45391</v>
      </c>
      <c r="N239" s="31" t="s">
        <v>40</v>
      </c>
      <c r="O239" s="37">
        <v>45391</v>
      </c>
      <c r="P239" s="31">
        <v>1377</v>
      </c>
      <c r="Q239" s="30">
        <v>21030202</v>
      </c>
      <c r="R239" s="38">
        <f t="shared" si="22"/>
        <v>5871000</v>
      </c>
      <c r="S239" s="35">
        <v>45392</v>
      </c>
      <c r="T239" s="33">
        <v>100032030</v>
      </c>
      <c r="U239" s="35">
        <v>45391</v>
      </c>
      <c r="V239" s="31" t="s">
        <v>88</v>
      </c>
      <c r="W239" s="35"/>
      <c r="X239" s="30"/>
      <c r="Y239" s="354">
        <f>+F239/3</f>
        <v>1957000</v>
      </c>
      <c r="Z239" s="30"/>
      <c r="AA239" s="40"/>
      <c r="AB239" s="30"/>
      <c r="AC239" s="40"/>
      <c r="AD239" s="19"/>
    </row>
    <row r="240" spans="1:30">
      <c r="A240" s="30">
        <v>238</v>
      </c>
      <c r="B240" s="30" t="s">
        <v>35</v>
      </c>
      <c r="C240" s="30" t="s">
        <v>36</v>
      </c>
      <c r="D240" s="59" t="s">
        <v>89</v>
      </c>
      <c r="E240" s="31" t="s">
        <v>38</v>
      </c>
      <c r="F240" s="358">
        <v>5871000</v>
      </c>
      <c r="G240" s="59" t="s">
        <v>615</v>
      </c>
      <c r="H240" s="33">
        <v>1193563069</v>
      </c>
      <c r="I240" s="34">
        <v>5</v>
      </c>
      <c r="J240" s="34">
        <v>1390</v>
      </c>
      <c r="K240" s="35">
        <v>45383</v>
      </c>
      <c r="L240" s="36">
        <f t="shared" si="21"/>
        <v>5871000</v>
      </c>
      <c r="M240" s="367">
        <v>45391</v>
      </c>
      <c r="N240" s="31" t="s">
        <v>40</v>
      </c>
      <c r="O240" s="37">
        <v>45391</v>
      </c>
      <c r="P240" s="31">
        <v>1378</v>
      </c>
      <c r="Q240" s="30">
        <v>21030202</v>
      </c>
      <c r="R240" s="38">
        <f t="shared" si="22"/>
        <v>5871000</v>
      </c>
      <c r="S240" s="35">
        <v>45391</v>
      </c>
      <c r="T240" s="33">
        <v>100031985</v>
      </c>
      <c r="U240" s="35">
        <v>45391</v>
      </c>
      <c r="V240" s="31" t="s">
        <v>88</v>
      </c>
      <c r="W240" s="35"/>
      <c r="X240" s="30"/>
      <c r="Y240" s="354">
        <f>+F240/3</f>
        <v>1957000</v>
      </c>
      <c r="Z240" s="30"/>
      <c r="AA240" s="40"/>
      <c r="AB240" s="30"/>
      <c r="AC240" s="40"/>
      <c r="AD240" s="19"/>
    </row>
    <row r="241" spans="1:30">
      <c r="A241" s="43">
        <v>239</v>
      </c>
      <c r="B241" s="43" t="s">
        <v>35</v>
      </c>
      <c r="C241" s="43" t="s">
        <v>251</v>
      </c>
      <c r="D241" s="43" t="s">
        <v>616</v>
      </c>
      <c r="E241" s="44" t="s">
        <v>38</v>
      </c>
      <c r="F241" s="359">
        <v>2692000</v>
      </c>
      <c r="G241" s="43" t="s">
        <v>617</v>
      </c>
      <c r="H241" s="46">
        <v>901062371</v>
      </c>
      <c r="I241" s="47">
        <v>2</v>
      </c>
      <c r="J241" s="47">
        <v>1157</v>
      </c>
      <c r="K241" s="48">
        <v>45322</v>
      </c>
      <c r="L241" s="49">
        <f t="shared" si="21"/>
        <v>2692000</v>
      </c>
      <c r="M241" s="368">
        <v>45392</v>
      </c>
      <c r="N241" s="44" t="s">
        <v>40</v>
      </c>
      <c r="O241" s="50">
        <v>45393</v>
      </c>
      <c r="P241" s="44">
        <v>1388</v>
      </c>
      <c r="Q241" s="43">
        <v>21030202</v>
      </c>
      <c r="R241" s="51">
        <f t="shared" si="22"/>
        <v>2692000</v>
      </c>
      <c r="S241" s="48"/>
      <c r="T241" s="46"/>
      <c r="U241" s="48"/>
      <c r="V241" s="247">
        <v>45657</v>
      </c>
      <c r="W241" s="48"/>
      <c r="X241" s="43"/>
      <c r="Y241" s="354">
        <f>+F241/7</f>
        <v>384571.42857142858</v>
      </c>
      <c r="Z241" s="43"/>
      <c r="AA241" s="53"/>
      <c r="AB241" s="43"/>
      <c r="AC241" s="53"/>
      <c r="AD241" s="19"/>
    </row>
    <row r="242" spans="1:30">
      <c r="A242" s="30">
        <v>240</v>
      </c>
      <c r="B242" s="30" t="s">
        <v>35</v>
      </c>
      <c r="C242" s="30" t="s">
        <v>251</v>
      </c>
      <c r="D242" s="59" t="s">
        <v>618</v>
      </c>
      <c r="E242" s="31" t="s">
        <v>38</v>
      </c>
      <c r="F242" s="358">
        <v>10000000</v>
      </c>
      <c r="G242" s="30" t="s">
        <v>619</v>
      </c>
      <c r="H242" s="33">
        <v>52332938</v>
      </c>
      <c r="I242" s="34">
        <v>7</v>
      </c>
      <c r="J242" s="34">
        <v>1384</v>
      </c>
      <c r="K242" s="35">
        <v>45373</v>
      </c>
      <c r="L242" s="36">
        <f t="shared" si="21"/>
        <v>10000000</v>
      </c>
      <c r="M242" s="367">
        <v>45393</v>
      </c>
      <c r="N242" s="31" t="s">
        <v>40</v>
      </c>
      <c r="O242" s="37">
        <v>45393</v>
      </c>
      <c r="P242" s="31">
        <v>1389</v>
      </c>
      <c r="Q242" s="30">
        <v>2102020211</v>
      </c>
      <c r="R242" s="38">
        <f t="shared" si="22"/>
        <v>10000000</v>
      </c>
      <c r="S242" s="35">
        <v>45393</v>
      </c>
      <c r="T242" s="33">
        <v>100032069</v>
      </c>
      <c r="U242" s="35">
        <v>45398</v>
      </c>
      <c r="V242" s="31" t="s">
        <v>52</v>
      </c>
      <c r="W242" s="35"/>
      <c r="X242" s="30"/>
      <c r="Y242" s="354">
        <f>+F242/2</f>
        <v>5000000</v>
      </c>
      <c r="Z242" s="30"/>
      <c r="AA242" s="40"/>
      <c r="AB242" s="30"/>
      <c r="AC242" s="40"/>
      <c r="AD242" s="19"/>
    </row>
    <row r="243" spans="1:30">
      <c r="A243" s="30">
        <v>241</v>
      </c>
      <c r="B243" s="30" t="s">
        <v>35</v>
      </c>
      <c r="C243" s="30" t="s">
        <v>70</v>
      </c>
      <c r="D243" s="30" t="s">
        <v>620</v>
      </c>
      <c r="E243" s="31" t="s">
        <v>38</v>
      </c>
      <c r="F243" s="358">
        <v>15393396</v>
      </c>
      <c r="G243" s="30" t="s">
        <v>621</v>
      </c>
      <c r="H243" s="33">
        <v>901174133</v>
      </c>
      <c r="I243" s="34">
        <v>6</v>
      </c>
      <c r="J243" s="34">
        <v>1370</v>
      </c>
      <c r="K243" s="35">
        <v>45370</v>
      </c>
      <c r="L243" s="36">
        <f t="shared" si="21"/>
        <v>15393396</v>
      </c>
      <c r="M243" s="367">
        <v>45399</v>
      </c>
      <c r="N243" s="31" t="s">
        <v>40</v>
      </c>
      <c r="O243" s="37">
        <v>45399</v>
      </c>
      <c r="P243" s="31">
        <v>1392</v>
      </c>
      <c r="Q243" s="30">
        <v>220204</v>
      </c>
      <c r="R243" s="38">
        <f t="shared" si="22"/>
        <v>15393396</v>
      </c>
      <c r="S243" s="35">
        <v>45399</v>
      </c>
      <c r="T243" s="33" t="s">
        <v>622</v>
      </c>
      <c r="U243" s="35">
        <v>45399</v>
      </c>
      <c r="V243" s="41">
        <v>45657</v>
      </c>
      <c r="W243" s="35"/>
      <c r="X243" s="30"/>
      <c r="Y243" s="354">
        <f>+F243/7</f>
        <v>2199056.5714285714</v>
      </c>
      <c r="Z243" s="30"/>
      <c r="AA243" s="40"/>
      <c r="AB243" s="30"/>
      <c r="AC243" s="40"/>
      <c r="AD243" s="19"/>
    </row>
    <row r="244" spans="1:30">
      <c r="A244" s="30">
        <v>242</v>
      </c>
      <c r="B244" s="30" t="s">
        <v>35</v>
      </c>
      <c r="C244" s="30" t="s">
        <v>70</v>
      </c>
      <c r="D244" s="30" t="s">
        <v>623</v>
      </c>
      <c r="E244" s="31" t="s">
        <v>38</v>
      </c>
      <c r="F244" s="358">
        <v>80000000</v>
      </c>
      <c r="G244" s="30" t="s">
        <v>624</v>
      </c>
      <c r="H244" s="33">
        <v>900298567</v>
      </c>
      <c r="I244" s="34">
        <v>8</v>
      </c>
      <c r="J244" s="34">
        <v>1409</v>
      </c>
      <c r="K244" s="35">
        <v>45394</v>
      </c>
      <c r="L244" s="36">
        <f t="shared" si="21"/>
        <v>80000000</v>
      </c>
      <c r="M244" s="367">
        <v>45400</v>
      </c>
      <c r="N244" s="31" t="s">
        <v>40</v>
      </c>
      <c r="O244" s="37">
        <v>45400</v>
      </c>
      <c r="P244" s="31">
        <v>1395</v>
      </c>
      <c r="Q244" s="30">
        <v>220105</v>
      </c>
      <c r="R244" s="38">
        <f t="shared" si="22"/>
        <v>80000000</v>
      </c>
      <c r="S244" s="35">
        <v>45400</v>
      </c>
      <c r="T244" s="33">
        <v>100032275</v>
      </c>
      <c r="U244" s="35" t="s">
        <v>625</v>
      </c>
      <c r="V244" s="31" t="s">
        <v>52</v>
      </c>
      <c r="W244" s="35"/>
      <c r="X244" s="30"/>
      <c r="Y244" s="354">
        <f>+F244/2</f>
        <v>40000000</v>
      </c>
      <c r="Z244" s="30"/>
      <c r="AA244" s="40"/>
      <c r="AB244" s="30"/>
      <c r="AC244" s="40"/>
      <c r="AD244" s="19"/>
    </row>
    <row r="245" spans="1:30">
      <c r="A245" s="30">
        <v>243</v>
      </c>
      <c r="B245" s="30" t="s">
        <v>35</v>
      </c>
      <c r="C245" s="30" t="s">
        <v>36</v>
      </c>
      <c r="D245" s="57" t="s">
        <v>626</v>
      </c>
      <c r="E245" s="31" t="s">
        <v>38</v>
      </c>
      <c r="F245" s="358">
        <v>12000000</v>
      </c>
      <c r="G245" s="30" t="s">
        <v>627</v>
      </c>
      <c r="H245" s="33">
        <v>901623625</v>
      </c>
      <c r="I245" s="34">
        <v>5</v>
      </c>
      <c r="J245" s="34">
        <v>1396</v>
      </c>
      <c r="K245" s="35">
        <v>45390</v>
      </c>
      <c r="L245" s="36">
        <f t="shared" si="21"/>
        <v>12000000</v>
      </c>
      <c r="M245" s="367">
        <v>45400</v>
      </c>
      <c r="N245" s="31" t="s">
        <v>40</v>
      </c>
      <c r="O245" s="37">
        <v>45400</v>
      </c>
      <c r="P245" s="31">
        <v>1396</v>
      </c>
      <c r="Q245" s="30">
        <v>2102020101</v>
      </c>
      <c r="R245" s="38">
        <f t="shared" si="22"/>
        <v>12000000</v>
      </c>
      <c r="S245" s="35">
        <v>45400</v>
      </c>
      <c r="T245" s="33" t="s">
        <v>628</v>
      </c>
      <c r="U245" s="35">
        <v>45401</v>
      </c>
      <c r="V245" s="31" t="s">
        <v>46</v>
      </c>
      <c r="W245" s="35"/>
      <c r="X245" s="30"/>
      <c r="Y245" s="354">
        <f>+F245/4</f>
        <v>3000000</v>
      </c>
      <c r="Z245" s="30"/>
      <c r="AA245" s="40"/>
      <c r="AB245" s="30"/>
      <c r="AC245" s="40"/>
      <c r="AD245" s="19"/>
    </row>
    <row r="246" spans="1:30">
      <c r="A246" s="30">
        <v>244</v>
      </c>
      <c r="B246" s="30" t="s">
        <v>35</v>
      </c>
      <c r="C246" s="30" t="s">
        <v>251</v>
      </c>
      <c r="D246" s="30" t="s">
        <v>629</v>
      </c>
      <c r="E246" s="31" t="s">
        <v>38</v>
      </c>
      <c r="F246" s="358">
        <v>29801333</v>
      </c>
      <c r="G246" s="30" t="s">
        <v>224</v>
      </c>
      <c r="H246" s="33">
        <v>5824170</v>
      </c>
      <c r="I246" s="34">
        <v>9</v>
      </c>
      <c r="J246" s="34">
        <v>1412</v>
      </c>
      <c r="K246" s="35">
        <v>45399</v>
      </c>
      <c r="L246" s="36">
        <f t="shared" si="21"/>
        <v>29801333</v>
      </c>
      <c r="M246" s="367">
        <v>45405</v>
      </c>
      <c r="N246" s="31" t="s">
        <v>40</v>
      </c>
      <c r="O246" s="37">
        <v>45405</v>
      </c>
      <c r="P246" s="31">
        <v>1397</v>
      </c>
      <c r="Q246" s="30">
        <v>21030202</v>
      </c>
      <c r="R246" s="38">
        <f t="shared" si="22"/>
        <v>29801333</v>
      </c>
      <c r="S246" s="35">
        <v>45405</v>
      </c>
      <c r="T246" s="33">
        <v>100032425</v>
      </c>
      <c r="U246" s="35">
        <v>45406</v>
      </c>
      <c r="V246" s="41">
        <v>45656</v>
      </c>
      <c r="W246" s="35"/>
      <c r="X246" s="30"/>
      <c r="Y246" s="354">
        <f>+F246/8</f>
        <v>3725166.625</v>
      </c>
      <c r="Z246" s="30"/>
      <c r="AA246" s="40"/>
      <c r="AB246" s="30"/>
      <c r="AC246" s="40"/>
      <c r="AD246" s="19"/>
    </row>
    <row r="247" spans="1:30">
      <c r="A247" s="30">
        <v>245</v>
      </c>
      <c r="B247" s="30" t="s">
        <v>35</v>
      </c>
      <c r="C247" s="30" t="s">
        <v>251</v>
      </c>
      <c r="D247" s="30" t="s">
        <v>240</v>
      </c>
      <c r="E247" s="31" t="s">
        <v>38</v>
      </c>
      <c r="F247" s="358">
        <v>28840000</v>
      </c>
      <c r="G247" s="30" t="s">
        <v>241</v>
      </c>
      <c r="H247" s="33">
        <v>1110563718</v>
      </c>
      <c r="I247" s="34">
        <v>5</v>
      </c>
      <c r="J247" s="34">
        <v>1420</v>
      </c>
      <c r="K247" s="35">
        <v>45405</v>
      </c>
      <c r="L247" s="36">
        <f t="shared" si="21"/>
        <v>28840000</v>
      </c>
      <c r="M247" s="367">
        <v>45411</v>
      </c>
      <c r="N247" s="31" t="s">
        <v>40</v>
      </c>
      <c r="O247" s="37">
        <v>45411</v>
      </c>
      <c r="P247" s="31">
        <v>1404</v>
      </c>
      <c r="Q247" s="30">
        <v>21030202</v>
      </c>
      <c r="R247" s="38">
        <f t="shared" si="22"/>
        <v>28840000</v>
      </c>
      <c r="S247" s="35">
        <v>45411</v>
      </c>
      <c r="T247" s="33">
        <v>100032594</v>
      </c>
      <c r="U247" s="35">
        <v>45414</v>
      </c>
      <c r="V247" s="41">
        <v>45656</v>
      </c>
      <c r="W247" s="35"/>
      <c r="X247" s="30"/>
      <c r="Y247" s="354">
        <f t="shared" ref="Y247:Y249" si="23">+F247/8</f>
        <v>3605000</v>
      </c>
      <c r="Z247" s="30"/>
      <c r="AA247" s="40"/>
      <c r="AB247" s="30"/>
      <c r="AC247" s="40"/>
      <c r="AD247" s="19"/>
    </row>
    <row r="248" spans="1:30">
      <c r="A248" s="43">
        <v>246</v>
      </c>
      <c r="B248" s="43" t="s">
        <v>35</v>
      </c>
      <c r="C248" s="43" t="s">
        <v>251</v>
      </c>
      <c r="D248" s="43" t="s">
        <v>240</v>
      </c>
      <c r="E248" s="44" t="s">
        <v>38</v>
      </c>
      <c r="F248" s="359">
        <v>28840000</v>
      </c>
      <c r="G248" s="43" t="s">
        <v>630</v>
      </c>
      <c r="H248" s="46">
        <v>1017208625</v>
      </c>
      <c r="I248" s="47">
        <v>0</v>
      </c>
      <c r="J248" s="47">
        <v>1418</v>
      </c>
      <c r="K248" s="48">
        <v>45405</v>
      </c>
      <c r="L248" s="49">
        <f t="shared" si="21"/>
        <v>28840000</v>
      </c>
      <c r="M248" s="368">
        <v>45411</v>
      </c>
      <c r="N248" s="44" t="s">
        <v>40</v>
      </c>
      <c r="O248" s="50">
        <v>45411</v>
      </c>
      <c r="P248" s="44">
        <v>1405</v>
      </c>
      <c r="Q248" s="43">
        <v>21030202</v>
      </c>
      <c r="R248" s="51">
        <f t="shared" si="22"/>
        <v>28840000</v>
      </c>
      <c r="S248" s="48">
        <v>45411</v>
      </c>
      <c r="T248" s="46" t="s">
        <v>631</v>
      </c>
      <c r="U248" s="48">
        <v>45414</v>
      </c>
      <c r="V248" s="247">
        <v>45656</v>
      </c>
      <c r="W248" s="48"/>
      <c r="X248" s="43"/>
      <c r="Y248" s="354">
        <f t="shared" si="23"/>
        <v>3605000</v>
      </c>
      <c r="Z248" s="43"/>
      <c r="AA248" s="53"/>
      <c r="AB248" s="43"/>
      <c r="AC248" s="53"/>
      <c r="AD248" s="19"/>
    </row>
    <row r="249" spans="1:30">
      <c r="A249" s="30">
        <v>247</v>
      </c>
      <c r="B249" s="30" t="s">
        <v>35</v>
      </c>
      <c r="C249" s="30" t="s">
        <v>251</v>
      </c>
      <c r="D249" s="30" t="s">
        <v>240</v>
      </c>
      <c r="E249" s="31" t="s">
        <v>38</v>
      </c>
      <c r="F249" s="358">
        <v>28840000</v>
      </c>
      <c r="G249" s="30" t="s">
        <v>242</v>
      </c>
      <c r="H249" s="33">
        <v>1110579160</v>
      </c>
      <c r="I249" s="34">
        <v>6</v>
      </c>
      <c r="J249" s="34">
        <v>1419</v>
      </c>
      <c r="K249" s="35">
        <v>45405</v>
      </c>
      <c r="L249" s="36">
        <f t="shared" si="21"/>
        <v>28840000</v>
      </c>
      <c r="M249" s="367">
        <v>45316</v>
      </c>
      <c r="N249" s="31" t="s">
        <v>40</v>
      </c>
      <c r="O249" s="37">
        <v>45411</v>
      </c>
      <c r="P249" s="31">
        <v>1406</v>
      </c>
      <c r="Q249" s="30">
        <v>21030202</v>
      </c>
      <c r="R249" s="38">
        <f t="shared" si="22"/>
        <v>28840000</v>
      </c>
      <c r="S249" s="35">
        <v>45411</v>
      </c>
      <c r="T249" s="33">
        <v>100032591</v>
      </c>
      <c r="U249" s="35">
        <v>45414</v>
      </c>
      <c r="V249" s="41">
        <v>45657</v>
      </c>
      <c r="W249" s="35"/>
      <c r="X249" s="30"/>
      <c r="Y249" s="354">
        <f t="shared" si="23"/>
        <v>3605000</v>
      </c>
      <c r="Z249" s="30"/>
      <c r="AA249" s="40"/>
      <c r="AB249" s="30"/>
      <c r="AC249" s="40"/>
      <c r="AD249" s="19"/>
    </row>
    <row r="250" spans="1:30">
      <c r="A250" s="30">
        <v>248</v>
      </c>
      <c r="B250" s="30" t="s">
        <v>254</v>
      </c>
      <c r="C250" s="30" t="s">
        <v>409</v>
      </c>
      <c r="D250" s="55" t="s">
        <v>632</v>
      </c>
      <c r="E250" s="31" t="s">
        <v>38</v>
      </c>
      <c r="F250" s="358">
        <v>8100000</v>
      </c>
      <c r="G250" s="30" t="s">
        <v>633</v>
      </c>
      <c r="H250" s="33">
        <v>1110501425</v>
      </c>
      <c r="I250" s="34">
        <v>7</v>
      </c>
      <c r="J250" s="34">
        <v>1439</v>
      </c>
      <c r="K250" s="35">
        <v>45411</v>
      </c>
      <c r="L250" s="36">
        <f t="shared" si="21"/>
        <v>8100000</v>
      </c>
      <c r="M250" s="367">
        <v>45412</v>
      </c>
      <c r="N250" s="31" t="s">
        <v>40</v>
      </c>
      <c r="O250" s="37">
        <v>45412</v>
      </c>
      <c r="P250" s="31">
        <v>1410</v>
      </c>
      <c r="Q250" s="30">
        <v>220401</v>
      </c>
      <c r="R250" s="38">
        <f t="shared" si="22"/>
        <v>8100000</v>
      </c>
      <c r="S250" s="35">
        <v>45412</v>
      </c>
      <c r="T250" s="33">
        <v>100032646</v>
      </c>
      <c r="U250" s="35">
        <v>45412</v>
      </c>
      <c r="V250" s="31" t="s">
        <v>41</v>
      </c>
      <c r="W250" s="35"/>
      <c r="X250" s="30"/>
      <c r="Y250" s="354">
        <f>+F250/1</f>
        <v>8100000</v>
      </c>
      <c r="Z250" s="30"/>
      <c r="AA250" s="40"/>
      <c r="AB250" s="30"/>
      <c r="AC250" s="40"/>
      <c r="AD250" s="19"/>
    </row>
    <row r="251" spans="1:30">
      <c r="A251" s="30">
        <v>249</v>
      </c>
      <c r="B251" s="30" t="s">
        <v>35</v>
      </c>
      <c r="C251" s="30" t="s">
        <v>42</v>
      </c>
      <c r="D251" s="55" t="s">
        <v>43</v>
      </c>
      <c r="E251" s="31" t="s">
        <v>38</v>
      </c>
      <c r="F251" s="358">
        <v>5150000</v>
      </c>
      <c r="G251" s="30" t="s">
        <v>634</v>
      </c>
      <c r="H251" s="33">
        <v>93414691</v>
      </c>
      <c r="I251" s="34">
        <v>5</v>
      </c>
      <c r="J251" s="34">
        <v>1443</v>
      </c>
      <c r="K251" s="35">
        <v>45411</v>
      </c>
      <c r="L251" s="36">
        <f t="shared" si="21"/>
        <v>5150000</v>
      </c>
      <c r="M251" s="367">
        <v>45414</v>
      </c>
      <c r="N251" s="31" t="s">
        <v>40</v>
      </c>
      <c r="O251" s="37">
        <v>45414</v>
      </c>
      <c r="P251" s="31">
        <v>1426</v>
      </c>
      <c r="Q251" s="30">
        <v>2101010301</v>
      </c>
      <c r="R251" s="38">
        <f t="shared" si="22"/>
        <v>5150000</v>
      </c>
      <c r="S251" s="35">
        <v>45414</v>
      </c>
      <c r="T251" s="33">
        <v>100032720</v>
      </c>
      <c r="U251" s="35">
        <v>45415</v>
      </c>
      <c r="V251" s="31" t="s">
        <v>41</v>
      </c>
      <c r="W251" s="35"/>
      <c r="X251" s="30"/>
      <c r="Y251" s="354">
        <f>+F251/1</f>
        <v>5150000</v>
      </c>
      <c r="Z251" s="30"/>
      <c r="AA251" s="40"/>
      <c r="AB251" s="30"/>
      <c r="AC251" s="40"/>
      <c r="AD251" s="19"/>
    </row>
    <row r="252" spans="1:30">
      <c r="A252" s="30">
        <v>250</v>
      </c>
      <c r="B252" s="30" t="s">
        <v>254</v>
      </c>
      <c r="C252" s="30" t="s">
        <v>70</v>
      </c>
      <c r="D252" s="280" t="s">
        <v>635</v>
      </c>
      <c r="E252" s="31" t="s">
        <v>38</v>
      </c>
      <c r="F252" s="358">
        <v>4200000</v>
      </c>
      <c r="G252" s="30" t="s">
        <v>636</v>
      </c>
      <c r="H252" s="33">
        <v>1113791998</v>
      </c>
      <c r="I252" s="34">
        <v>9</v>
      </c>
      <c r="J252" s="34">
        <v>1442</v>
      </c>
      <c r="K252" s="35">
        <v>45411</v>
      </c>
      <c r="L252" s="36">
        <f t="shared" si="21"/>
        <v>4200000</v>
      </c>
      <c r="M252" s="367">
        <v>45414</v>
      </c>
      <c r="N252" s="31" t="s">
        <v>40</v>
      </c>
      <c r="O252" s="37">
        <v>45414</v>
      </c>
      <c r="P252" s="31">
        <v>1427</v>
      </c>
      <c r="Q252" s="30">
        <v>220401</v>
      </c>
      <c r="R252" s="38">
        <f t="shared" si="22"/>
        <v>4200000</v>
      </c>
      <c r="S252" s="35">
        <v>45415</v>
      </c>
      <c r="T252" s="33" t="s">
        <v>637</v>
      </c>
      <c r="U252" s="35">
        <v>45415</v>
      </c>
      <c r="V252" s="31" t="s">
        <v>41</v>
      </c>
      <c r="W252" s="35"/>
      <c r="X252" s="30"/>
      <c r="Y252" s="354">
        <f t="shared" ref="Y252:Y263" si="24">+F252/1</f>
        <v>4200000</v>
      </c>
      <c r="Z252" s="30"/>
      <c r="AA252" s="40"/>
      <c r="AB252" s="30"/>
      <c r="AC252" s="40"/>
      <c r="AD252" s="19"/>
    </row>
    <row r="253" spans="1:30">
      <c r="A253" s="43">
        <v>251</v>
      </c>
      <c r="B253" s="43" t="s">
        <v>254</v>
      </c>
      <c r="C253" s="30" t="s">
        <v>53</v>
      </c>
      <c r="D253" s="55" t="s">
        <v>63</v>
      </c>
      <c r="E253" s="31" t="s">
        <v>64</v>
      </c>
      <c r="F253" s="358">
        <v>8910000</v>
      </c>
      <c r="G253" s="30" t="s">
        <v>259</v>
      </c>
      <c r="H253" s="33">
        <v>1232391592</v>
      </c>
      <c r="I253" s="34">
        <v>8</v>
      </c>
      <c r="J253" s="34">
        <v>1437</v>
      </c>
      <c r="K253" s="35">
        <v>45411</v>
      </c>
      <c r="L253" s="36">
        <f t="shared" si="21"/>
        <v>8910000</v>
      </c>
      <c r="M253" s="367">
        <v>45414</v>
      </c>
      <c r="N253" s="31" t="s">
        <v>40</v>
      </c>
      <c r="O253" s="37">
        <v>45414</v>
      </c>
      <c r="P253" s="31">
        <v>1428</v>
      </c>
      <c r="Q253" s="30">
        <v>220401</v>
      </c>
      <c r="R253" s="38">
        <f t="shared" si="22"/>
        <v>8910000</v>
      </c>
      <c r="S253" s="35">
        <v>45414</v>
      </c>
      <c r="T253" s="33" t="s">
        <v>638</v>
      </c>
      <c r="U253" s="35">
        <v>45414</v>
      </c>
      <c r="V253" s="31" t="s">
        <v>41</v>
      </c>
      <c r="W253" s="35"/>
      <c r="X253" s="30"/>
      <c r="Y253" s="354">
        <f t="shared" si="24"/>
        <v>8910000</v>
      </c>
      <c r="Z253" s="30"/>
      <c r="AA253" s="40"/>
      <c r="AB253" s="30"/>
      <c r="AC253" s="40"/>
      <c r="AD253" s="19"/>
    </row>
    <row r="254" spans="1:30">
      <c r="A254" s="30">
        <v>252</v>
      </c>
      <c r="B254" s="30" t="s">
        <v>254</v>
      </c>
      <c r="C254" s="294" t="s">
        <v>53</v>
      </c>
      <c r="D254" s="55" t="s">
        <v>145</v>
      </c>
      <c r="E254" s="31" t="s">
        <v>38</v>
      </c>
      <c r="F254" s="358">
        <v>12960000</v>
      </c>
      <c r="G254" s="30" t="s">
        <v>146</v>
      </c>
      <c r="H254" s="33">
        <v>14138035</v>
      </c>
      <c r="I254" s="34">
        <v>2</v>
      </c>
      <c r="J254" s="34">
        <v>1438</v>
      </c>
      <c r="K254" s="35">
        <v>45411</v>
      </c>
      <c r="L254" s="36">
        <f t="shared" si="21"/>
        <v>12960000</v>
      </c>
      <c r="M254" s="367">
        <v>45414</v>
      </c>
      <c r="N254" s="31" t="s">
        <v>40</v>
      </c>
      <c r="O254" s="37">
        <v>45414</v>
      </c>
      <c r="P254" s="31">
        <v>1429</v>
      </c>
      <c r="Q254" s="30">
        <v>220401</v>
      </c>
      <c r="R254" s="38">
        <f t="shared" si="22"/>
        <v>12960000</v>
      </c>
      <c r="S254" s="35">
        <v>45414</v>
      </c>
      <c r="T254" s="33" t="s">
        <v>639</v>
      </c>
      <c r="U254" s="35">
        <v>45414</v>
      </c>
      <c r="V254" s="31" t="s">
        <v>41</v>
      </c>
      <c r="W254" s="35"/>
      <c r="X254" s="30"/>
      <c r="Y254" s="354">
        <f t="shared" si="24"/>
        <v>12960000</v>
      </c>
      <c r="Z254" s="30"/>
      <c r="AA254" s="40"/>
      <c r="AB254" s="30"/>
      <c r="AC254" s="40"/>
      <c r="AD254" s="19"/>
    </row>
    <row r="255" spans="1:30">
      <c r="A255" s="30">
        <v>253</v>
      </c>
      <c r="B255" s="30" t="s">
        <v>254</v>
      </c>
      <c r="C255" s="294" t="s">
        <v>53</v>
      </c>
      <c r="D255" s="55" t="s">
        <v>148</v>
      </c>
      <c r="E255" s="31" t="s">
        <v>38</v>
      </c>
      <c r="F255" s="358">
        <v>9720000</v>
      </c>
      <c r="G255" s="30" t="s">
        <v>149</v>
      </c>
      <c r="H255" s="33">
        <v>14878116</v>
      </c>
      <c r="I255" s="34">
        <v>5</v>
      </c>
      <c r="J255" s="34">
        <v>1435</v>
      </c>
      <c r="K255" s="35">
        <v>45411</v>
      </c>
      <c r="L255" s="36">
        <f t="shared" si="21"/>
        <v>9720000</v>
      </c>
      <c r="M255" s="367">
        <v>45414</v>
      </c>
      <c r="N255" s="31" t="s">
        <v>40</v>
      </c>
      <c r="O255" s="37">
        <v>45414</v>
      </c>
      <c r="P255" s="31">
        <v>1430</v>
      </c>
      <c r="Q255" s="30">
        <v>220401</v>
      </c>
      <c r="R255" s="38">
        <f t="shared" si="22"/>
        <v>9720000</v>
      </c>
      <c r="S255" s="35">
        <v>45414</v>
      </c>
      <c r="T255" s="33" t="s">
        <v>640</v>
      </c>
      <c r="U255" s="35">
        <v>45414</v>
      </c>
      <c r="V255" s="31" t="s">
        <v>41</v>
      </c>
      <c r="W255" s="35"/>
      <c r="X255" s="30"/>
      <c r="Y255" s="354">
        <f t="shared" si="24"/>
        <v>9720000</v>
      </c>
      <c r="Z255" s="30"/>
      <c r="AA255" s="40"/>
      <c r="AB255" s="30"/>
      <c r="AC255" s="40"/>
      <c r="AD255" s="19"/>
    </row>
    <row r="256" spans="1:30">
      <c r="A256" s="295">
        <v>254</v>
      </c>
      <c r="B256" s="295" t="s">
        <v>254</v>
      </c>
      <c r="C256" s="30" t="s">
        <v>53</v>
      </c>
      <c r="D256" s="30" t="s">
        <v>126</v>
      </c>
      <c r="E256" s="31" t="s">
        <v>38</v>
      </c>
      <c r="F256" s="358">
        <v>9720000</v>
      </c>
      <c r="G256" s="30" t="s">
        <v>127</v>
      </c>
      <c r="H256" s="33">
        <v>14325425</v>
      </c>
      <c r="I256" s="34">
        <v>3</v>
      </c>
      <c r="J256" s="34">
        <v>1436</v>
      </c>
      <c r="K256" s="35">
        <v>45411</v>
      </c>
      <c r="L256" s="36">
        <f t="shared" si="21"/>
        <v>9720000</v>
      </c>
      <c r="M256" s="367">
        <v>45414</v>
      </c>
      <c r="N256" s="31" t="s">
        <v>40</v>
      </c>
      <c r="O256" s="37">
        <v>45414</v>
      </c>
      <c r="P256" s="31">
        <v>1431</v>
      </c>
      <c r="Q256" s="30">
        <v>220401</v>
      </c>
      <c r="R256" s="38">
        <f t="shared" si="22"/>
        <v>9720000</v>
      </c>
      <c r="S256" s="35">
        <v>45414</v>
      </c>
      <c r="T256" s="33" t="s">
        <v>641</v>
      </c>
      <c r="U256" s="35">
        <v>45414</v>
      </c>
      <c r="V256" s="31" t="s">
        <v>41</v>
      </c>
      <c r="W256" s="35"/>
      <c r="X256" s="30"/>
      <c r="Y256" s="354">
        <f t="shared" si="24"/>
        <v>9720000</v>
      </c>
      <c r="Z256" s="30"/>
      <c r="AA256" s="40"/>
      <c r="AB256" s="30"/>
      <c r="AC256" s="40"/>
      <c r="AD256" s="19"/>
    </row>
    <row r="257" spans="1:30">
      <c r="A257" s="251">
        <v>255</v>
      </c>
      <c r="B257" s="251" t="s">
        <v>35</v>
      </c>
      <c r="C257" s="251" t="s">
        <v>251</v>
      </c>
      <c r="D257" s="251" t="s">
        <v>642</v>
      </c>
      <c r="E257" s="282" t="s">
        <v>38</v>
      </c>
      <c r="F257" s="358">
        <v>7012969</v>
      </c>
      <c r="G257" s="251" t="s">
        <v>643</v>
      </c>
      <c r="H257" s="254">
        <v>5849749</v>
      </c>
      <c r="I257" s="34">
        <v>0</v>
      </c>
      <c r="J257" s="34">
        <v>1408</v>
      </c>
      <c r="K257" s="35">
        <v>45394</v>
      </c>
      <c r="L257" s="36">
        <f t="shared" si="21"/>
        <v>7012969</v>
      </c>
      <c r="M257" s="367">
        <v>45414</v>
      </c>
      <c r="N257" s="31" t="s">
        <v>40</v>
      </c>
      <c r="O257" s="37">
        <v>45414</v>
      </c>
      <c r="P257" s="31">
        <v>1432</v>
      </c>
      <c r="Q257" s="30">
        <v>21030202</v>
      </c>
      <c r="R257" s="38">
        <f t="shared" si="22"/>
        <v>7012969</v>
      </c>
      <c r="S257" s="35">
        <v>45415</v>
      </c>
      <c r="T257" s="33" t="s">
        <v>644</v>
      </c>
      <c r="U257" s="35">
        <v>45422</v>
      </c>
      <c r="V257" s="31" t="s">
        <v>645</v>
      </c>
      <c r="W257" s="35"/>
      <c r="X257" s="30"/>
      <c r="Y257" s="354">
        <f>+F257/1.5</f>
        <v>4675312.666666667</v>
      </c>
      <c r="Z257" s="30"/>
      <c r="AA257" s="40"/>
      <c r="AB257" s="30"/>
      <c r="AC257" s="40"/>
      <c r="AD257" s="19"/>
    </row>
    <row r="258" spans="1:30">
      <c r="A258" s="30">
        <v>256</v>
      </c>
      <c r="B258" s="30" t="s">
        <v>254</v>
      </c>
      <c r="C258" s="30" t="s">
        <v>647</v>
      </c>
      <c r="D258" s="57" t="s">
        <v>648</v>
      </c>
      <c r="E258" s="31" t="s">
        <v>38</v>
      </c>
      <c r="F258" s="358">
        <v>14214000</v>
      </c>
      <c r="G258" s="30" t="s">
        <v>166</v>
      </c>
      <c r="H258" s="33">
        <v>36559111</v>
      </c>
      <c r="I258" s="34"/>
      <c r="J258" s="34">
        <v>1460</v>
      </c>
      <c r="K258" s="35">
        <v>45420</v>
      </c>
      <c r="L258" s="36">
        <f t="shared" si="21"/>
        <v>14214000</v>
      </c>
      <c r="M258" s="367">
        <v>45420</v>
      </c>
      <c r="N258" s="31" t="s">
        <v>40</v>
      </c>
      <c r="O258" s="37">
        <v>45420</v>
      </c>
      <c r="P258" s="31">
        <v>1435</v>
      </c>
      <c r="Q258" s="30">
        <v>220401</v>
      </c>
      <c r="R258" s="38">
        <f t="shared" si="22"/>
        <v>14214000</v>
      </c>
      <c r="S258" s="35">
        <v>45420</v>
      </c>
      <c r="T258" s="33">
        <v>100032907</v>
      </c>
      <c r="U258" s="35">
        <v>45420</v>
      </c>
      <c r="V258" s="31" t="s">
        <v>88</v>
      </c>
      <c r="W258" s="35"/>
      <c r="X258" s="30"/>
      <c r="Y258" s="354">
        <f>+F258/3</f>
        <v>4738000</v>
      </c>
      <c r="Z258" s="30"/>
      <c r="AA258" s="40"/>
      <c r="AB258" s="30"/>
      <c r="AC258" s="40"/>
      <c r="AD258" s="19"/>
    </row>
    <row r="259" spans="1:30">
      <c r="A259" s="30">
        <v>257</v>
      </c>
      <c r="B259" s="30" t="s">
        <v>35</v>
      </c>
      <c r="C259" s="30" t="s">
        <v>488</v>
      </c>
      <c r="D259" s="58" t="s">
        <v>650</v>
      </c>
      <c r="E259" s="31" t="s">
        <v>38</v>
      </c>
      <c r="F259" s="358">
        <v>5000000</v>
      </c>
      <c r="G259" s="30" t="s">
        <v>490</v>
      </c>
      <c r="H259" s="33">
        <v>900062917</v>
      </c>
      <c r="I259" s="34">
        <v>9</v>
      </c>
      <c r="J259" s="34">
        <v>1423</v>
      </c>
      <c r="K259" s="35">
        <v>45405</v>
      </c>
      <c r="L259" s="36">
        <f t="shared" si="21"/>
        <v>5000000</v>
      </c>
      <c r="M259" s="367">
        <v>45421</v>
      </c>
      <c r="N259" s="31" t="s">
        <v>40</v>
      </c>
      <c r="O259" s="37">
        <v>45433</v>
      </c>
      <c r="P259" s="31">
        <v>1471</v>
      </c>
      <c r="Q259" s="30">
        <v>2102010206</v>
      </c>
      <c r="R259" s="38">
        <f t="shared" si="22"/>
        <v>5000000</v>
      </c>
      <c r="S259" s="35" t="s">
        <v>651</v>
      </c>
      <c r="T259" s="71" t="s">
        <v>651</v>
      </c>
      <c r="U259" s="35"/>
      <c r="V259" s="41">
        <v>45657</v>
      </c>
      <c r="W259" s="35"/>
      <c r="X259" s="30"/>
      <c r="Y259" s="354">
        <f t="shared" si="24"/>
        <v>5000000</v>
      </c>
      <c r="Z259" s="30"/>
      <c r="AA259" s="40"/>
      <c r="AB259" s="30"/>
      <c r="AC259" s="40"/>
      <c r="AD259" s="19"/>
    </row>
    <row r="260" spans="1:30">
      <c r="A260" s="43">
        <v>258</v>
      </c>
      <c r="B260" s="43" t="s">
        <v>35</v>
      </c>
      <c r="C260" s="43" t="s">
        <v>53</v>
      </c>
      <c r="D260" s="43" t="s">
        <v>115</v>
      </c>
      <c r="E260" s="44" t="s">
        <v>38</v>
      </c>
      <c r="F260" s="359">
        <v>3888000</v>
      </c>
      <c r="G260" s="43" t="s">
        <v>116</v>
      </c>
      <c r="H260" s="46">
        <v>38290379</v>
      </c>
      <c r="I260" s="47">
        <v>7</v>
      </c>
      <c r="J260" s="47">
        <v>1440</v>
      </c>
      <c r="K260" s="48">
        <v>45411</v>
      </c>
      <c r="L260" s="49">
        <f t="shared" si="21"/>
        <v>3888000</v>
      </c>
      <c r="M260" s="368">
        <v>45426</v>
      </c>
      <c r="N260" s="44" t="s">
        <v>40</v>
      </c>
      <c r="O260" s="50">
        <v>45427</v>
      </c>
      <c r="P260" s="44">
        <v>1451</v>
      </c>
      <c r="Q260" s="43">
        <v>220401</v>
      </c>
      <c r="R260" s="51">
        <f t="shared" si="22"/>
        <v>3888000</v>
      </c>
      <c r="S260" s="48"/>
      <c r="T260" s="46"/>
      <c r="U260" s="48"/>
      <c r="V260" s="44" t="s">
        <v>652</v>
      </c>
      <c r="W260" s="48"/>
      <c r="X260" s="43"/>
      <c r="Y260" s="354">
        <f t="shared" si="24"/>
        <v>3888000</v>
      </c>
      <c r="Z260" s="43"/>
      <c r="AA260" s="53"/>
      <c r="AB260" s="43"/>
      <c r="AC260" s="53"/>
      <c r="AD260" s="19"/>
    </row>
    <row r="261" spans="1:30">
      <c r="A261" s="30">
        <v>259</v>
      </c>
      <c r="B261" s="30" t="s">
        <v>35</v>
      </c>
      <c r="C261" s="30" t="s">
        <v>42</v>
      </c>
      <c r="D261" s="30" t="s">
        <v>299</v>
      </c>
      <c r="E261" s="31" t="s">
        <v>38</v>
      </c>
      <c r="F261" s="358">
        <v>5000000</v>
      </c>
      <c r="G261" s="30" t="s">
        <v>300</v>
      </c>
      <c r="H261" s="33">
        <v>1110507270</v>
      </c>
      <c r="I261" s="34">
        <v>1</v>
      </c>
      <c r="J261" s="34">
        <v>1446</v>
      </c>
      <c r="K261" s="35">
        <v>45411</v>
      </c>
      <c r="L261" s="36">
        <f t="shared" si="21"/>
        <v>5000000</v>
      </c>
      <c r="M261" s="367">
        <v>45426</v>
      </c>
      <c r="N261" s="31" t="s">
        <v>296</v>
      </c>
      <c r="O261" s="37">
        <v>45427</v>
      </c>
      <c r="P261" s="31">
        <v>1450</v>
      </c>
      <c r="Q261" s="30">
        <v>2101010301</v>
      </c>
      <c r="R261" s="38">
        <f t="shared" si="22"/>
        <v>5000000</v>
      </c>
      <c r="S261" s="35">
        <v>45427</v>
      </c>
      <c r="T261" s="33" t="s">
        <v>653</v>
      </c>
      <c r="U261" s="35">
        <v>45427</v>
      </c>
      <c r="V261" s="31" t="s">
        <v>41</v>
      </c>
      <c r="W261" s="35"/>
      <c r="X261" s="30"/>
      <c r="Y261" s="354">
        <f t="shared" si="24"/>
        <v>5000000</v>
      </c>
      <c r="Z261" s="30"/>
      <c r="AA261" s="40"/>
      <c r="AB261" s="30"/>
      <c r="AC261" s="40"/>
      <c r="AD261" s="19"/>
    </row>
    <row r="262" spans="1:30">
      <c r="A262" s="30">
        <v>260</v>
      </c>
      <c r="B262" s="30" t="s">
        <v>654</v>
      </c>
      <c r="C262" s="30" t="s">
        <v>59</v>
      </c>
      <c r="D262" s="57" t="s">
        <v>655</v>
      </c>
      <c r="E262" s="31" t="s">
        <v>38</v>
      </c>
      <c r="F262" s="358">
        <v>209642729</v>
      </c>
      <c r="G262" s="30" t="s">
        <v>656</v>
      </c>
      <c r="H262" s="33">
        <v>900265071</v>
      </c>
      <c r="I262" s="34">
        <v>5</v>
      </c>
      <c r="J262" s="34">
        <v>1455</v>
      </c>
      <c r="K262" s="35">
        <v>45412</v>
      </c>
      <c r="L262" s="36">
        <f t="shared" si="21"/>
        <v>209642729</v>
      </c>
      <c r="M262" s="367">
        <v>45428</v>
      </c>
      <c r="N262" s="31" t="s">
        <v>296</v>
      </c>
      <c r="O262" s="37">
        <v>45428</v>
      </c>
      <c r="P262" s="31">
        <v>1452</v>
      </c>
      <c r="Q262" s="30">
        <v>220304</v>
      </c>
      <c r="R262" s="38">
        <f t="shared" si="22"/>
        <v>209642729</v>
      </c>
      <c r="S262" s="35">
        <v>45428</v>
      </c>
      <c r="T262" s="33" t="s">
        <v>657</v>
      </c>
      <c r="U262" s="35">
        <v>45435</v>
      </c>
      <c r="V262" s="31" t="s">
        <v>195</v>
      </c>
      <c r="W262" s="35"/>
      <c r="X262" s="30"/>
      <c r="Y262" s="354">
        <f>+F262/6</f>
        <v>34940454.833333336</v>
      </c>
      <c r="Z262" s="30"/>
      <c r="AA262" s="40"/>
      <c r="AB262" s="30"/>
      <c r="AC262" s="40"/>
      <c r="AD262" s="19"/>
    </row>
    <row r="263" spans="1:30">
      <c r="A263" s="30">
        <v>261</v>
      </c>
      <c r="B263" s="30" t="s">
        <v>254</v>
      </c>
      <c r="C263" s="30" t="s">
        <v>53</v>
      </c>
      <c r="D263" s="59" t="s">
        <v>302</v>
      </c>
      <c r="E263" s="31" t="s">
        <v>38</v>
      </c>
      <c r="F263" s="358">
        <v>3500000</v>
      </c>
      <c r="G263" s="30" t="s">
        <v>303</v>
      </c>
      <c r="H263" s="33">
        <v>1104706658</v>
      </c>
      <c r="I263" s="34">
        <v>5</v>
      </c>
      <c r="J263" s="34">
        <v>1467</v>
      </c>
      <c r="K263" s="35">
        <v>45422</v>
      </c>
      <c r="L263" s="36">
        <f t="shared" si="21"/>
        <v>3500000</v>
      </c>
      <c r="M263" s="367">
        <v>45428</v>
      </c>
      <c r="N263" s="31" t="s">
        <v>40</v>
      </c>
      <c r="O263" s="37">
        <v>45428</v>
      </c>
      <c r="P263" s="31">
        <v>1455</v>
      </c>
      <c r="Q263" s="30">
        <v>220401</v>
      </c>
      <c r="R263" s="38">
        <f t="shared" si="22"/>
        <v>3500000</v>
      </c>
      <c r="S263" s="35">
        <v>45428</v>
      </c>
      <c r="T263" s="33" t="s">
        <v>658</v>
      </c>
      <c r="U263" s="35">
        <v>45428</v>
      </c>
      <c r="V263" s="31" t="s">
        <v>106</v>
      </c>
      <c r="W263" s="35"/>
      <c r="X263" s="30"/>
      <c r="Y263" s="354">
        <f t="shared" si="24"/>
        <v>3500000</v>
      </c>
      <c r="Z263" s="30"/>
      <c r="AA263" s="40"/>
      <c r="AB263" s="30"/>
      <c r="AC263" s="40"/>
      <c r="AD263" s="19"/>
    </row>
    <row r="264" spans="1:30">
      <c r="A264" s="30">
        <v>262</v>
      </c>
      <c r="B264" s="30" t="s">
        <v>654</v>
      </c>
      <c r="C264" s="30" t="s">
        <v>251</v>
      </c>
      <c r="D264" s="58" t="s">
        <v>659</v>
      </c>
      <c r="E264" s="31" t="s">
        <v>38</v>
      </c>
      <c r="F264" s="358">
        <v>65275200</v>
      </c>
      <c r="G264" s="30" t="s">
        <v>660</v>
      </c>
      <c r="H264" s="33">
        <v>901518333</v>
      </c>
      <c r="I264" s="34">
        <v>0</v>
      </c>
      <c r="J264" s="34">
        <v>1422</v>
      </c>
      <c r="K264" s="35">
        <v>45405</v>
      </c>
      <c r="L264" s="36">
        <f t="shared" si="21"/>
        <v>65275200</v>
      </c>
      <c r="M264" s="367">
        <v>45428</v>
      </c>
      <c r="N264" s="31" t="s">
        <v>40</v>
      </c>
      <c r="O264" s="37">
        <v>45429</v>
      </c>
      <c r="P264" s="31">
        <v>1458</v>
      </c>
      <c r="Q264" s="30">
        <v>21030202</v>
      </c>
      <c r="R264" s="38">
        <f t="shared" si="22"/>
        <v>65275200</v>
      </c>
      <c r="S264" s="35">
        <v>45429</v>
      </c>
      <c r="T264" s="33">
        <v>100022245</v>
      </c>
      <c r="U264" s="35">
        <v>45434</v>
      </c>
      <c r="V264" s="41">
        <v>45657</v>
      </c>
      <c r="W264" s="35"/>
      <c r="X264" s="30"/>
      <c r="Y264" s="354">
        <f>+F264/5.5</f>
        <v>11868218.181818182</v>
      </c>
      <c r="Z264" s="30"/>
      <c r="AA264" s="40"/>
      <c r="AB264" s="30"/>
      <c r="AC264" s="40"/>
      <c r="AD264" s="19"/>
    </row>
    <row r="265" spans="1:30">
      <c r="A265" s="43">
        <v>263</v>
      </c>
      <c r="B265" s="43" t="s">
        <v>35</v>
      </c>
      <c r="C265" s="43" t="s">
        <v>70</v>
      </c>
      <c r="D265" s="43" t="s">
        <v>182</v>
      </c>
      <c r="E265" s="44" t="s">
        <v>38</v>
      </c>
      <c r="F265" s="359">
        <v>110000000</v>
      </c>
      <c r="G265" s="43" t="s">
        <v>68</v>
      </c>
      <c r="H265" s="46">
        <v>900504144</v>
      </c>
      <c r="I265" s="47">
        <v>0</v>
      </c>
      <c r="J265" s="47">
        <v>1480</v>
      </c>
      <c r="K265" s="48">
        <v>45426</v>
      </c>
      <c r="L265" s="49">
        <f t="shared" si="21"/>
        <v>110000000</v>
      </c>
      <c r="M265" s="368">
        <v>45429</v>
      </c>
      <c r="N265" s="44" t="s">
        <v>40</v>
      </c>
      <c r="O265" s="50">
        <v>45429</v>
      </c>
      <c r="P265" s="44">
        <v>1465</v>
      </c>
      <c r="Q265" s="43">
        <v>220105</v>
      </c>
      <c r="R265" s="51">
        <f t="shared" si="22"/>
        <v>110000000</v>
      </c>
      <c r="S265" s="48">
        <v>45429</v>
      </c>
      <c r="T265" s="46">
        <v>100033170</v>
      </c>
      <c r="U265" s="48">
        <v>45429</v>
      </c>
      <c r="V265" s="44" t="s">
        <v>41</v>
      </c>
      <c r="W265" s="48"/>
      <c r="X265" s="43"/>
      <c r="Y265" s="354">
        <f>+F265/1</f>
        <v>110000000</v>
      </c>
      <c r="Z265" s="43"/>
      <c r="AA265" s="53"/>
      <c r="AB265" s="43"/>
      <c r="AC265" s="53"/>
      <c r="AD265" s="19"/>
    </row>
    <row r="266" spans="1:30">
      <c r="A266" s="30">
        <v>264</v>
      </c>
      <c r="B266" s="30" t="s">
        <v>35</v>
      </c>
      <c r="C266" s="30" t="s">
        <v>251</v>
      </c>
      <c r="D266" s="30" t="s">
        <v>225</v>
      </c>
      <c r="E266" s="31" t="s">
        <v>38</v>
      </c>
      <c r="F266" s="358">
        <v>57356250</v>
      </c>
      <c r="G266" s="30" t="s">
        <v>226</v>
      </c>
      <c r="H266" s="33">
        <v>901370428</v>
      </c>
      <c r="I266" s="34">
        <v>3</v>
      </c>
      <c r="J266" s="34">
        <v>1479</v>
      </c>
      <c r="K266" s="35">
        <v>45426</v>
      </c>
      <c r="L266" s="36">
        <f t="shared" si="21"/>
        <v>57356250</v>
      </c>
      <c r="M266" s="367">
        <v>45429</v>
      </c>
      <c r="N266" s="31" t="s">
        <v>40</v>
      </c>
      <c r="O266" s="37">
        <v>45432</v>
      </c>
      <c r="P266" s="31">
        <v>1468</v>
      </c>
      <c r="Q266" s="30">
        <v>220106</v>
      </c>
      <c r="R266" s="38">
        <f t="shared" si="22"/>
        <v>57356250</v>
      </c>
      <c r="S266" s="35" t="s">
        <v>661</v>
      </c>
      <c r="T266" s="33">
        <v>100033265</v>
      </c>
      <c r="U266" s="35">
        <v>45435</v>
      </c>
      <c r="V266" s="31" t="s">
        <v>79</v>
      </c>
      <c r="W266" s="35"/>
      <c r="X266" s="30"/>
      <c r="Y266" s="354">
        <f>+F266/5</f>
        <v>11471250</v>
      </c>
      <c r="Z266" s="30"/>
      <c r="AA266" s="40"/>
      <c r="AB266" s="30"/>
      <c r="AC266" s="40"/>
      <c r="AD266" s="19"/>
    </row>
    <row r="267" spans="1:30">
      <c r="A267" s="30">
        <v>265</v>
      </c>
      <c r="B267" s="30" t="s">
        <v>654</v>
      </c>
      <c r="C267" s="30" t="s">
        <v>157</v>
      </c>
      <c r="D267" s="57" t="s">
        <v>663</v>
      </c>
      <c r="E267" s="31" t="s">
        <v>38</v>
      </c>
      <c r="F267" s="358">
        <v>23800000</v>
      </c>
      <c r="G267" s="30" t="s">
        <v>664</v>
      </c>
      <c r="H267" s="33">
        <v>1110553043</v>
      </c>
      <c r="I267" s="34">
        <v>1</v>
      </c>
      <c r="J267" s="34">
        <v>1475</v>
      </c>
      <c r="K267" s="35">
        <v>45426</v>
      </c>
      <c r="L267" s="36">
        <f t="shared" si="21"/>
        <v>23800000</v>
      </c>
      <c r="M267" s="367">
        <v>45432</v>
      </c>
      <c r="N267" s="31" t="s">
        <v>40</v>
      </c>
      <c r="O267" s="37">
        <v>45432</v>
      </c>
      <c r="P267" s="31">
        <v>1469</v>
      </c>
      <c r="Q267" s="30">
        <v>220301</v>
      </c>
      <c r="R267" s="38">
        <f t="shared" si="22"/>
        <v>23800000</v>
      </c>
      <c r="S267" s="35">
        <v>45432</v>
      </c>
      <c r="T267" s="33">
        <v>100033195</v>
      </c>
      <c r="U267" s="35">
        <v>45434</v>
      </c>
      <c r="V267" s="41">
        <v>45656</v>
      </c>
      <c r="W267" s="35"/>
      <c r="X267" s="30"/>
      <c r="Y267" s="354">
        <f>+F267/5.2</f>
        <v>4576923.076923077</v>
      </c>
      <c r="Z267" s="30"/>
      <c r="AA267" s="40"/>
      <c r="AB267" s="30"/>
      <c r="AC267" s="40"/>
      <c r="AD267" s="19"/>
    </row>
    <row r="268" spans="1:30">
      <c r="A268" s="30">
        <v>266</v>
      </c>
      <c r="B268" s="30" t="s">
        <v>654</v>
      </c>
      <c r="C268" s="30" t="s">
        <v>157</v>
      </c>
      <c r="D268" s="58" t="s">
        <v>665</v>
      </c>
      <c r="E268" s="31" t="s">
        <v>38</v>
      </c>
      <c r="F268" s="358">
        <v>23800000</v>
      </c>
      <c r="G268" s="30" t="s">
        <v>666</v>
      </c>
      <c r="H268" s="33">
        <v>7919127</v>
      </c>
      <c r="I268" s="34">
        <v>8</v>
      </c>
      <c r="J268" s="34">
        <v>1476</v>
      </c>
      <c r="K268" s="35">
        <v>45426</v>
      </c>
      <c r="L268" s="36">
        <f t="shared" si="21"/>
        <v>23800000</v>
      </c>
      <c r="M268" s="367">
        <v>45432</v>
      </c>
      <c r="N268" s="31" t="s">
        <v>40</v>
      </c>
      <c r="O268" s="37">
        <v>45432</v>
      </c>
      <c r="P268" s="31">
        <v>1470</v>
      </c>
      <c r="Q268" s="30">
        <v>220301</v>
      </c>
      <c r="R268" s="38">
        <f t="shared" si="22"/>
        <v>23800000</v>
      </c>
      <c r="S268" s="35">
        <v>45432</v>
      </c>
      <c r="T268" s="33">
        <v>100033193</v>
      </c>
      <c r="U268" s="35">
        <v>45432</v>
      </c>
      <c r="V268" s="41">
        <v>45656</v>
      </c>
      <c r="W268" s="35"/>
      <c r="X268" s="30"/>
      <c r="Y268" s="354">
        <f>+F268/5.2</f>
        <v>4576923.076923077</v>
      </c>
      <c r="Z268" s="30"/>
      <c r="AA268" s="40"/>
      <c r="AB268" s="30"/>
      <c r="AC268" s="40"/>
      <c r="AD268" s="19"/>
    </row>
    <row r="269" spans="1:30">
      <c r="A269" s="30">
        <v>267</v>
      </c>
      <c r="B269" s="30" t="s">
        <v>35</v>
      </c>
      <c r="C269" s="30" t="s">
        <v>48</v>
      </c>
      <c r="D269" s="30" t="s">
        <v>667</v>
      </c>
      <c r="E269" s="31" t="s">
        <v>38</v>
      </c>
      <c r="F269" s="358">
        <v>4000000</v>
      </c>
      <c r="G269" s="30" t="s">
        <v>668</v>
      </c>
      <c r="H269" s="33">
        <v>11430443</v>
      </c>
      <c r="I269" s="34">
        <v>4</v>
      </c>
      <c r="J269" s="34">
        <v>1458</v>
      </c>
      <c r="K269" s="35">
        <v>45419</v>
      </c>
      <c r="L269" s="36">
        <f t="shared" ref="L269:L318" si="25">F269</f>
        <v>4000000</v>
      </c>
      <c r="M269" s="367">
        <v>45433</v>
      </c>
      <c r="N269" s="31" t="s">
        <v>40</v>
      </c>
      <c r="O269" s="37">
        <v>45434</v>
      </c>
      <c r="P269" s="31">
        <v>1474</v>
      </c>
      <c r="Q269" s="30">
        <v>2101020301</v>
      </c>
      <c r="R269" s="38">
        <f t="shared" ref="R269:R318" si="26">L269</f>
        <v>4000000</v>
      </c>
      <c r="S269" s="35">
        <v>45434</v>
      </c>
      <c r="T269" s="33">
        <v>100033314</v>
      </c>
      <c r="U269" s="35"/>
      <c r="V269" s="31" t="s">
        <v>121</v>
      </c>
      <c r="W269" s="35"/>
      <c r="X269" s="30"/>
      <c r="Y269" s="354">
        <f t="shared" ref="Y269:Y276" si="27">+F269/1</f>
        <v>4000000</v>
      </c>
      <c r="Z269" s="30"/>
      <c r="AA269" s="40"/>
      <c r="AB269" s="30"/>
      <c r="AC269" s="40"/>
      <c r="AD269" s="19"/>
    </row>
    <row r="270" spans="1:30">
      <c r="A270" s="30">
        <v>268</v>
      </c>
      <c r="B270" s="30" t="s">
        <v>654</v>
      </c>
      <c r="C270" s="30" t="s">
        <v>669</v>
      </c>
      <c r="D270" s="58" t="s">
        <v>670</v>
      </c>
      <c r="E270" s="31" t="s">
        <v>38</v>
      </c>
      <c r="F270" s="358">
        <v>31500000</v>
      </c>
      <c r="G270" s="30" t="s">
        <v>671</v>
      </c>
      <c r="H270" s="33">
        <v>1110512112</v>
      </c>
      <c r="I270" s="34">
        <v>4</v>
      </c>
      <c r="J270" s="34">
        <v>1483</v>
      </c>
      <c r="K270" s="35">
        <v>45428</v>
      </c>
      <c r="L270" s="36">
        <f t="shared" si="25"/>
        <v>31500000</v>
      </c>
      <c r="M270" s="367">
        <v>45434</v>
      </c>
      <c r="N270" s="31" t="s">
        <v>40</v>
      </c>
      <c r="O270" s="37">
        <v>45434</v>
      </c>
      <c r="P270" s="31">
        <v>1475</v>
      </c>
      <c r="Q270" s="30">
        <v>220301</v>
      </c>
      <c r="R270" s="38">
        <f t="shared" si="26"/>
        <v>31500000</v>
      </c>
      <c r="S270" s="35">
        <v>45434</v>
      </c>
      <c r="T270" s="33" t="s">
        <v>672</v>
      </c>
      <c r="U270" s="35">
        <v>45436</v>
      </c>
      <c r="V270" s="41">
        <v>45641</v>
      </c>
      <c r="W270" s="35"/>
      <c r="X270" s="30"/>
      <c r="Y270" s="354">
        <f>+F270/5.1</f>
        <v>6176470.5882352944</v>
      </c>
      <c r="Z270" s="30"/>
      <c r="AA270" s="40"/>
      <c r="AB270" s="30"/>
      <c r="AC270" s="40"/>
      <c r="AD270" s="19"/>
    </row>
    <row r="271" spans="1:30">
      <c r="A271" s="30">
        <v>269</v>
      </c>
      <c r="B271" s="30" t="s">
        <v>654</v>
      </c>
      <c r="C271" s="30" t="s">
        <v>669</v>
      </c>
      <c r="D271" s="58" t="s">
        <v>670</v>
      </c>
      <c r="E271" s="31" t="s">
        <v>38</v>
      </c>
      <c r="F271" s="358">
        <v>31500000</v>
      </c>
      <c r="G271" s="30" t="s">
        <v>673</v>
      </c>
      <c r="H271" s="33">
        <v>65768855</v>
      </c>
      <c r="I271" s="34">
        <v>3</v>
      </c>
      <c r="J271" s="34">
        <v>1486</v>
      </c>
      <c r="K271" s="35">
        <v>45428</v>
      </c>
      <c r="L271" s="36">
        <f t="shared" si="25"/>
        <v>31500000</v>
      </c>
      <c r="M271" s="367">
        <v>45434</v>
      </c>
      <c r="N271" s="31" t="s">
        <v>40</v>
      </c>
      <c r="O271" s="37">
        <v>45434</v>
      </c>
      <c r="P271" s="31">
        <v>1476</v>
      </c>
      <c r="Q271" s="30">
        <v>220301</v>
      </c>
      <c r="R271" s="38">
        <f t="shared" si="26"/>
        <v>31500000</v>
      </c>
      <c r="S271" s="35">
        <v>45434</v>
      </c>
      <c r="T271" s="33" t="s">
        <v>674</v>
      </c>
      <c r="U271" s="35" t="s">
        <v>675</v>
      </c>
      <c r="V271" s="41">
        <v>45641</v>
      </c>
      <c r="W271" s="35"/>
      <c r="X271" s="30"/>
      <c r="Y271" s="354">
        <f t="shared" ref="Y271:Y275" si="28">+F271/5.1</f>
        <v>6176470.5882352944</v>
      </c>
      <c r="Z271" s="30"/>
      <c r="AA271" s="40"/>
      <c r="AB271" s="30"/>
      <c r="AC271" s="40"/>
      <c r="AD271" s="19"/>
    </row>
    <row r="272" spans="1:30">
      <c r="A272" s="43">
        <v>270</v>
      </c>
      <c r="B272" s="43" t="s">
        <v>654</v>
      </c>
      <c r="C272" s="43" t="s">
        <v>669</v>
      </c>
      <c r="D272" s="58" t="s">
        <v>670</v>
      </c>
      <c r="E272" s="44" t="s">
        <v>38</v>
      </c>
      <c r="F272" s="359">
        <v>31500000</v>
      </c>
      <c r="G272" s="43" t="s">
        <v>676</v>
      </c>
      <c r="H272" s="46">
        <v>1110473885</v>
      </c>
      <c r="I272" s="47">
        <v>0</v>
      </c>
      <c r="J272" s="47">
        <v>1484</v>
      </c>
      <c r="K272" s="48">
        <v>45428</v>
      </c>
      <c r="L272" s="49">
        <f t="shared" si="25"/>
        <v>31500000</v>
      </c>
      <c r="M272" s="368">
        <v>45434</v>
      </c>
      <c r="N272" s="44" t="s">
        <v>40</v>
      </c>
      <c r="O272" s="50">
        <v>45435</v>
      </c>
      <c r="P272" s="44">
        <v>1480</v>
      </c>
      <c r="Q272" s="43">
        <v>220301</v>
      </c>
      <c r="R272" s="51">
        <f t="shared" si="26"/>
        <v>31500000</v>
      </c>
      <c r="S272" s="48">
        <v>45434</v>
      </c>
      <c r="T272" s="46" t="s">
        <v>677</v>
      </c>
      <c r="U272" s="48">
        <v>45436</v>
      </c>
      <c r="V272" s="247">
        <v>45641</v>
      </c>
      <c r="W272" s="48"/>
      <c r="X272" s="43"/>
      <c r="Y272" s="354">
        <f t="shared" si="28"/>
        <v>6176470.5882352944</v>
      </c>
      <c r="Z272" s="43"/>
      <c r="AA272" s="53"/>
      <c r="AB272" s="43"/>
      <c r="AC272" s="53"/>
      <c r="AD272" s="19"/>
    </row>
    <row r="273" spans="1:30">
      <c r="A273" s="30">
        <v>271</v>
      </c>
      <c r="B273" s="30" t="s">
        <v>654</v>
      </c>
      <c r="C273" s="30" t="s">
        <v>669</v>
      </c>
      <c r="D273" s="68" t="s">
        <v>678</v>
      </c>
      <c r="E273" s="31" t="s">
        <v>38</v>
      </c>
      <c r="F273" s="358">
        <v>15400000</v>
      </c>
      <c r="G273" s="30" t="s">
        <v>679</v>
      </c>
      <c r="H273" s="33">
        <v>65807654</v>
      </c>
      <c r="I273" s="34">
        <v>8</v>
      </c>
      <c r="J273" s="34">
        <v>1491</v>
      </c>
      <c r="K273" s="35">
        <v>45428</v>
      </c>
      <c r="L273" s="36">
        <f t="shared" si="25"/>
        <v>15400000</v>
      </c>
      <c r="M273" s="367">
        <v>45434</v>
      </c>
      <c r="N273" s="31" t="s">
        <v>40</v>
      </c>
      <c r="O273" s="37">
        <v>45434</v>
      </c>
      <c r="P273" s="31">
        <v>1477</v>
      </c>
      <c r="Q273" s="30">
        <v>220302</v>
      </c>
      <c r="R273" s="38">
        <f t="shared" si="26"/>
        <v>15400000</v>
      </c>
      <c r="S273" s="35">
        <v>45434</v>
      </c>
      <c r="T273" s="33" t="s">
        <v>680</v>
      </c>
      <c r="U273" s="35">
        <v>45435</v>
      </c>
      <c r="V273" s="41">
        <v>45641</v>
      </c>
      <c r="W273" s="35"/>
      <c r="X273" s="30"/>
      <c r="Y273" s="354">
        <f t="shared" si="28"/>
        <v>3019607.8431372549</v>
      </c>
      <c r="Z273" s="30"/>
      <c r="AA273" s="40"/>
      <c r="AB273" s="30"/>
      <c r="AC273" s="40"/>
      <c r="AD273" s="19"/>
    </row>
    <row r="274" spans="1:30">
      <c r="A274" s="30">
        <v>272</v>
      </c>
      <c r="B274" s="30" t="s">
        <v>654</v>
      </c>
      <c r="C274" s="30" t="s">
        <v>669</v>
      </c>
      <c r="D274" s="68" t="s">
        <v>670</v>
      </c>
      <c r="E274" s="31" t="s">
        <v>38</v>
      </c>
      <c r="F274" s="358">
        <v>31500000</v>
      </c>
      <c r="G274" s="30" t="s">
        <v>681</v>
      </c>
      <c r="H274" s="33">
        <v>14397840</v>
      </c>
      <c r="I274" s="34">
        <v>5</v>
      </c>
      <c r="J274" s="34">
        <v>1482</v>
      </c>
      <c r="K274" s="35">
        <v>45428</v>
      </c>
      <c r="L274" s="36">
        <f t="shared" si="25"/>
        <v>31500000</v>
      </c>
      <c r="M274" s="367">
        <v>45434</v>
      </c>
      <c r="N274" s="31" t="s">
        <v>40</v>
      </c>
      <c r="O274" s="37">
        <v>45434</v>
      </c>
      <c r="P274" s="31">
        <v>1478</v>
      </c>
      <c r="Q274" s="30">
        <v>220301</v>
      </c>
      <c r="R274" s="38">
        <f t="shared" si="26"/>
        <v>31500000</v>
      </c>
      <c r="S274" s="35">
        <v>45434</v>
      </c>
      <c r="T274" s="33" t="s">
        <v>682</v>
      </c>
      <c r="U274" s="35">
        <v>45436</v>
      </c>
      <c r="V274" s="41">
        <v>45641</v>
      </c>
      <c r="W274" s="35"/>
      <c r="X274" s="30"/>
      <c r="Y274" s="354">
        <f t="shared" si="28"/>
        <v>6176470.5882352944</v>
      </c>
      <c r="Z274" s="30"/>
      <c r="AA274" s="40"/>
      <c r="AB274" s="30"/>
      <c r="AC274" s="40"/>
      <c r="AD274" s="19"/>
    </row>
    <row r="275" spans="1:30">
      <c r="A275" s="30">
        <v>273</v>
      </c>
      <c r="B275" s="30" t="s">
        <v>654</v>
      </c>
      <c r="C275" s="30" t="s">
        <v>669</v>
      </c>
      <c r="D275" s="68" t="s">
        <v>678</v>
      </c>
      <c r="E275" s="31" t="s">
        <v>38</v>
      </c>
      <c r="F275" s="358">
        <v>15400000</v>
      </c>
      <c r="G275" s="30" t="s">
        <v>683</v>
      </c>
      <c r="H275" s="33">
        <v>28567169</v>
      </c>
      <c r="I275" s="34">
        <v>1</v>
      </c>
      <c r="J275" s="34">
        <v>1488</v>
      </c>
      <c r="K275" s="35">
        <v>45428</v>
      </c>
      <c r="L275" s="36">
        <f t="shared" si="25"/>
        <v>15400000</v>
      </c>
      <c r="M275" s="367">
        <v>45434</v>
      </c>
      <c r="N275" s="31" t="s">
        <v>40</v>
      </c>
      <c r="O275" s="37">
        <v>45434</v>
      </c>
      <c r="P275" s="31">
        <v>1479</v>
      </c>
      <c r="Q275" s="30">
        <v>220302</v>
      </c>
      <c r="R275" s="38">
        <f t="shared" si="26"/>
        <v>15400000</v>
      </c>
      <c r="S275" s="35">
        <v>45434</v>
      </c>
      <c r="T275" s="33" t="s">
        <v>684</v>
      </c>
      <c r="U275" s="35">
        <v>45436</v>
      </c>
      <c r="V275" s="41">
        <v>45641</v>
      </c>
      <c r="W275" s="35"/>
      <c r="X275" s="30"/>
      <c r="Y275" s="354">
        <f t="shared" si="28"/>
        <v>3019607.8431372549</v>
      </c>
      <c r="Z275" s="30"/>
      <c r="AA275" s="40"/>
      <c r="AB275" s="30"/>
      <c r="AC275" s="40"/>
      <c r="AD275" s="19"/>
    </row>
    <row r="276" spans="1:30">
      <c r="A276" s="30">
        <v>274</v>
      </c>
      <c r="B276" s="30" t="s">
        <v>254</v>
      </c>
      <c r="C276" s="30" t="s">
        <v>488</v>
      </c>
      <c r="D276" s="55" t="s">
        <v>100</v>
      </c>
      <c r="E276" s="31" t="s">
        <v>38</v>
      </c>
      <c r="F276" s="358">
        <v>2200000</v>
      </c>
      <c r="G276" s="30" t="s">
        <v>102</v>
      </c>
      <c r="H276" s="33">
        <v>65767290</v>
      </c>
      <c r="I276" s="34">
        <v>8</v>
      </c>
      <c r="J276" s="34">
        <v>1478</v>
      </c>
      <c r="K276" s="35">
        <v>45428</v>
      </c>
      <c r="L276" s="36">
        <f t="shared" si="25"/>
        <v>2200000</v>
      </c>
      <c r="M276" s="367">
        <v>45435</v>
      </c>
      <c r="N276" s="31" t="s">
        <v>40</v>
      </c>
      <c r="O276" s="37">
        <v>45435</v>
      </c>
      <c r="P276" s="31">
        <v>1481</v>
      </c>
      <c r="Q276" s="30">
        <v>220402</v>
      </c>
      <c r="R276" s="38">
        <f t="shared" si="26"/>
        <v>2200000</v>
      </c>
      <c r="S276" s="35">
        <v>45435</v>
      </c>
      <c r="T276" s="33">
        <v>100033330</v>
      </c>
      <c r="U276" s="35">
        <v>45435</v>
      </c>
      <c r="V276" s="31" t="s">
        <v>41</v>
      </c>
      <c r="W276" s="35"/>
      <c r="X276" s="30"/>
      <c r="Y276" s="354">
        <f t="shared" si="27"/>
        <v>2200000</v>
      </c>
      <c r="Z276" s="30"/>
      <c r="AA276" s="40"/>
      <c r="AB276" s="30"/>
      <c r="AC276" s="40"/>
      <c r="AD276" s="19"/>
    </row>
    <row r="277" spans="1:30">
      <c r="A277" s="30">
        <v>275</v>
      </c>
      <c r="B277" s="30" t="s">
        <v>254</v>
      </c>
      <c r="C277" s="30" t="s">
        <v>488</v>
      </c>
      <c r="D277" s="60" t="s">
        <v>100</v>
      </c>
      <c r="E277" s="31" t="s">
        <v>38</v>
      </c>
      <c r="F277" s="358">
        <v>2200000</v>
      </c>
      <c r="G277" s="30" t="s">
        <v>101</v>
      </c>
      <c r="H277" s="33">
        <v>1110518316</v>
      </c>
      <c r="I277" s="34">
        <v>7</v>
      </c>
      <c r="J277" s="34">
        <v>1477</v>
      </c>
      <c r="K277" s="35">
        <v>45428</v>
      </c>
      <c r="L277" s="36">
        <f t="shared" si="25"/>
        <v>2200000</v>
      </c>
      <c r="M277" s="367">
        <v>45435</v>
      </c>
      <c r="N277" s="31" t="s">
        <v>40</v>
      </c>
      <c r="O277" s="37">
        <v>45435</v>
      </c>
      <c r="P277" s="31">
        <v>1482</v>
      </c>
      <c r="Q277" s="30">
        <v>220402</v>
      </c>
      <c r="R277" s="51">
        <f t="shared" si="26"/>
        <v>2200000</v>
      </c>
      <c r="S277" s="35">
        <v>45435</v>
      </c>
      <c r="T277" s="33">
        <v>100033334</v>
      </c>
      <c r="U277" s="35">
        <v>45435</v>
      </c>
      <c r="V277" s="31" t="s">
        <v>41</v>
      </c>
      <c r="W277" s="35"/>
      <c r="X277" s="30"/>
      <c r="Y277" s="354">
        <v>2200000</v>
      </c>
      <c r="Z277" s="30"/>
      <c r="AA277" s="40"/>
      <c r="AB277" s="30"/>
      <c r="AC277" s="40"/>
      <c r="AD277" s="19"/>
    </row>
    <row r="278" spans="1:30">
      <c r="A278" s="30">
        <v>276</v>
      </c>
      <c r="B278" s="30" t="s">
        <v>35</v>
      </c>
      <c r="C278" s="298" t="s">
        <v>36</v>
      </c>
      <c r="D278" s="59" t="s">
        <v>334</v>
      </c>
      <c r="E278" s="299" t="s">
        <v>38</v>
      </c>
      <c r="F278" s="358">
        <v>14677500</v>
      </c>
      <c r="G278" s="30" t="s">
        <v>335</v>
      </c>
      <c r="H278" s="33">
        <v>1110486573</v>
      </c>
      <c r="I278" s="34">
        <v>4</v>
      </c>
      <c r="J278" s="34">
        <v>1497</v>
      </c>
      <c r="K278" s="35">
        <v>45428</v>
      </c>
      <c r="L278" s="36">
        <f t="shared" si="25"/>
        <v>14677500</v>
      </c>
      <c r="M278" s="367">
        <v>45435</v>
      </c>
      <c r="N278" s="31" t="s">
        <v>40</v>
      </c>
      <c r="O278" s="37">
        <v>45435</v>
      </c>
      <c r="P278" s="31">
        <v>1483</v>
      </c>
      <c r="Q278" s="298">
        <v>21030202</v>
      </c>
      <c r="R278" s="38">
        <f t="shared" si="26"/>
        <v>14677500</v>
      </c>
      <c r="S278" s="64">
        <v>45435</v>
      </c>
      <c r="T278" s="33">
        <v>100033342</v>
      </c>
      <c r="U278" s="35">
        <v>45435</v>
      </c>
      <c r="V278" s="41">
        <v>45657</v>
      </c>
      <c r="W278" s="35"/>
      <c r="X278" s="30"/>
      <c r="Y278" s="354">
        <f>+F278/5.1</f>
        <v>2877941.1764705884</v>
      </c>
      <c r="Z278" s="30"/>
      <c r="AA278" s="40"/>
      <c r="AB278" s="30"/>
      <c r="AC278" s="40"/>
      <c r="AD278" s="19"/>
    </row>
    <row r="279" spans="1:30">
      <c r="A279" s="30">
        <v>277</v>
      </c>
      <c r="B279" s="30" t="s">
        <v>654</v>
      </c>
      <c r="C279" s="30" t="s">
        <v>669</v>
      </c>
      <c r="D279" s="68" t="s">
        <v>678</v>
      </c>
      <c r="E279" s="31" t="s">
        <v>38</v>
      </c>
      <c r="F279" s="358">
        <v>15400000</v>
      </c>
      <c r="G279" s="30" t="s">
        <v>685</v>
      </c>
      <c r="H279" s="33">
        <v>28554658</v>
      </c>
      <c r="I279" s="34">
        <v>5</v>
      </c>
      <c r="J279" s="34">
        <v>1490</v>
      </c>
      <c r="K279" s="35">
        <v>45428</v>
      </c>
      <c r="L279" s="36">
        <f t="shared" si="25"/>
        <v>15400000</v>
      </c>
      <c r="M279" s="367">
        <v>45436</v>
      </c>
      <c r="N279" s="31" t="s">
        <v>40</v>
      </c>
      <c r="O279" s="37">
        <v>45436</v>
      </c>
      <c r="P279" s="31">
        <v>1484</v>
      </c>
      <c r="Q279" s="30">
        <v>220302</v>
      </c>
      <c r="R279" s="38">
        <f t="shared" si="26"/>
        <v>15400000</v>
      </c>
      <c r="S279" s="35">
        <v>45436</v>
      </c>
      <c r="T279" s="33" t="s">
        <v>686</v>
      </c>
      <c r="U279" s="35">
        <v>45439</v>
      </c>
      <c r="V279" s="41">
        <v>45641</v>
      </c>
      <c r="W279" s="35"/>
      <c r="X279" s="30"/>
      <c r="Y279" s="354">
        <f t="shared" ref="Y279:Y293" si="29">+F279/5.1</f>
        <v>3019607.8431372549</v>
      </c>
      <c r="Z279" s="30"/>
      <c r="AA279" s="40"/>
      <c r="AB279" s="30"/>
      <c r="AC279" s="40"/>
      <c r="AD279" s="19"/>
    </row>
    <row r="280" spans="1:30">
      <c r="A280" s="30">
        <v>278</v>
      </c>
      <c r="B280" s="30" t="s">
        <v>654</v>
      </c>
      <c r="C280" s="30" t="s">
        <v>669</v>
      </c>
      <c r="D280" s="68" t="s">
        <v>678</v>
      </c>
      <c r="E280" s="31" t="s">
        <v>38</v>
      </c>
      <c r="F280" s="358">
        <v>15400000</v>
      </c>
      <c r="G280" s="30" t="s">
        <v>687</v>
      </c>
      <c r="H280" s="33">
        <v>65762132</v>
      </c>
      <c r="I280" s="34">
        <v>1</v>
      </c>
      <c r="J280" s="34">
        <v>1487</v>
      </c>
      <c r="K280" s="35">
        <v>45428</v>
      </c>
      <c r="L280" s="36">
        <f t="shared" si="25"/>
        <v>15400000</v>
      </c>
      <c r="M280" s="367">
        <v>45436</v>
      </c>
      <c r="N280" s="31" t="s">
        <v>40</v>
      </c>
      <c r="O280" s="37">
        <v>45436</v>
      </c>
      <c r="P280" s="31">
        <v>1485</v>
      </c>
      <c r="Q280" s="30">
        <v>220302</v>
      </c>
      <c r="R280" s="38">
        <f t="shared" si="26"/>
        <v>15400000</v>
      </c>
      <c r="S280" s="35">
        <v>45436</v>
      </c>
      <c r="T280" s="33" t="s">
        <v>688</v>
      </c>
      <c r="U280" s="35">
        <v>45439</v>
      </c>
      <c r="V280" s="41">
        <v>45641</v>
      </c>
      <c r="W280" s="35"/>
      <c r="X280" s="30"/>
      <c r="Y280" s="354">
        <f t="shared" si="29"/>
        <v>3019607.8431372549</v>
      </c>
      <c r="Z280" s="30"/>
      <c r="AA280" s="40"/>
      <c r="AB280" s="30"/>
      <c r="AC280" s="40"/>
      <c r="AD280" s="19"/>
    </row>
    <row r="281" spans="1:30">
      <c r="A281" s="30">
        <v>279</v>
      </c>
      <c r="B281" s="30" t="s">
        <v>654</v>
      </c>
      <c r="C281" s="30" t="s">
        <v>669</v>
      </c>
      <c r="D281" s="68" t="s">
        <v>678</v>
      </c>
      <c r="E281" s="31" t="s">
        <v>38</v>
      </c>
      <c r="F281" s="358">
        <v>15400000</v>
      </c>
      <c r="G281" s="30" t="s">
        <v>689</v>
      </c>
      <c r="H281" s="33">
        <v>1125229145</v>
      </c>
      <c r="I281" s="34">
        <v>9</v>
      </c>
      <c r="J281" s="34">
        <v>1492</v>
      </c>
      <c r="K281" s="35">
        <v>45428</v>
      </c>
      <c r="L281" s="36">
        <f t="shared" si="25"/>
        <v>15400000</v>
      </c>
      <c r="M281" s="367">
        <v>45436</v>
      </c>
      <c r="N281" s="31" t="s">
        <v>40</v>
      </c>
      <c r="O281" s="37">
        <v>45436</v>
      </c>
      <c r="P281" s="31">
        <v>1486</v>
      </c>
      <c r="Q281" s="30">
        <v>220302</v>
      </c>
      <c r="R281" s="38">
        <f t="shared" si="26"/>
        <v>15400000</v>
      </c>
      <c r="S281" s="35">
        <v>45439</v>
      </c>
      <c r="T281" s="33">
        <v>100022655</v>
      </c>
      <c r="U281" s="35">
        <v>45439</v>
      </c>
      <c r="V281" s="41">
        <v>45641</v>
      </c>
      <c r="W281" s="35"/>
      <c r="X281" s="30"/>
      <c r="Y281" s="354">
        <f t="shared" si="29"/>
        <v>3019607.8431372549</v>
      </c>
      <c r="Z281" s="30"/>
      <c r="AA281" s="40"/>
      <c r="AB281" s="30"/>
      <c r="AC281" s="40"/>
      <c r="AD281" s="19"/>
    </row>
    <row r="282" spans="1:30">
      <c r="A282" s="30">
        <v>280</v>
      </c>
      <c r="B282" s="30" t="s">
        <v>654</v>
      </c>
      <c r="C282" s="30" t="s">
        <v>669</v>
      </c>
      <c r="D282" s="68" t="s">
        <v>678</v>
      </c>
      <c r="E282" s="31" t="s">
        <v>38</v>
      </c>
      <c r="F282" s="358">
        <v>15400000</v>
      </c>
      <c r="G282" s="30" t="s">
        <v>690</v>
      </c>
      <c r="H282" s="33">
        <v>1104935873</v>
      </c>
      <c r="I282" s="34">
        <v>4</v>
      </c>
      <c r="J282" s="34">
        <v>1498</v>
      </c>
      <c r="K282" s="35">
        <v>45429</v>
      </c>
      <c r="L282" s="36">
        <f t="shared" si="25"/>
        <v>15400000</v>
      </c>
      <c r="M282" s="367">
        <v>45436</v>
      </c>
      <c r="N282" s="31" t="s">
        <v>40</v>
      </c>
      <c r="O282" s="37">
        <v>45436</v>
      </c>
      <c r="P282" s="31">
        <v>1487</v>
      </c>
      <c r="Q282" s="30">
        <v>220302</v>
      </c>
      <c r="R282" s="38">
        <f t="shared" si="26"/>
        <v>15400000</v>
      </c>
      <c r="S282" s="35">
        <v>45436</v>
      </c>
      <c r="T282" s="33" t="s">
        <v>691</v>
      </c>
      <c r="U282" s="35">
        <v>45439</v>
      </c>
      <c r="V282" s="41">
        <v>45641</v>
      </c>
      <c r="W282" s="35"/>
      <c r="X282" s="30"/>
      <c r="Y282" s="354">
        <f t="shared" si="29"/>
        <v>3019607.8431372549</v>
      </c>
      <c r="Z282" s="30"/>
      <c r="AA282" s="40"/>
      <c r="AB282" s="30"/>
      <c r="AC282" s="40"/>
      <c r="AD282" s="19"/>
    </row>
    <row r="283" spans="1:30">
      <c r="A283" s="30">
        <v>281</v>
      </c>
      <c r="B283" s="30" t="s">
        <v>654</v>
      </c>
      <c r="C283" s="30" t="s">
        <v>669</v>
      </c>
      <c r="D283" s="68" t="s">
        <v>670</v>
      </c>
      <c r="E283" s="31" t="s">
        <v>38</v>
      </c>
      <c r="F283" s="358">
        <v>31500000</v>
      </c>
      <c r="G283" s="30" t="s">
        <v>692</v>
      </c>
      <c r="H283" s="33">
        <v>1110533796</v>
      </c>
      <c r="I283" s="34">
        <v>1</v>
      </c>
      <c r="J283" s="34">
        <v>1501</v>
      </c>
      <c r="K283" s="35">
        <v>45428</v>
      </c>
      <c r="L283" s="36">
        <f t="shared" si="25"/>
        <v>31500000</v>
      </c>
      <c r="M283" s="367">
        <v>45436</v>
      </c>
      <c r="N283" s="31" t="s">
        <v>40</v>
      </c>
      <c r="O283" s="37">
        <v>45436</v>
      </c>
      <c r="P283" s="31">
        <v>1488</v>
      </c>
      <c r="Q283" s="30">
        <v>220301</v>
      </c>
      <c r="R283" s="38">
        <f t="shared" si="26"/>
        <v>31500000</v>
      </c>
      <c r="S283" s="35">
        <v>45436</v>
      </c>
      <c r="T283" s="33" t="s">
        <v>693</v>
      </c>
      <c r="U283" s="35">
        <v>45433</v>
      </c>
      <c r="V283" s="41">
        <v>45641</v>
      </c>
      <c r="W283" s="35"/>
      <c r="X283" s="30"/>
      <c r="Y283" s="354">
        <f t="shared" si="29"/>
        <v>6176470.5882352944</v>
      </c>
      <c r="Z283" s="30"/>
      <c r="AA283" s="40"/>
      <c r="AB283" s="30"/>
      <c r="AC283" s="40"/>
      <c r="AD283" s="19"/>
    </row>
    <row r="284" spans="1:30">
      <c r="A284" s="30">
        <v>282</v>
      </c>
      <c r="B284" s="30" t="s">
        <v>654</v>
      </c>
      <c r="C284" s="30" t="s">
        <v>669</v>
      </c>
      <c r="D284" s="68" t="s">
        <v>670</v>
      </c>
      <c r="E284" s="31" t="s">
        <v>38</v>
      </c>
      <c r="F284" s="358">
        <v>31500000</v>
      </c>
      <c r="G284" s="30" t="s">
        <v>694</v>
      </c>
      <c r="H284" s="33">
        <v>17657902</v>
      </c>
      <c r="I284" s="34">
        <v>0</v>
      </c>
      <c r="J284" s="34">
        <v>1500</v>
      </c>
      <c r="K284" s="35">
        <v>45428</v>
      </c>
      <c r="L284" s="36">
        <f t="shared" si="25"/>
        <v>31500000</v>
      </c>
      <c r="M284" s="367">
        <v>45436</v>
      </c>
      <c r="N284" s="31" t="s">
        <v>40</v>
      </c>
      <c r="O284" s="37">
        <v>45436</v>
      </c>
      <c r="P284" s="31">
        <v>1490</v>
      </c>
      <c r="Q284" s="30">
        <v>220301</v>
      </c>
      <c r="R284" s="38">
        <f t="shared" si="26"/>
        <v>31500000</v>
      </c>
      <c r="S284" s="35">
        <v>45436</v>
      </c>
      <c r="T284" s="33" t="s">
        <v>695</v>
      </c>
      <c r="U284" s="35">
        <v>45439</v>
      </c>
      <c r="V284" s="41">
        <v>45641</v>
      </c>
      <c r="W284" s="35"/>
      <c r="X284" s="30"/>
      <c r="Y284" s="354">
        <f t="shared" si="29"/>
        <v>6176470.5882352944</v>
      </c>
      <c r="Z284" s="30"/>
      <c r="AA284" s="40"/>
      <c r="AB284" s="30"/>
      <c r="AC284" s="40"/>
      <c r="AD284" s="19"/>
    </row>
    <row r="285" spans="1:30">
      <c r="A285" s="30">
        <v>283</v>
      </c>
      <c r="B285" s="30" t="s">
        <v>654</v>
      </c>
      <c r="C285" s="30" t="s">
        <v>669</v>
      </c>
      <c r="D285" s="68" t="s">
        <v>670</v>
      </c>
      <c r="E285" s="31" t="s">
        <v>38</v>
      </c>
      <c r="F285" s="358">
        <v>31500000</v>
      </c>
      <c r="G285" s="30" t="s">
        <v>696</v>
      </c>
      <c r="H285" s="33">
        <v>14226186</v>
      </c>
      <c r="I285" s="34">
        <v>3</v>
      </c>
      <c r="J285" s="34">
        <v>1485</v>
      </c>
      <c r="K285" s="35">
        <v>45428</v>
      </c>
      <c r="L285" s="36">
        <f t="shared" si="25"/>
        <v>31500000</v>
      </c>
      <c r="M285" s="367">
        <v>45436</v>
      </c>
      <c r="N285" s="31" t="s">
        <v>40</v>
      </c>
      <c r="O285" s="37">
        <v>45436</v>
      </c>
      <c r="P285" s="31">
        <v>1491</v>
      </c>
      <c r="Q285" s="30">
        <v>220301</v>
      </c>
      <c r="R285" s="38">
        <f t="shared" si="26"/>
        <v>31500000</v>
      </c>
      <c r="S285" s="35">
        <v>45436</v>
      </c>
      <c r="T285" s="33" t="s">
        <v>697</v>
      </c>
      <c r="U285" s="35">
        <v>45439</v>
      </c>
      <c r="V285" s="41">
        <v>45641</v>
      </c>
      <c r="W285" s="35"/>
      <c r="X285" s="30"/>
      <c r="Y285" s="354">
        <f t="shared" si="29"/>
        <v>6176470.5882352944</v>
      </c>
      <c r="Z285" s="30"/>
      <c r="AA285" s="40"/>
      <c r="AB285" s="30"/>
      <c r="AC285" s="40"/>
      <c r="AD285" s="19"/>
    </row>
    <row r="286" spans="1:30">
      <c r="A286" s="43">
        <v>284</v>
      </c>
      <c r="B286" s="43" t="s">
        <v>35</v>
      </c>
      <c r="C286" s="43" t="s">
        <v>59</v>
      </c>
      <c r="D286" s="43" t="s">
        <v>305</v>
      </c>
      <c r="E286" s="44" t="s">
        <v>38</v>
      </c>
      <c r="F286" s="359">
        <v>19000000</v>
      </c>
      <c r="G286" s="43" t="s">
        <v>306</v>
      </c>
      <c r="H286" s="46">
        <v>14297367</v>
      </c>
      <c r="I286" s="47">
        <v>3</v>
      </c>
      <c r="J286" s="47">
        <v>1512</v>
      </c>
      <c r="K286" s="48">
        <v>45432</v>
      </c>
      <c r="L286" s="49">
        <f t="shared" si="25"/>
        <v>19000000</v>
      </c>
      <c r="M286" s="368">
        <v>45436</v>
      </c>
      <c r="N286" s="44" t="s">
        <v>40</v>
      </c>
      <c r="O286" s="50">
        <v>45439</v>
      </c>
      <c r="P286" s="44">
        <v>1495</v>
      </c>
      <c r="Q286" s="43">
        <v>220106</v>
      </c>
      <c r="R286" s="51">
        <f t="shared" si="26"/>
        <v>19000000</v>
      </c>
      <c r="S286" s="48">
        <v>45440</v>
      </c>
      <c r="T286" s="46" t="s">
        <v>698</v>
      </c>
      <c r="U286" s="48">
        <v>45440</v>
      </c>
      <c r="V286" s="44" t="s">
        <v>79</v>
      </c>
      <c r="W286" s="48"/>
      <c r="X286" s="43"/>
      <c r="Y286" s="354">
        <f>+F286/5</f>
        <v>3800000</v>
      </c>
      <c r="Z286" s="43"/>
      <c r="AA286" s="53"/>
      <c r="AB286" s="43"/>
      <c r="AC286" s="53"/>
      <c r="AD286" s="19"/>
    </row>
    <row r="287" spans="1:30">
      <c r="A287" s="43">
        <v>285</v>
      </c>
      <c r="B287" s="43" t="s">
        <v>654</v>
      </c>
      <c r="C287" s="43" t="s">
        <v>669</v>
      </c>
      <c r="D287" s="195" t="s">
        <v>678</v>
      </c>
      <c r="E287" s="44" t="s">
        <v>38</v>
      </c>
      <c r="F287" s="359">
        <v>15400000</v>
      </c>
      <c r="G287" s="43" t="s">
        <v>699</v>
      </c>
      <c r="H287" s="46">
        <v>1010184939</v>
      </c>
      <c r="I287" s="47">
        <v>7</v>
      </c>
      <c r="J287" s="47">
        <v>1499</v>
      </c>
      <c r="K287" s="48">
        <v>45428</v>
      </c>
      <c r="L287" s="49">
        <f t="shared" si="25"/>
        <v>15400000</v>
      </c>
      <c r="M287" s="368">
        <v>45436</v>
      </c>
      <c r="N287" s="44" t="s">
        <v>40</v>
      </c>
      <c r="O287" s="50">
        <v>45436</v>
      </c>
      <c r="P287" s="44">
        <v>1492</v>
      </c>
      <c r="Q287" s="43">
        <v>220302</v>
      </c>
      <c r="R287" s="51">
        <f t="shared" si="26"/>
        <v>15400000</v>
      </c>
      <c r="S287" s="48">
        <v>45436</v>
      </c>
      <c r="T287" s="46" t="s">
        <v>700</v>
      </c>
      <c r="U287" s="48">
        <v>45439</v>
      </c>
      <c r="V287" s="247">
        <v>45641</v>
      </c>
      <c r="W287" s="48"/>
      <c r="X287" s="43"/>
      <c r="Y287" s="354">
        <f t="shared" si="29"/>
        <v>3019607.8431372549</v>
      </c>
      <c r="Z287" s="43"/>
      <c r="AA287" s="53"/>
      <c r="AB287" s="43"/>
      <c r="AC287" s="53"/>
      <c r="AD287" s="19"/>
    </row>
    <row r="288" spans="1:30">
      <c r="A288" s="30">
        <v>286</v>
      </c>
      <c r="B288" s="30" t="s">
        <v>254</v>
      </c>
      <c r="C288" s="30" t="s">
        <v>92</v>
      </c>
      <c r="D288" s="59" t="s">
        <v>701</v>
      </c>
      <c r="E288" s="31" t="s">
        <v>38</v>
      </c>
      <c r="F288" s="358">
        <v>5250000</v>
      </c>
      <c r="G288" s="30" t="s">
        <v>702</v>
      </c>
      <c r="H288" s="33">
        <v>1110466779</v>
      </c>
      <c r="I288" s="34">
        <v>9</v>
      </c>
      <c r="J288" s="34">
        <v>1514</v>
      </c>
      <c r="K288" s="35">
        <v>45433</v>
      </c>
      <c r="L288" s="36">
        <f t="shared" si="25"/>
        <v>5250000</v>
      </c>
      <c r="M288" s="367">
        <v>45436</v>
      </c>
      <c r="N288" s="31" t="s">
        <v>40</v>
      </c>
      <c r="O288" s="37">
        <v>45439</v>
      </c>
      <c r="P288" s="31">
        <v>1496</v>
      </c>
      <c r="Q288" s="30">
        <v>220401</v>
      </c>
      <c r="R288" s="38">
        <f t="shared" si="26"/>
        <v>5250000</v>
      </c>
      <c r="S288" s="35">
        <v>45439</v>
      </c>
      <c r="T288" s="33" t="s">
        <v>703</v>
      </c>
      <c r="U288" s="35">
        <v>45441</v>
      </c>
      <c r="V288" s="299" t="s">
        <v>41</v>
      </c>
      <c r="W288" s="35"/>
      <c r="X288" s="30"/>
      <c r="Y288" s="354">
        <f>+F288/1</f>
        <v>5250000</v>
      </c>
      <c r="Z288" s="30"/>
      <c r="AA288" s="40"/>
      <c r="AB288" s="30"/>
      <c r="AC288" s="40"/>
      <c r="AD288" s="19"/>
    </row>
    <row r="289" spans="1:30">
      <c r="A289" s="309">
        <v>287</v>
      </c>
      <c r="B289" s="309" t="s">
        <v>35</v>
      </c>
      <c r="C289" s="309" t="s">
        <v>97</v>
      </c>
      <c r="D289" s="309" t="s">
        <v>180</v>
      </c>
      <c r="E289" s="310" t="s">
        <v>38</v>
      </c>
      <c r="F289" s="360">
        <v>80609775</v>
      </c>
      <c r="G289" s="309" t="s">
        <v>68</v>
      </c>
      <c r="H289" s="63">
        <v>900504144</v>
      </c>
      <c r="I289" s="312">
        <v>0</v>
      </c>
      <c r="J289" s="312">
        <v>1520</v>
      </c>
      <c r="K289" s="313">
        <v>45351</v>
      </c>
      <c r="L289" s="300">
        <f t="shared" si="25"/>
        <v>80609775</v>
      </c>
      <c r="M289" s="369">
        <v>45370</v>
      </c>
      <c r="N289" s="301" t="s">
        <v>40</v>
      </c>
      <c r="O289" s="302">
        <v>45436</v>
      </c>
      <c r="P289" s="301">
        <v>1493</v>
      </c>
      <c r="Q289" s="295">
        <v>220101</v>
      </c>
      <c r="R289" s="303">
        <f t="shared" si="26"/>
        <v>80609775</v>
      </c>
      <c r="S289" s="296">
        <v>45436</v>
      </c>
      <c r="T289" s="304" t="s">
        <v>704</v>
      </c>
      <c r="U289" s="296">
        <v>45436</v>
      </c>
      <c r="V289" s="31" t="s">
        <v>41</v>
      </c>
      <c r="W289" s="35"/>
      <c r="X289" s="30"/>
      <c r="Y289" s="354">
        <f>+F289/1</f>
        <v>80609775</v>
      </c>
      <c r="Z289" s="30"/>
      <c r="AA289" s="40"/>
      <c r="AB289" s="30"/>
      <c r="AC289" s="40"/>
      <c r="AD289" s="19"/>
    </row>
    <row r="290" spans="1:30">
      <c r="A290" s="30">
        <v>288</v>
      </c>
      <c r="B290" s="30" t="s">
        <v>654</v>
      </c>
      <c r="C290" s="30" t="s">
        <v>669</v>
      </c>
      <c r="D290" s="43" t="s">
        <v>705</v>
      </c>
      <c r="E290" s="44" t="s">
        <v>38</v>
      </c>
      <c r="F290" s="359">
        <v>17600000</v>
      </c>
      <c r="G290" s="30" t="s">
        <v>706</v>
      </c>
      <c r="H290" s="33">
        <v>1110517355</v>
      </c>
      <c r="I290" s="34">
        <v>1</v>
      </c>
      <c r="J290" s="34">
        <v>1489</v>
      </c>
      <c r="K290" s="35">
        <v>45428</v>
      </c>
      <c r="L290" s="300">
        <f t="shared" si="25"/>
        <v>17600000</v>
      </c>
      <c r="M290" s="369">
        <v>45439</v>
      </c>
      <c r="N290" s="301" t="s">
        <v>40</v>
      </c>
      <c r="O290" s="302">
        <v>45439</v>
      </c>
      <c r="P290" s="301">
        <v>1497</v>
      </c>
      <c r="Q290" s="295">
        <v>220302</v>
      </c>
      <c r="R290" s="303">
        <f t="shared" si="26"/>
        <v>17600000</v>
      </c>
      <c r="S290" s="296">
        <v>45439</v>
      </c>
      <c r="T290" s="304" t="s">
        <v>707</v>
      </c>
      <c r="U290" s="296">
        <v>45441</v>
      </c>
      <c r="V290" s="305">
        <v>45656</v>
      </c>
      <c r="W290" s="296"/>
      <c r="X290" s="295"/>
      <c r="Y290" s="354">
        <f t="shared" si="29"/>
        <v>3450980.3921568631</v>
      </c>
      <c r="Z290" s="295"/>
      <c r="AA290" s="297"/>
      <c r="AB290" s="295"/>
      <c r="AC290" s="297"/>
      <c r="AD290" s="19"/>
    </row>
    <row r="291" spans="1:30">
      <c r="A291" s="30">
        <v>289</v>
      </c>
      <c r="B291" s="30" t="s">
        <v>254</v>
      </c>
      <c r="C291" s="298" t="s">
        <v>336</v>
      </c>
      <c r="D291" s="59" t="s">
        <v>383</v>
      </c>
      <c r="E291" s="31" t="s">
        <v>38</v>
      </c>
      <c r="F291" s="358">
        <v>2700000</v>
      </c>
      <c r="G291" s="294" t="s">
        <v>384</v>
      </c>
      <c r="H291" s="33">
        <v>1110489791</v>
      </c>
      <c r="I291" s="34">
        <v>7</v>
      </c>
      <c r="J291" s="34">
        <v>1518</v>
      </c>
      <c r="K291" s="35">
        <v>45433</v>
      </c>
      <c r="L291" s="36">
        <f t="shared" si="25"/>
        <v>2700000</v>
      </c>
      <c r="M291" s="367">
        <v>45440</v>
      </c>
      <c r="N291" s="31" t="s">
        <v>40</v>
      </c>
      <c r="O291" s="37">
        <v>45440</v>
      </c>
      <c r="P291" s="31">
        <v>1498</v>
      </c>
      <c r="Q291" s="30">
        <v>220402</v>
      </c>
      <c r="R291" s="38">
        <f t="shared" si="26"/>
        <v>2700000</v>
      </c>
      <c r="S291" s="35">
        <v>45440</v>
      </c>
      <c r="T291" s="33" t="s">
        <v>708</v>
      </c>
      <c r="U291" s="35">
        <v>45440</v>
      </c>
      <c r="V291" s="244" t="s">
        <v>652</v>
      </c>
      <c r="W291" s="35"/>
      <c r="X291" s="30"/>
      <c r="Y291" s="354">
        <f>+F291/1</f>
        <v>2700000</v>
      </c>
      <c r="Z291" s="30"/>
      <c r="AA291" s="40"/>
      <c r="AB291" s="30"/>
      <c r="AC291" s="40"/>
      <c r="AD291" s="19"/>
    </row>
    <row r="292" spans="1:30">
      <c r="A292" s="43">
        <v>290</v>
      </c>
      <c r="B292" s="43" t="s">
        <v>35</v>
      </c>
      <c r="C292" s="65" t="s">
        <v>48</v>
      </c>
      <c r="D292" s="59" t="s">
        <v>709</v>
      </c>
      <c r="E292" s="31" t="s">
        <v>38</v>
      </c>
      <c r="F292" s="358">
        <v>62000000</v>
      </c>
      <c r="G292" s="314" t="s">
        <v>50</v>
      </c>
      <c r="H292" s="46">
        <v>901252497</v>
      </c>
      <c r="I292" s="47">
        <v>6</v>
      </c>
      <c r="J292" s="47">
        <v>1516</v>
      </c>
      <c r="K292" s="48">
        <v>45433</v>
      </c>
      <c r="L292" s="49">
        <f t="shared" si="25"/>
        <v>62000000</v>
      </c>
      <c r="M292" s="368">
        <v>45441</v>
      </c>
      <c r="N292" s="31" t="s">
        <v>40</v>
      </c>
      <c r="O292" s="50">
        <v>45442</v>
      </c>
      <c r="P292" s="44">
        <v>1505</v>
      </c>
      <c r="Q292" s="43">
        <v>220202</v>
      </c>
      <c r="R292" s="51">
        <f t="shared" si="26"/>
        <v>62000000</v>
      </c>
      <c r="S292" s="48">
        <v>45441</v>
      </c>
      <c r="T292" s="46" t="s">
        <v>710</v>
      </c>
      <c r="U292" s="48">
        <v>45441</v>
      </c>
      <c r="V292" s="44" t="s">
        <v>41</v>
      </c>
      <c r="W292" s="48"/>
      <c r="X292" s="43"/>
      <c r="Y292" s="354">
        <f>+F292/1</f>
        <v>62000000</v>
      </c>
      <c r="Z292" s="43"/>
      <c r="AA292" s="53"/>
      <c r="AB292" s="43"/>
      <c r="AC292" s="53"/>
      <c r="AD292" s="19"/>
    </row>
    <row r="293" spans="1:30">
      <c r="A293" s="30">
        <v>291</v>
      </c>
      <c r="B293" s="30" t="s">
        <v>654</v>
      </c>
      <c r="C293" s="298" t="s">
        <v>157</v>
      </c>
      <c r="D293" s="59" t="s">
        <v>711</v>
      </c>
      <c r="E293" s="31" t="s">
        <v>38</v>
      </c>
      <c r="F293" s="358">
        <v>218369270</v>
      </c>
      <c r="G293" s="294" t="s">
        <v>712</v>
      </c>
      <c r="H293" s="33">
        <v>809012539</v>
      </c>
      <c r="I293" s="34">
        <v>4</v>
      </c>
      <c r="J293" s="34">
        <v>1522</v>
      </c>
      <c r="K293" s="35">
        <v>45436</v>
      </c>
      <c r="L293" s="49">
        <f t="shared" si="25"/>
        <v>218369270</v>
      </c>
      <c r="M293" s="367">
        <v>45442</v>
      </c>
      <c r="N293" s="31" t="s">
        <v>40</v>
      </c>
      <c r="O293" s="37">
        <v>45442</v>
      </c>
      <c r="P293" s="31">
        <v>1521</v>
      </c>
      <c r="Q293" s="30">
        <v>220305</v>
      </c>
      <c r="R293" s="51">
        <f t="shared" si="26"/>
        <v>218369270</v>
      </c>
      <c r="S293" s="35">
        <v>45442</v>
      </c>
      <c r="T293" s="33" t="s">
        <v>713</v>
      </c>
      <c r="U293" s="35">
        <v>45449</v>
      </c>
      <c r="V293" s="41">
        <v>45656</v>
      </c>
      <c r="W293" s="35"/>
      <c r="X293" s="30"/>
      <c r="Y293" s="354">
        <f t="shared" si="29"/>
        <v>42817503.921568632</v>
      </c>
      <c r="Z293" s="30"/>
      <c r="AA293" s="40"/>
      <c r="AB293" s="30"/>
      <c r="AC293" s="40"/>
      <c r="AD293" s="19"/>
    </row>
    <row r="294" spans="1:30">
      <c r="A294" s="30">
        <v>292</v>
      </c>
      <c r="B294" s="30" t="s">
        <v>654</v>
      </c>
      <c r="C294" s="298" t="s">
        <v>669</v>
      </c>
      <c r="D294" s="68" t="s">
        <v>678</v>
      </c>
      <c r="E294" s="31" t="s">
        <v>38</v>
      </c>
      <c r="F294" s="358">
        <v>15400000</v>
      </c>
      <c r="G294" s="294" t="s">
        <v>714</v>
      </c>
      <c r="H294" s="33">
        <v>1110533692</v>
      </c>
      <c r="I294" s="34">
        <v>4</v>
      </c>
      <c r="J294" s="34">
        <v>1531</v>
      </c>
      <c r="K294" s="35">
        <v>45439</v>
      </c>
      <c r="L294" s="49">
        <f t="shared" si="25"/>
        <v>15400000</v>
      </c>
      <c r="M294" s="368">
        <v>45436</v>
      </c>
      <c r="N294" s="44" t="s">
        <v>40</v>
      </c>
      <c r="O294" s="50">
        <v>45442</v>
      </c>
      <c r="P294" s="44">
        <v>1506</v>
      </c>
      <c r="Q294" s="43">
        <v>220302</v>
      </c>
      <c r="R294" s="51">
        <f t="shared" si="26"/>
        <v>15400000</v>
      </c>
      <c r="S294" s="48">
        <v>45442</v>
      </c>
      <c r="T294" s="46" t="s">
        <v>715</v>
      </c>
      <c r="U294" s="48">
        <v>45443</v>
      </c>
      <c r="V294" s="247">
        <v>45641</v>
      </c>
      <c r="W294" s="48"/>
      <c r="X294" s="43"/>
      <c r="Y294" s="354">
        <f>+F294/5</f>
        <v>3080000</v>
      </c>
      <c r="Z294" s="43"/>
      <c r="AA294" s="53"/>
      <c r="AB294" s="43"/>
      <c r="AC294" s="53"/>
      <c r="AD294" s="19"/>
    </row>
    <row r="295" spans="1:30">
      <c r="A295" s="30">
        <v>293</v>
      </c>
      <c r="B295" s="30" t="s">
        <v>654</v>
      </c>
      <c r="C295" s="298" t="s">
        <v>669</v>
      </c>
      <c r="D295" s="68" t="s">
        <v>670</v>
      </c>
      <c r="E295" s="31" t="s">
        <v>38</v>
      </c>
      <c r="F295" s="358">
        <v>31500000</v>
      </c>
      <c r="G295" s="294" t="s">
        <v>716</v>
      </c>
      <c r="H295" s="33">
        <v>1007411188</v>
      </c>
      <c r="I295" s="34">
        <v>6</v>
      </c>
      <c r="J295" s="34">
        <v>1530</v>
      </c>
      <c r="K295" s="35">
        <v>45439</v>
      </c>
      <c r="L295" s="36">
        <f t="shared" si="25"/>
        <v>31500000</v>
      </c>
      <c r="M295" s="367">
        <v>45436</v>
      </c>
      <c r="N295" s="31" t="s">
        <v>40</v>
      </c>
      <c r="O295" s="37">
        <v>45442</v>
      </c>
      <c r="P295" s="31">
        <v>1507</v>
      </c>
      <c r="Q295" s="30">
        <v>220301</v>
      </c>
      <c r="R295" s="38">
        <f t="shared" si="26"/>
        <v>31500000</v>
      </c>
      <c r="S295" s="35">
        <v>45442</v>
      </c>
      <c r="T295" s="33" t="s">
        <v>717</v>
      </c>
      <c r="U295" s="35">
        <v>45443</v>
      </c>
      <c r="V295" s="41">
        <v>45641</v>
      </c>
      <c r="W295" s="35"/>
      <c r="X295" s="30"/>
      <c r="Y295" s="354">
        <f t="shared" ref="Y295" si="30">+F295/5</f>
        <v>6300000</v>
      </c>
      <c r="Z295" s="30"/>
      <c r="AA295" s="40"/>
      <c r="AB295" s="30"/>
      <c r="AC295" s="40"/>
      <c r="AD295" s="19"/>
    </row>
    <row r="296" spans="1:30">
      <c r="A296" s="30">
        <v>294</v>
      </c>
      <c r="B296" s="30" t="s">
        <v>35</v>
      </c>
      <c r="C296" s="298" t="s">
        <v>251</v>
      </c>
      <c r="D296" s="59" t="s">
        <v>372</v>
      </c>
      <c r="E296" s="31" t="s">
        <v>38</v>
      </c>
      <c r="F296" s="358">
        <v>3090000</v>
      </c>
      <c r="G296" s="294" t="s">
        <v>373</v>
      </c>
      <c r="H296" s="33">
        <v>93060622</v>
      </c>
      <c r="I296" s="34">
        <v>6</v>
      </c>
      <c r="J296" s="34">
        <v>1529</v>
      </c>
      <c r="K296" s="35">
        <v>45439</v>
      </c>
      <c r="L296" s="36">
        <f t="shared" si="25"/>
        <v>3090000</v>
      </c>
      <c r="M296" s="367">
        <v>45342</v>
      </c>
      <c r="N296" s="31" t="s">
        <v>40</v>
      </c>
      <c r="O296" s="37">
        <v>45442</v>
      </c>
      <c r="P296" s="31">
        <v>1508</v>
      </c>
      <c r="Q296" s="30">
        <v>220401</v>
      </c>
      <c r="R296" s="51">
        <f t="shared" si="26"/>
        <v>3090000</v>
      </c>
      <c r="S296" s="35">
        <v>45442</v>
      </c>
      <c r="T296" s="33" t="s">
        <v>718</v>
      </c>
      <c r="U296" s="35">
        <v>45447</v>
      </c>
      <c r="V296" s="31" t="s">
        <v>106</v>
      </c>
      <c r="W296" s="35"/>
      <c r="X296" s="30"/>
      <c r="Y296" s="354">
        <f>+F296/1</f>
        <v>3090000</v>
      </c>
      <c r="Z296" s="30"/>
      <c r="AA296" s="40"/>
      <c r="AB296" s="30"/>
      <c r="AC296" s="40"/>
      <c r="AD296" s="19"/>
    </row>
    <row r="297" spans="1:30">
      <c r="A297" s="43">
        <v>295</v>
      </c>
      <c r="B297" s="43" t="s">
        <v>254</v>
      </c>
      <c r="C297" s="65" t="s">
        <v>48</v>
      </c>
      <c r="D297" s="30" t="s">
        <v>375</v>
      </c>
      <c r="E297" s="31" t="s">
        <v>38</v>
      </c>
      <c r="F297" s="358">
        <v>5300000</v>
      </c>
      <c r="G297" s="314" t="s">
        <v>234</v>
      </c>
      <c r="H297" s="46">
        <v>93404246</v>
      </c>
      <c r="I297" s="47">
        <v>8</v>
      </c>
      <c r="J297" s="47">
        <v>1528</v>
      </c>
      <c r="K297" s="48">
        <v>45439</v>
      </c>
      <c r="L297" s="49">
        <f t="shared" si="25"/>
        <v>5300000</v>
      </c>
      <c r="M297" s="368">
        <v>45442</v>
      </c>
      <c r="N297" s="31" t="s">
        <v>40</v>
      </c>
      <c r="O297" s="50">
        <v>45442</v>
      </c>
      <c r="P297" s="44">
        <v>1509</v>
      </c>
      <c r="Q297" s="65">
        <v>210401</v>
      </c>
      <c r="R297" s="51">
        <f t="shared" si="26"/>
        <v>5300000</v>
      </c>
      <c r="S297" s="66">
        <v>45442</v>
      </c>
      <c r="T297" s="46">
        <v>100033589</v>
      </c>
      <c r="U297" s="48">
        <v>45442</v>
      </c>
      <c r="V297" s="44" t="s">
        <v>41</v>
      </c>
      <c r="W297" s="35"/>
      <c r="X297" s="30"/>
      <c r="Y297" s="354">
        <f>+F297/1</f>
        <v>5300000</v>
      </c>
      <c r="Z297" s="30"/>
      <c r="AA297" s="40"/>
      <c r="AB297" s="30"/>
      <c r="AC297" s="40"/>
      <c r="AD297" s="19"/>
    </row>
    <row r="298" spans="1:30">
      <c r="A298" s="30">
        <v>296</v>
      </c>
      <c r="B298" s="30" t="s">
        <v>35</v>
      </c>
      <c r="C298" s="298" t="s">
        <v>157</v>
      </c>
      <c r="D298" s="55" t="s">
        <v>167</v>
      </c>
      <c r="E298" s="31" t="s">
        <v>38</v>
      </c>
      <c r="F298" s="358">
        <v>35200000</v>
      </c>
      <c r="G298" s="294" t="s">
        <v>719</v>
      </c>
      <c r="H298" s="33">
        <v>39566368</v>
      </c>
      <c r="I298" s="34">
        <v>6</v>
      </c>
      <c r="J298" s="34">
        <v>1511</v>
      </c>
      <c r="K298" s="35">
        <v>45432</v>
      </c>
      <c r="L298" s="36">
        <f t="shared" si="25"/>
        <v>35200000</v>
      </c>
      <c r="M298" s="367">
        <v>45442</v>
      </c>
      <c r="N298" s="31" t="s">
        <v>40</v>
      </c>
      <c r="O298" s="37">
        <v>45443</v>
      </c>
      <c r="P298" s="31">
        <v>1522</v>
      </c>
      <c r="Q298" s="30">
        <v>2101020301</v>
      </c>
      <c r="R298" s="38">
        <f t="shared" si="26"/>
        <v>35200000</v>
      </c>
      <c r="S298" s="35">
        <v>45442</v>
      </c>
      <c r="T298" s="33" t="s">
        <v>720</v>
      </c>
      <c r="U298" s="35">
        <v>45447</v>
      </c>
      <c r="V298" s="41">
        <v>45443</v>
      </c>
      <c r="W298" s="35"/>
      <c r="X298" s="30"/>
      <c r="Y298" s="354">
        <f>+F298/7</f>
        <v>5028571.4285714282</v>
      </c>
      <c r="Z298" s="30"/>
      <c r="AA298" s="40"/>
      <c r="AB298" s="30"/>
      <c r="AC298" s="40"/>
      <c r="AD298" s="19"/>
    </row>
    <row r="299" spans="1:30">
      <c r="A299" s="43">
        <v>297</v>
      </c>
      <c r="B299" s="43" t="s">
        <v>254</v>
      </c>
      <c r="C299" s="298" t="s">
        <v>48</v>
      </c>
      <c r="D299" s="55" t="s">
        <v>63</v>
      </c>
      <c r="E299" s="31" t="s">
        <v>38</v>
      </c>
      <c r="F299" s="358">
        <v>8910000</v>
      </c>
      <c r="G299" s="294" t="s">
        <v>259</v>
      </c>
      <c r="H299" s="33">
        <v>1232391592</v>
      </c>
      <c r="I299" s="34">
        <v>8</v>
      </c>
      <c r="J299" s="34">
        <v>1525</v>
      </c>
      <c r="K299" s="35">
        <v>45439</v>
      </c>
      <c r="L299" s="36">
        <f t="shared" si="25"/>
        <v>8910000</v>
      </c>
      <c r="M299" s="367">
        <v>45443</v>
      </c>
      <c r="N299" s="31" t="s">
        <v>40</v>
      </c>
      <c r="O299" s="37">
        <v>45447</v>
      </c>
      <c r="P299" s="31">
        <v>1538</v>
      </c>
      <c r="Q299" s="30">
        <v>220401</v>
      </c>
      <c r="R299" s="38">
        <f t="shared" si="26"/>
        <v>8910000</v>
      </c>
      <c r="S299" s="35">
        <v>45447</v>
      </c>
      <c r="T299" s="33" t="s">
        <v>721</v>
      </c>
      <c r="U299" s="35">
        <v>45447</v>
      </c>
      <c r="V299" s="31" t="s">
        <v>41</v>
      </c>
      <c r="W299" s="35"/>
      <c r="X299" s="30"/>
      <c r="Y299" s="354">
        <f>+F299</f>
        <v>8910000</v>
      </c>
      <c r="Z299" s="30"/>
      <c r="AA299" s="40"/>
      <c r="AB299" s="30"/>
      <c r="AC299" s="40"/>
      <c r="AD299" s="19"/>
    </row>
    <row r="300" spans="1:30">
      <c r="A300" s="43">
        <v>298</v>
      </c>
      <c r="B300" s="43" t="s">
        <v>254</v>
      </c>
      <c r="C300" s="298" t="s">
        <v>48</v>
      </c>
      <c r="D300" s="55" t="s">
        <v>63</v>
      </c>
      <c r="E300" s="31" t="s">
        <v>38</v>
      </c>
      <c r="F300" s="358">
        <v>8910000</v>
      </c>
      <c r="G300" s="294" t="s">
        <v>722</v>
      </c>
      <c r="H300" s="33">
        <v>1110501425</v>
      </c>
      <c r="I300" s="34">
        <v>7</v>
      </c>
      <c r="J300" s="34">
        <v>1526</v>
      </c>
      <c r="K300" s="35">
        <v>45439</v>
      </c>
      <c r="L300" s="36">
        <f t="shared" si="25"/>
        <v>8910000</v>
      </c>
      <c r="M300" s="367">
        <v>45443</v>
      </c>
      <c r="N300" s="31" t="s">
        <v>40</v>
      </c>
      <c r="O300" s="37">
        <v>45447</v>
      </c>
      <c r="P300" s="31">
        <v>1539</v>
      </c>
      <c r="Q300" s="30">
        <v>220401</v>
      </c>
      <c r="R300" s="38">
        <f t="shared" si="26"/>
        <v>8910000</v>
      </c>
      <c r="S300" s="35">
        <v>45447</v>
      </c>
      <c r="T300" s="33" t="s">
        <v>723</v>
      </c>
      <c r="U300" s="35">
        <v>45448</v>
      </c>
      <c r="V300" s="31" t="s">
        <v>41</v>
      </c>
      <c r="W300" s="35"/>
      <c r="X300" s="30"/>
      <c r="Y300" s="354">
        <f t="shared" ref="Y300:Y301" si="31">+F300</f>
        <v>8910000</v>
      </c>
      <c r="Z300" s="30"/>
      <c r="AA300" s="40"/>
      <c r="AB300" s="30"/>
      <c r="AC300" s="40"/>
      <c r="AD300" s="19"/>
    </row>
    <row r="301" spans="1:30">
      <c r="A301" s="30">
        <v>299</v>
      </c>
      <c r="B301" s="30" t="s">
        <v>254</v>
      </c>
      <c r="C301" s="294" t="s">
        <v>48</v>
      </c>
      <c r="D301" s="308" t="s">
        <v>145</v>
      </c>
      <c r="E301" s="301" t="s">
        <v>38</v>
      </c>
      <c r="F301" s="361">
        <v>12960000</v>
      </c>
      <c r="G301" s="30" t="s">
        <v>146</v>
      </c>
      <c r="H301" s="33">
        <v>14138035</v>
      </c>
      <c r="I301" s="34">
        <v>2</v>
      </c>
      <c r="J301" s="34">
        <v>1524</v>
      </c>
      <c r="K301" s="35">
        <v>45439</v>
      </c>
      <c r="L301" s="36">
        <f t="shared" si="25"/>
        <v>12960000</v>
      </c>
      <c r="M301" s="367">
        <v>45443</v>
      </c>
      <c r="N301" s="31" t="s">
        <v>40</v>
      </c>
      <c r="O301" s="37">
        <v>45443</v>
      </c>
      <c r="P301" s="31">
        <v>1523</v>
      </c>
      <c r="Q301" s="30">
        <v>220401</v>
      </c>
      <c r="R301" s="38">
        <f t="shared" si="26"/>
        <v>12960000</v>
      </c>
      <c r="S301" s="35">
        <v>45443</v>
      </c>
      <c r="T301" s="33" t="s">
        <v>724</v>
      </c>
      <c r="U301" s="35">
        <v>45447</v>
      </c>
      <c r="V301" s="31" t="s">
        <v>41</v>
      </c>
      <c r="W301" s="35"/>
      <c r="X301" s="30"/>
      <c r="Y301" s="354">
        <f t="shared" si="31"/>
        <v>12960000</v>
      </c>
      <c r="Z301" s="30"/>
      <c r="AA301" s="40"/>
      <c r="AB301" s="30"/>
      <c r="AC301" s="40"/>
      <c r="AD301" s="19"/>
    </row>
    <row r="302" spans="1:30">
      <c r="A302" s="30">
        <v>300</v>
      </c>
      <c r="B302" s="30" t="s">
        <v>254</v>
      </c>
      <c r="C302" s="30" t="s">
        <v>48</v>
      </c>
      <c r="D302" s="55" t="s">
        <v>76</v>
      </c>
      <c r="E302" s="31" t="s">
        <v>38</v>
      </c>
      <c r="F302" s="358">
        <v>34020000</v>
      </c>
      <c r="G302" s="30" t="s">
        <v>139</v>
      </c>
      <c r="H302" s="33">
        <v>38361246</v>
      </c>
      <c r="I302" s="34">
        <v>1</v>
      </c>
      <c r="J302" s="34">
        <v>1537</v>
      </c>
      <c r="K302" s="35">
        <v>45442</v>
      </c>
      <c r="L302" s="36">
        <f t="shared" si="25"/>
        <v>34020000</v>
      </c>
      <c r="M302" s="367">
        <v>45443</v>
      </c>
      <c r="N302" s="31" t="s">
        <v>40</v>
      </c>
      <c r="O302" s="37">
        <v>45443</v>
      </c>
      <c r="P302" s="31">
        <v>1524</v>
      </c>
      <c r="Q302" s="30">
        <v>220401</v>
      </c>
      <c r="R302" s="38">
        <f t="shared" si="26"/>
        <v>34020000</v>
      </c>
      <c r="S302" s="35">
        <v>45443</v>
      </c>
      <c r="T302" s="33" t="s">
        <v>725</v>
      </c>
      <c r="U302" s="35">
        <v>45448</v>
      </c>
      <c r="V302" s="41">
        <v>45657</v>
      </c>
      <c r="W302" s="35"/>
      <c r="X302" s="30"/>
      <c r="Y302" s="354">
        <f>+F302/6</f>
        <v>5670000</v>
      </c>
      <c r="Z302" s="30"/>
      <c r="AA302" s="40"/>
      <c r="AB302" s="30"/>
      <c r="AC302" s="40"/>
      <c r="AD302" s="19"/>
    </row>
    <row r="303" spans="1:30">
      <c r="A303" s="30">
        <v>301</v>
      </c>
      <c r="B303" s="30" t="s">
        <v>254</v>
      </c>
      <c r="C303" s="30" t="s">
        <v>48</v>
      </c>
      <c r="D303" s="55" t="s">
        <v>76</v>
      </c>
      <c r="E303" s="31" t="s">
        <v>38</v>
      </c>
      <c r="F303" s="358">
        <v>34020000</v>
      </c>
      <c r="G303" s="30" t="s">
        <v>118</v>
      </c>
      <c r="H303" s="33">
        <v>28980289</v>
      </c>
      <c r="I303" s="34">
        <v>7</v>
      </c>
      <c r="J303" s="34">
        <v>1536</v>
      </c>
      <c r="K303" s="35">
        <v>45442</v>
      </c>
      <c r="L303" s="36">
        <f t="shared" si="25"/>
        <v>34020000</v>
      </c>
      <c r="M303" s="367">
        <v>45443</v>
      </c>
      <c r="N303" s="31" t="s">
        <v>40</v>
      </c>
      <c r="O303" s="37">
        <v>45443</v>
      </c>
      <c r="P303" s="31">
        <v>1525</v>
      </c>
      <c r="Q303" s="30">
        <v>220401</v>
      </c>
      <c r="R303" s="38">
        <f t="shared" si="26"/>
        <v>34020000</v>
      </c>
      <c r="S303" s="35">
        <v>45443</v>
      </c>
      <c r="T303" s="35" t="s">
        <v>726</v>
      </c>
      <c r="U303" s="35">
        <v>45448</v>
      </c>
      <c r="V303" s="41">
        <v>45657</v>
      </c>
      <c r="W303" s="35"/>
      <c r="X303" s="30"/>
      <c r="Y303" s="354">
        <f t="shared" ref="Y303:Y306" si="32">+F303/6</f>
        <v>5670000</v>
      </c>
      <c r="Z303" s="30"/>
      <c r="AA303" s="40"/>
      <c r="AB303" s="30"/>
      <c r="AC303" s="40"/>
      <c r="AD303" s="19"/>
    </row>
    <row r="304" spans="1:30">
      <c r="A304" s="30">
        <v>302</v>
      </c>
      <c r="B304" s="30" t="s">
        <v>254</v>
      </c>
      <c r="C304" s="30" t="s">
        <v>48</v>
      </c>
      <c r="D304" s="55" t="s">
        <v>103</v>
      </c>
      <c r="E304" s="31" t="s">
        <v>38</v>
      </c>
      <c r="F304" s="358">
        <v>68040000</v>
      </c>
      <c r="G304" s="30" t="s">
        <v>104</v>
      </c>
      <c r="H304" s="33">
        <v>1053785704</v>
      </c>
      <c r="I304" s="34">
        <v>9</v>
      </c>
      <c r="J304" s="34">
        <v>1535</v>
      </c>
      <c r="K304" s="35">
        <v>45442</v>
      </c>
      <c r="L304" s="36">
        <f t="shared" si="25"/>
        <v>68040000</v>
      </c>
      <c r="M304" s="367">
        <v>45443</v>
      </c>
      <c r="N304" s="31" t="s">
        <v>40</v>
      </c>
      <c r="O304" s="37">
        <v>45443</v>
      </c>
      <c r="P304" s="31">
        <v>1526</v>
      </c>
      <c r="Q304" s="30">
        <v>220401</v>
      </c>
      <c r="R304" s="38">
        <f t="shared" si="26"/>
        <v>68040000</v>
      </c>
      <c r="S304" s="35">
        <v>45447</v>
      </c>
      <c r="T304" s="33" t="s">
        <v>727</v>
      </c>
      <c r="U304" s="35">
        <v>45448</v>
      </c>
      <c r="V304" s="41">
        <v>45657</v>
      </c>
      <c r="W304" s="35"/>
      <c r="X304" s="30"/>
      <c r="Y304" s="354">
        <f t="shared" si="32"/>
        <v>11340000</v>
      </c>
      <c r="Z304" s="30"/>
      <c r="AA304" s="40"/>
      <c r="AB304" s="30"/>
      <c r="AC304" s="40"/>
      <c r="AD304" s="19"/>
    </row>
    <row r="305" spans="1:30">
      <c r="A305" s="30">
        <v>303</v>
      </c>
      <c r="B305" s="30" t="s">
        <v>254</v>
      </c>
      <c r="C305" s="30" t="s">
        <v>53</v>
      </c>
      <c r="D305" s="30" t="s">
        <v>129</v>
      </c>
      <c r="E305" s="31" t="s">
        <v>38</v>
      </c>
      <c r="F305" s="358">
        <v>68040000</v>
      </c>
      <c r="G305" s="30" t="s">
        <v>130</v>
      </c>
      <c r="H305" s="33">
        <v>1122397810</v>
      </c>
      <c r="I305" s="34">
        <v>7</v>
      </c>
      <c r="J305" s="34">
        <v>1533</v>
      </c>
      <c r="K305" s="35">
        <v>45442</v>
      </c>
      <c r="L305" s="36">
        <f t="shared" si="25"/>
        <v>68040000</v>
      </c>
      <c r="M305" s="367">
        <v>45443</v>
      </c>
      <c r="N305" s="31" t="s">
        <v>40</v>
      </c>
      <c r="O305" s="37">
        <v>45443</v>
      </c>
      <c r="P305" s="31">
        <v>1527</v>
      </c>
      <c r="Q305" s="30">
        <v>220401</v>
      </c>
      <c r="R305" s="38">
        <f t="shared" si="26"/>
        <v>68040000</v>
      </c>
      <c r="S305" s="35">
        <v>45443</v>
      </c>
      <c r="T305" s="33" t="s">
        <v>728</v>
      </c>
      <c r="U305" s="35">
        <v>45447</v>
      </c>
      <c r="V305" s="41">
        <v>45657</v>
      </c>
      <c r="W305" s="35"/>
      <c r="X305" s="30"/>
      <c r="Y305" s="354">
        <f t="shared" si="32"/>
        <v>11340000</v>
      </c>
      <c r="Z305" s="30"/>
      <c r="AA305" s="40"/>
      <c r="AB305" s="30"/>
      <c r="AC305" s="40"/>
      <c r="AD305" s="19"/>
    </row>
    <row r="306" spans="1:30">
      <c r="A306" s="43">
        <v>304</v>
      </c>
      <c r="B306" s="43" t="s">
        <v>254</v>
      </c>
      <c r="C306" s="43" t="s">
        <v>53</v>
      </c>
      <c r="D306" s="60" t="s">
        <v>103</v>
      </c>
      <c r="E306" s="44" t="s">
        <v>38</v>
      </c>
      <c r="F306" s="359">
        <v>35689500</v>
      </c>
      <c r="G306" s="43" t="s">
        <v>113</v>
      </c>
      <c r="H306" s="46">
        <v>14243863</v>
      </c>
      <c r="I306" s="47">
        <v>3</v>
      </c>
      <c r="J306" s="47">
        <v>1534</v>
      </c>
      <c r="K306" s="48">
        <v>45442</v>
      </c>
      <c r="L306" s="49">
        <f t="shared" si="25"/>
        <v>35689500</v>
      </c>
      <c r="M306" s="368">
        <v>45443</v>
      </c>
      <c r="N306" s="44" t="s">
        <v>40</v>
      </c>
      <c r="O306" s="50">
        <v>45443</v>
      </c>
      <c r="P306" s="44">
        <v>1528</v>
      </c>
      <c r="Q306" s="43">
        <v>220401</v>
      </c>
      <c r="R306" s="51">
        <f t="shared" si="26"/>
        <v>35689500</v>
      </c>
      <c r="S306" s="48"/>
      <c r="T306" s="46"/>
      <c r="U306" s="48"/>
      <c r="V306" s="247">
        <v>45657</v>
      </c>
      <c r="W306" s="48"/>
      <c r="X306" s="43"/>
      <c r="Y306" s="354">
        <f t="shared" si="32"/>
        <v>5948250</v>
      </c>
      <c r="Z306" s="43"/>
      <c r="AA306" s="53"/>
      <c r="AB306" s="43"/>
      <c r="AC306" s="53"/>
      <c r="AD306" s="19"/>
    </row>
    <row r="307" spans="1:30">
      <c r="A307" s="30">
        <v>305</v>
      </c>
      <c r="B307" s="30" t="s">
        <v>254</v>
      </c>
      <c r="C307" s="30" t="s">
        <v>157</v>
      </c>
      <c r="D307" s="30" t="s">
        <v>729</v>
      </c>
      <c r="E307" s="31" t="s">
        <v>38</v>
      </c>
      <c r="F307" s="358">
        <v>5000000</v>
      </c>
      <c r="G307" s="30" t="s">
        <v>364</v>
      </c>
      <c r="H307" s="33">
        <v>28799762</v>
      </c>
      <c r="I307" s="34"/>
      <c r="J307" s="34">
        <v>1527</v>
      </c>
      <c r="K307" s="35">
        <v>45439</v>
      </c>
      <c r="L307" s="36">
        <f t="shared" si="25"/>
        <v>5000000</v>
      </c>
      <c r="M307" s="367">
        <v>45443</v>
      </c>
      <c r="N307" s="31" t="s">
        <v>40</v>
      </c>
      <c r="O307" s="37">
        <v>45443</v>
      </c>
      <c r="P307" s="31">
        <v>1529</v>
      </c>
      <c r="Q307" s="30">
        <v>220401</v>
      </c>
      <c r="R307" s="38">
        <f t="shared" si="26"/>
        <v>5000000</v>
      </c>
      <c r="S307" s="35">
        <v>45443</v>
      </c>
      <c r="T307" s="33" t="s">
        <v>730</v>
      </c>
      <c r="U307" s="35">
        <v>45447</v>
      </c>
      <c r="V307" s="31" t="s">
        <v>41</v>
      </c>
      <c r="W307" s="35"/>
      <c r="X307" s="30"/>
      <c r="Y307" s="354">
        <f>+F307</f>
        <v>5000000</v>
      </c>
      <c r="Z307" s="30"/>
      <c r="AA307" s="40"/>
      <c r="AB307" s="30"/>
      <c r="AC307" s="40"/>
      <c r="AD307" s="19"/>
    </row>
    <row r="308" spans="1:30">
      <c r="A308" s="30">
        <v>306</v>
      </c>
      <c r="B308" s="30" t="s">
        <v>35</v>
      </c>
      <c r="C308" s="30" t="s">
        <v>48</v>
      </c>
      <c r="D308" s="55" t="s">
        <v>76</v>
      </c>
      <c r="E308" s="31" t="s">
        <v>38</v>
      </c>
      <c r="F308" s="358">
        <v>34020000</v>
      </c>
      <c r="G308" s="30" t="s">
        <v>77</v>
      </c>
      <c r="H308" s="33">
        <v>1018433119</v>
      </c>
      <c r="I308" s="34">
        <v>2</v>
      </c>
      <c r="J308" s="34">
        <v>1538</v>
      </c>
      <c r="K308" s="35">
        <v>45442</v>
      </c>
      <c r="L308" s="36">
        <f t="shared" si="25"/>
        <v>34020000</v>
      </c>
      <c r="M308" s="367">
        <v>45447</v>
      </c>
      <c r="N308" s="31" t="s">
        <v>40</v>
      </c>
      <c r="O308" s="37">
        <v>45447</v>
      </c>
      <c r="P308" s="31">
        <v>1540</v>
      </c>
      <c r="Q308" s="30">
        <v>220401</v>
      </c>
      <c r="R308" s="38">
        <f t="shared" si="26"/>
        <v>34020000</v>
      </c>
      <c r="S308" s="35">
        <v>45447</v>
      </c>
      <c r="T308" s="33">
        <v>100033721</v>
      </c>
      <c r="U308" s="35">
        <v>45448</v>
      </c>
      <c r="V308" s="41">
        <v>45657</v>
      </c>
      <c r="W308" s="35"/>
      <c r="X308" s="30"/>
      <c r="Y308" s="354">
        <f>+F308/6</f>
        <v>5670000</v>
      </c>
      <c r="Z308" s="30"/>
      <c r="AA308" s="40"/>
      <c r="AB308" s="30"/>
      <c r="AC308" s="40"/>
      <c r="AD308" s="19"/>
    </row>
    <row r="309" spans="1:30">
      <c r="A309" s="295">
        <v>307</v>
      </c>
      <c r="B309" s="295" t="s">
        <v>35</v>
      </c>
      <c r="C309" s="295" t="s">
        <v>508</v>
      </c>
      <c r="D309" s="295" t="s">
        <v>509</v>
      </c>
      <c r="E309" s="301" t="s">
        <v>38</v>
      </c>
      <c r="F309" s="361">
        <v>11433000</v>
      </c>
      <c r="G309" s="295" t="s">
        <v>510</v>
      </c>
      <c r="H309" s="304">
        <v>93236653</v>
      </c>
      <c r="I309" s="307">
        <v>1</v>
      </c>
      <c r="J309" s="307">
        <v>1515</v>
      </c>
      <c r="K309" s="296">
        <v>45433</v>
      </c>
      <c r="L309" s="300">
        <f t="shared" si="25"/>
        <v>11433000</v>
      </c>
      <c r="M309" s="369">
        <v>45447</v>
      </c>
      <c r="N309" s="301" t="s">
        <v>40</v>
      </c>
      <c r="O309" s="302">
        <v>45447</v>
      </c>
      <c r="P309" s="301">
        <v>1541</v>
      </c>
      <c r="Q309" s="295">
        <v>2101010301</v>
      </c>
      <c r="R309" s="303">
        <f t="shared" si="26"/>
        <v>11433000</v>
      </c>
      <c r="S309" s="296">
        <v>45447</v>
      </c>
      <c r="T309" s="304">
        <v>100033718</v>
      </c>
      <c r="U309" s="296">
        <v>45447</v>
      </c>
      <c r="V309" s="301" t="s">
        <v>88</v>
      </c>
      <c r="W309" s="296"/>
      <c r="X309" s="295"/>
      <c r="Y309" s="354">
        <f>+F309/3</f>
        <v>3811000</v>
      </c>
      <c r="Z309" s="295"/>
      <c r="AA309" s="297"/>
      <c r="AB309" s="295"/>
      <c r="AC309" s="297"/>
      <c r="AD309" s="19"/>
    </row>
    <row r="310" spans="1:30">
      <c r="A310" s="30">
        <v>308</v>
      </c>
      <c r="B310" s="30" t="s">
        <v>254</v>
      </c>
      <c r="C310" s="30" t="s">
        <v>42</v>
      </c>
      <c r="D310" s="55" t="s">
        <v>43</v>
      </c>
      <c r="E310" s="31" t="s">
        <v>38</v>
      </c>
      <c r="F310" s="358">
        <v>36050000</v>
      </c>
      <c r="G310" s="30" t="s">
        <v>731</v>
      </c>
      <c r="H310" s="33">
        <v>1110591276</v>
      </c>
      <c r="I310" s="34">
        <v>0</v>
      </c>
      <c r="J310" s="34">
        <v>1544</v>
      </c>
      <c r="K310" s="35">
        <v>45440</v>
      </c>
      <c r="L310" s="36">
        <f t="shared" si="25"/>
        <v>36050000</v>
      </c>
      <c r="M310" s="367">
        <v>45447</v>
      </c>
      <c r="N310" s="31" t="s">
        <v>40</v>
      </c>
      <c r="O310" s="37">
        <v>45447</v>
      </c>
      <c r="P310" s="31">
        <v>1542</v>
      </c>
      <c r="Q310" s="30">
        <v>220401</v>
      </c>
      <c r="R310" s="38">
        <f t="shared" si="26"/>
        <v>36050000</v>
      </c>
      <c r="S310" s="35">
        <v>45447</v>
      </c>
      <c r="T310" s="33" t="s">
        <v>732</v>
      </c>
      <c r="U310" s="35">
        <v>45447</v>
      </c>
      <c r="V310" s="41">
        <v>45657</v>
      </c>
      <c r="W310" s="35"/>
      <c r="X310" s="30"/>
      <c r="Y310" s="354">
        <f>+F310/6</f>
        <v>6008333.333333333</v>
      </c>
      <c r="Z310" s="30"/>
      <c r="AA310" s="40"/>
      <c r="AB310" s="30"/>
      <c r="AC310" s="40"/>
      <c r="AD310" s="19"/>
    </row>
    <row r="311" spans="1:30">
      <c r="A311" s="43">
        <v>309</v>
      </c>
      <c r="B311" s="43" t="s">
        <v>654</v>
      </c>
      <c r="C311" s="43" t="s">
        <v>669</v>
      </c>
      <c r="D311" s="195" t="s">
        <v>678</v>
      </c>
      <c r="E311" s="44" t="s">
        <v>38</v>
      </c>
      <c r="F311" s="359">
        <v>15400000</v>
      </c>
      <c r="G311" s="43" t="s">
        <v>733</v>
      </c>
      <c r="H311" s="46">
        <v>65786423</v>
      </c>
      <c r="I311" s="47">
        <v>4</v>
      </c>
      <c r="J311" s="47">
        <v>1548</v>
      </c>
      <c r="K311" s="48">
        <v>45442</v>
      </c>
      <c r="L311" s="49">
        <f t="shared" si="25"/>
        <v>15400000</v>
      </c>
      <c r="M311" s="368">
        <v>45447</v>
      </c>
      <c r="N311" s="44" t="s">
        <v>40</v>
      </c>
      <c r="O311" s="50">
        <v>45447</v>
      </c>
      <c r="P311" s="44">
        <v>1543</v>
      </c>
      <c r="Q311" s="43">
        <v>220302</v>
      </c>
      <c r="R311" s="51">
        <f t="shared" si="26"/>
        <v>15400000</v>
      </c>
      <c r="S311" s="48">
        <v>45447</v>
      </c>
      <c r="T311" s="46">
        <v>100033726</v>
      </c>
      <c r="U311" s="48">
        <v>45448</v>
      </c>
      <c r="V311" s="247">
        <v>45641</v>
      </c>
      <c r="W311" s="48"/>
      <c r="X311" s="43"/>
      <c r="Y311" s="354">
        <f t="shared" ref="Y311:Y314" si="33">+F311/6</f>
        <v>2566666.6666666665</v>
      </c>
      <c r="Z311" s="43"/>
      <c r="AA311" s="53"/>
      <c r="AB311" s="43"/>
      <c r="AC311" s="53"/>
      <c r="AD311" s="19"/>
    </row>
    <row r="312" spans="1:30">
      <c r="A312" s="30">
        <v>310</v>
      </c>
      <c r="B312" s="30" t="s">
        <v>35</v>
      </c>
      <c r="C312" s="30" t="s">
        <v>59</v>
      </c>
      <c r="D312" s="30" t="s">
        <v>734</v>
      </c>
      <c r="E312" s="31" t="s">
        <v>38</v>
      </c>
      <c r="F312" s="358">
        <v>150000000</v>
      </c>
      <c r="G312" s="30" t="s">
        <v>224</v>
      </c>
      <c r="H312" s="33">
        <v>5824170</v>
      </c>
      <c r="I312" s="34">
        <v>9</v>
      </c>
      <c r="J312" s="34">
        <v>1421</v>
      </c>
      <c r="K312" s="35">
        <v>45435</v>
      </c>
      <c r="L312" s="36">
        <f t="shared" si="25"/>
        <v>150000000</v>
      </c>
      <c r="M312" s="367">
        <v>45448</v>
      </c>
      <c r="N312" s="31" t="s">
        <v>40</v>
      </c>
      <c r="O312" s="37">
        <v>45449</v>
      </c>
      <c r="P312" s="31">
        <v>1546</v>
      </c>
      <c r="Q312" s="30">
        <v>21030202</v>
      </c>
      <c r="R312" s="38">
        <f t="shared" si="26"/>
        <v>150000000</v>
      </c>
      <c r="S312" s="35">
        <v>45454</v>
      </c>
      <c r="T312" s="33">
        <v>100033909</v>
      </c>
      <c r="U312" s="35">
        <v>45455</v>
      </c>
      <c r="V312" s="41">
        <v>45656</v>
      </c>
      <c r="W312" s="35"/>
      <c r="X312" s="30"/>
      <c r="Y312" s="354">
        <f t="shared" si="33"/>
        <v>25000000</v>
      </c>
      <c r="Z312" s="30"/>
      <c r="AA312" s="40"/>
      <c r="AB312" s="30"/>
      <c r="AC312" s="40"/>
      <c r="AD312" s="19"/>
    </row>
    <row r="313" spans="1:30">
      <c r="A313" s="295">
        <v>311</v>
      </c>
      <c r="B313" s="295" t="s">
        <v>254</v>
      </c>
      <c r="C313" s="295" t="s">
        <v>48</v>
      </c>
      <c r="D313" s="308" t="s">
        <v>148</v>
      </c>
      <c r="E313" s="301" t="s">
        <v>38</v>
      </c>
      <c r="F313" s="361">
        <v>68040000</v>
      </c>
      <c r="G313" s="295" t="s">
        <v>149</v>
      </c>
      <c r="H313" s="304">
        <v>14878116</v>
      </c>
      <c r="I313" s="307">
        <v>5</v>
      </c>
      <c r="J313" s="307">
        <v>1539</v>
      </c>
      <c r="K313" s="296">
        <v>45442</v>
      </c>
      <c r="L313" s="300">
        <f t="shared" si="25"/>
        <v>68040000</v>
      </c>
      <c r="M313" s="369">
        <v>45448</v>
      </c>
      <c r="N313" s="301" t="s">
        <v>40</v>
      </c>
      <c r="O313" s="302">
        <v>45448</v>
      </c>
      <c r="P313" s="301">
        <v>1544</v>
      </c>
      <c r="Q313" s="295">
        <v>220401</v>
      </c>
      <c r="R313" s="303">
        <f t="shared" si="26"/>
        <v>68040000</v>
      </c>
      <c r="S313" s="296">
        <v>45448</v>
      </c>
      <c r="T313" s="304" t="s">
        <v>735</v>
      </c>
      <c r="U313" s="296">
        <v>45448</v>
      </c>
      <c r="V313" s="305">
        <v>45657</v>
      </c>
      <c r="W313" s="296"/>
      <c r="X313" s="295"/>
      <c r="Y313" s="354">
        <f t="shared" si="33"/>
        <v>11340000</v>
      </c>
      <c r="Z313" s="295"/>
      <c r="AA313" s="297"/>
      <c r="AB313" s="295"/>
      <c r="AC313" s="297"/>
      <c r="AD313" s="19"/>
    </row>
    <row r="314" spans="1:30">
      <c r="A314" s="43">
        <v>312</v>
      </c>
      <c r="B314" s="43" t="s">
        <v>254</v>
      </c>
      <c r="C314" s="43" t="s">
        <v>48</v>
      </c>
      <c r="D314" s="43" t="s">
        <v>1711</v>
      </c>
      <c r="E314" s="44" t="s">
        <v>38</v>
      </c>
      <c r="F314" s="359">
        <v>68040000</v>
      </c>
      <c r="G314" s="43" t="s">
        <v>127</v>
      </c>
      <c r="H314" s="46">
        <v>14325425</v>
      </c>
      <c r="I314" s="47">
        <v>3</v>
      </c>
      <c r="J314" s="47">
        <v>1539</v>
      </c>
      <c r="K314" s="48">
        <v>45442</v>
      </c>
      <c r="L314" s="49">
        <f t="shared" si="25"/>
        <v>68040000</v>
      </c>
      <c r="M314" s="368">
        <v>45448</v>
      </c>
      <c r="N314" s="44" t="s">
        <v>40</v>
      </c>
      <c r="O314" s="50">
        <v>45448</v>
      </c>
      <c r="P314" s="44">
        <v>1545</v>
      </c>
      <c r="Q314" s="43">
        <v>220401</v>
      </c>
      <c r="R314" s="51">
        <f t="shared" si="26"/>
        <v>68040000</v>
      </c>
      <c r="S314" s="48">
        <v>45448</v>
      </c>
      <c r="T314" s="46" t="s">
        <v>736</v>
      </c>
      <c r="U314" s="48">
        <v>45448</v>
      </c>
      <c r="V314" s="44" t="s">
        <v>737</v>
      </c>
      <c r="W314" s="48"/>
      <c r="X314" s="43"/>
      <c r="Y314" s="354">
        <f t="shared" si="33"/>
        <v>11340000</v>
      </c>
      <c r="Z314" s="43"/>
      <c r="AA314" s="53"/>
      <c r="AB314" s="43"/>
      <c r="AC314" s="53"/>
      <c r="AD314" s="19"/>
    </row>
    <row r="315" spans="1:30">
      <c r="A315" s="30">
        <v>313</v>
      </c>
      <c r="B315" s="30" t="s">
        <v>254</v>
      </c>
      <c r="C315" s="30" t="s">
        <v>48</v>
      </c>
      <c r="D315" s="30" t="s">
        <v>738</v>
      </c>
      <c r="E315" s="31" t="s">
        <v>38</v>
      </c>
      <c r="F315" s="358">
        <v>9720000</v>
      </c>
      <c r="G315" s="30" t="s">
        <v>739</v>
      </c>
      <c r="H315" s="33">
        <v>901754975</v>
      </c>
      <c r="I315" s="34">
        <v>1</v>
      </c>
      <c r="J315" s="34">
        <v>1540</v>
      </c>
      <c r="K315" s="35">
        <v>45442</v>
      </c>
      <c r="L315" s="36">
        <f t="shared" si="25"/>
        <v>9720000</v>
      </c>
      <c r="M315" s="367">
        <v>45449</v>
      </c>
      <c r="N315" s="31" t="s">
        <v>40</v>
      </c>
      <c r="O315" s="37">
        <v>45449</v>
      </c>
      <c r="P315" s="31">
        <v>1547</v>
      </c>
      <c r="Q315" s="30">
        <v>220401</v>
      </c>
      <c r="R315" s="38">
        <f t="shared" si="26"/>
        <v>9720000</v>
      </c>
      <c r="S315" s="35">
        <v>45449</v>
      </c>
      <c r="T315" s="33" t="s">
        <v>740</v>
      </c>
      <c r="U315" s="35">
        <v>45449</v>
      </c>
      <c r="V315" s="31" t="s">
        <v>41</v>
      </c>
      <c r="W315" s="35"/>
      <c r="X315" s="30"/>
      <c r="Y315" s="354">
        <f>+F315/1</f>
        <v>9720000</v>
      </c>
      <c r="Z315" s="30"/>
      <c r="AA315" s="40"/>
      <c r="AB315" s="30"/>
      <c r="AC315" s="40"/>
      <c r="AD315" s="19"/>
    </row>
    <row r="316" spans="1:30">
      <c r="A316" s="30">
        <v>314</v>
      </c>
      <c r="B316" s="30" t="s">
        <v>254</v>
      </c>
      <c r="C316" s="30" t="s">
        <v>48</v>
      </c>
      <c r="D316" s="55" t="s">
        <v>136</v>
      </c>
      <c r="E316" s="31" t="s">
        <v>64</v>
      </c>
      <c r="F316" s="358">
        <v>21350000</v>
      </c>
      <c r="G316" s="30" t="s">
        <v>137</v>
      </c>
      <c r="H316" s="33">
        <v>51987188</v>
      </c>
      <c r="I316" s="34">
        <v>7</v>
      </c>
      <c r="J316" s="34">
        <v>1543</v>
      </c>
      <c r="K316" s="35">
        <v>45442</v>
      </c>
      <c r="L316" s="36">
        <f t="shared" si="25"/>
        <v>21350000</v>
      </c>
      <c r="M316" s="367">
        <v>45449</v>
      </c>
      <c r="N316" s="31" t="s">
        <v>40</v>
      </c>
      <c r="O316" s="37">
        <v>45449</v>
      </c>
      <c r="P316" s="31">
        <v>1548</v>
      </c>
      <c r="Q316" s="30">
        <v>220401</v>
      </c>
      <c r="R316" s="38">
        <f t="shared" si="26"/>
        <v>21350000</v>
      </c>
      <c r="S316" s="35">
        <v>45449</v>
      </c>
      <c r="T316" s="33" t="s">
        <v>741</v>
      </c>
      <c r="U316" s="35">
        <v>45449</v>
      </c>
      <c r="V316" s="41">
        <v>45657</v>
      </c>
      <c r="W316" s="35"/>
      <c r="X316" s="30"/>
      <c r="Y316" s="354">
        <f>+F316/6</f>
        <v>3558333.3333333335</v>
      </c>
      <c r="Z316" s="30"/>
      <c r="AA316" s="40"/>
      <c r="AB316" s="30"/>
      <c r="AC316" s="40"/>
      <c r="AD316" s="19"/>
    </row>
    <row r="317" spans="1:30">
      <c r="A317" s="30">
        <v>315</v>
      </c>
      <c r="B317" s="30" t="s">
        <v>254</v>
      </c>
      <c r="C317" s="30" t="s">
        <v>70</v>
      </c>
      <c r="D317" s="55" t="s">
        <v>71</v>
      </c>
      <c r="E317" s="31" t="s">
        <v>64</v>
      </c>
      <c r="F317" s="358">
        <v>30100000</v>
      </c>
      <c r="G317" s="30" t="s">
        <v>72</v>
      </c>
      <c r="H317" s="33">
        <v>65738804</v>
      </c>
      <c r="I317" s="34">
        <v>1</v>
      </c>
      <c r="J317" s="34">
        <v>1564</v>
      </c>
      <c r="K317" s="35">
        <v>45442</v>
      </c>
      <c r="L317" s="36">
        <f t="shared" si="25"/>
        <v>30100000</v>
      </c>
      <c r="M317" s="367">
        <v>45449</v>
      </c>
      <c r="N317" s="31" t="s">
        <v>40</v>
      </c>
      <c r="O317" s="37">
        <v>45449</v>
      </c>
      <c r="P317" s="31">
        <v>1549</v>
      </c>
      <c r="Q317" s="30">
        <v>220401</v>
      </c>
      <c r="R317" s="38">
        <f t="shared" si="26"/>
        <v>30100000</v>
      </c>
      <c r="S317" s="35">
        <v>45449</v>
      </c>
      <c r="T317" s="33" t="s">
        <v>742</v>
      </c>
      <c r="U317" s="35">
        <v>45449</v>
      </c>
      <c r="V317" s="41">
        <v>45657</v>
      </c>
      <c r="W317" s="35"/>
      <c r="X317" s="30"/>
      <c r="Y317" s="354">
        <f t="shared" ref="Y317:Y353" si="34">+F317/6</f>
        <v>5016666.666666667</v>
      </c>
      <c r="Z317" s="30"/>
      <c r="AA317" s="40"/>
      <c r="AB317" s="30"/>
      <c r="AC317" s="40"/>
      <c r="AD317" s="19"/>
    </row>
    <row r="318" spans="1:30">
      <c r="A318" s="30">
        <v>316</v>
      </c>
      <c r="B318" s="30" t="s">
        <v>254</v>
      </c>
      <c r="C318" s="30" t="s">
        <v>70</v>
      </c>
      <c r="D318" s="60" t="s">
        <v>71</v>
      </c>
      <c r="E318" s="31" t="s">
        <v>64</v>
      </c>
      <c r="F318" s="358">
        <v>30100000</v>
      </c>
      <c r="G318" s="30" t="s">
        <v>743</v>
      </c>
      <c r="H318" s="33">
        <v>1094284231</v>
      </c>
      <c r="I318" s="34">
        <v>6</v>
      </c>
      <c r="J318" s="34">
        <v>1565</v>
      </c>
      <c r="K318" s="35">
        <v>45442</v>
      </c>
      <c r="L318" s="36">
        <f t="shared" si="25"/>
        <v>30100000</v>
      </c>
      <c r="M318" s="367">
        <v>45449</v>
      </c>
      <c r="N318" s="31" t="s">
        <v>40</v>
      </c>
      <c r="O318" s="37">
        <v>45449</v>
      </c>
      <c r="P318" s="31">
        <v>1550</v>
      </c>
      <c r="Q318" s="30">
        <v>220401</v>
      </c>
      <c r="R318" s="38">
        <f t="shared" si="26"/>
        <v>30100000</v>
      </c>
      <c r="S318" s="35">
        <v>45449</v>
      </c>
      <c r="T318" s="33" t="s">
        <v>744</v>
      </c>
      <c r="U318" s="35">
        <v>45449</v>
      </c>
      <c r="V318" s="41">
        <v>45657</v>
      </c>
      <c r="W318" s="35"/>
      <c r="X318" s="30"/>
      <c r="Y318" s="354">
        <f t="shared" si="34"/>
        <v>5016666.666666667</v>
      </c>
      <c r="Z318" s="30"/>
      <c r="AA318" s="40"/>
      <c r="AB318" s="30"/>
      <c r="AC318" s="40"/>
      <c r="AD318" s="19"/>
    </row>
    <row r="319" spans="1:30">
      <c r="A319" s="43">
        <v>317</v>
      </c>
      <c r="B319" s="43" t="s">
        <v>35</v>
      </c>
      <c r="C319" s="65" t="s">
        <v>251</v>
      </c>
      <c r="D319" s="67" t="s">
        <v>170</v>
      </c>
      <c r="E319" s="315" t="s">
        <v>38</v>
      </c>
      <c r="F319" s="359">
        <v>21630000</v>
      </c>
      <c r="G319" s="43" t="s">
        <v>745</v>
      </c>
      <c r="H319" s="46">
        <v>1110596793</v>
      </c>
      <c r="I319" s="47">
        <v>1</v>
      </c>
      <c r="J319" s="47">
        <v>1453</v>
      </c>
      <c r="K319" s="48">
        <v>45442</v>
      </c>
      <c r="L319" s="49">
        <v>28840000</v>
      </c>
      <c r="M319" s="368">
        <v>45449</v>
      </c>
      <c r="N319" s="44" t="s">
        <v>40</v>
      </c>
      <c r="O319" s="50">
        <v>45449</v>
      </c>
      <c r="P319" s="44">
        <v>1551</v>
      </c>
      <c r="Q319" s="43">
        <v>21030202</v>
      </c>
      <c r="R319" s="51">
        <v>21630000</v>
      </c>
      <c r="S319" s="48">
        <v>45449</v>
      </c>
      <c r="T319" s="46">
        <v>100033836</v>
      </c>
      <c r="U319" s="48">
        <v>45450</v>
      </c>
      <c r="V319" s="44" t="s">
        <v>195</v>
      </c>
      <c r="W319" s="48"/>
      <c r="X319" s="43"/>
      <c r="Y319" s="354">
        <f t="shared" si="34"/>
        <v>3605000</v>
      </c>
      <c r="Z319" s="43"/>
      <c r="AA319" s="53"/>
      <c r="AB319" s="43"/>
      <c r="AC319" s="53"/>
      <c r="AD319" s="19"/>
    </row>
    <row r="320" spans="1:30">
      <c r="A320" s="30">
        <v>318</v>
      </c>
      <c r="B320" s="30" t="s">
        <v>654</v>
      </c>
      <c r="C320" s="30" t="s">
        <v>669</v>
      </c>
      <c r="D320" s="68" t="s">
        <v>678</v>
      </c>
      <c r="E320" s="31" t="s">
        <v>38</v>
      </c>
      <c r="F320" s="358">
        <v>15400000</v>
      </c>
      <c r="G320" s="30" t="s">
        <v>747</v>
      </c>
      <c r="H320" s="33">
        <v>93404666</v>
      </c>
      <c r="I320" s="34">
        <v>8</v>
      </c>
      <c r="J320" s="34">
        <v>1567</v>
      </c>
      <c r="K320" s="35">
        <v>45443</v>
      </c>
      <c r="L320" s="36">
        <f t="shared" ref="L320:L383" si="35">F320</f>
        <v>15400000</v>
      </c>
      <c r="M320" s="367">
        <v>45449</v>
      </c>
      <c r="N320" s="31" t="s">
        <v>40</v>
      </c>
      <c r="O320" s="37" t="s">
        <v>748</v>
      </c>
      <c r="P320" s="31">
        <v>1552</v>
      </c>
      <c r="Q320" s="30">
        <v>220302</v>
      </c>
      <c r="R320" s="38">
        <f t="shared" ref="R320:R383" si="36">L320</f>
        <v>15400000</v>
      </c>
      <c r="S320" s="35">
        <v>45449</v>
      </c>
      <c r="T320" s="33" t="s">
        <v>749</v>
      </c>
      <c r="U320" s="35">
        <v>45450</v>
      </c>
      <c r="V320" s="41">
        <v>45641</v>
      </c>
      <c r="W320" s="35"/>
      <c r="X320" s="30"/>
      <c r="Y320" s="354">
        <f t="shared" si="34"/>
        <v>2566666.6666666665</v>
      </c>
      <c r="Z320" s="30"/>
      <c r="AA320" s="40"/>
      <c r="AB320" s="30"/>
      <c r="AC320" s="40"/>
      <c r="AD320" s="19"/>
    </row>
    <row r="321" spans="1:30">
      <c r="A321" s="30">
        <v>319</v>
      </c>
      <c r="B321" s="30" t="s">
        <v>654</v>
      </c>
      <c r="C321" s="30" t="s">
        <v>157</v>
      </c>
      <c r="D321" s="30" t="s">
        <v>750</v>
      </c>
      <c r="E321" s="31" t="s">
        <v>38</v>
      </c>
      <c r="F321" s="358">
        <v>22500000</v>
      </c>
      <c r="G321" s="30" t="s">
        <v>751</v>
      </c>
      <c r="H321" s="33">
        <v>1110482490</v>
      </c>
      <c r="I321" s="34">
        <v>3</v>
      </c>
      <c r="J321" s="34">
        <v>1546</v>
      </c>
      <c r="K321" s="35">
        <v>45442</v>
      </c>
      <c r="L321" s="36">
        <f t="shared" si="35"/>
        <v>22500000</v>
      </c>
      <c r="M321" s="367">
        <v>45450</v>
      </c>
      <c r="N321" s="31" t="s">
        <v>40</v>
      </c>
      <c r="O321" s="37">
        <v>45454</v>
      </c>
      <c r="P321" s="31">
        <v>1555</v>
      </c>
      <c r="Q321" s="30">
        <v>220301</v>
      </c>
      <c r="R321" s="38">
        <f t="shared" si="36"/>
        <v>22500000</v>
      </c>
      <c r="S321" s="35">
        <v>45450</v>
      </c>
      <c r="T321" s="33" t="s">
        <v>752</v>
      </c>
      <c r="U321" s="35">
        <v>45450</v>
      </c>
      <c r="V321" s="41">
        <v>45595</v>
      </c>
      <c r="W321" s="35"/>
      <c r="X321" s="30"/>
      <c r="Y321" s="354">
        <f t="shared" si="34"/>
        <v>3750000</v>
      </c>
      <c r="Z321" s="30"/>
      <c r="AA321" s="40"/>
      <c r="AB321" s="30"/>
      <c r="AC321" s="40"/>
      <c r="AD321" s="19"/>
    </row>
    <row r="322" spans="1:30">
      <c r="A322" s="30">
        <v>320</v>
      </c>
      <c r="B322" s="30" t="s">
        <v>35</v>
      </c>
      <c r="C322" s="30" t="s">
        <v>753</v>
      </c>
      <c r="D322" s="57" t="s">
        <v>754</v>
      </c>
      <c r="E322" s="31" t="s">
        <v>755</v>
      </c>
      <c r="F322" s="358">
        <v>30000000</v>
      </c>
      <c r="G322" s="30" t="s">
        <v>248</v>
      </c>
      <c r="H322" s="33">
        <v>860040094</v>
      </c>
      <c r="I322" s="34">
        <v>3</v>
      </c>
      <c r="J322" s="34">
        <v>1521</v>
      </c>
      <c r="K322" s="35">
        <v>45436</v>
      </c>
      <c r="L322" s="36">
        <f t="shared" si="35"/>
        <v>30000000</v>
      </c>
      <c r="M322" s="367">
        <v>45454</v>
      </c>
      <c r="N322" s="31" t="s">
        <v>40</v>
      </c>
      <c r="O322" s="37">
        <v>45455</v>
      </c>
      <c r="P322" s="31">
        <v>1558</v>
      </c>
      <c r="Q322" s="30">
        <v>220102</v>
      </c>
      <c r="R322" s="38">
        <f t="shared" si="36"/>
        <v>30000000</v>
      </c>
      <c r="S322" s="35">
        <v>45454</v>
      </c>
      <c r="T322" s="33" t="s">
        <v>756</v>
      </c>
      <c r="U322" s="35">
        <v>45455</v>
      </c>
      <c r="V322" s="31" t="s">
        <v>88</v>
      </c>
      <c r="W322" s="35"/>
      <c r="X322" s="30"/>
      <c r="Y322" s="354">
        <f>+F322/3</f>
        <v>10000000</v>
      </c>
      <c r="Z322" s="30"/>
      <c r="AA322" s="40"/>
      <c r="AB322" s="30"/>
      <c r="AC322" s="40"/>
      <c r="AD322" s="19"/>
    </row>
    <row r="323" spans="1:30">
      <c r="A323" s="30">
        <v>321</v>
      </c>
      <c r="B323" s="30" t="s">
        <v>254</v>
      </c>
      <c r="C323" s="30" t="s">
        <v>48</v>
      </c>
      <c r="D323" s="56" t="s">
        <v>192</v>
      </c>
      <c r="E323" s="31" t="s">
        <v>64</v>
      </c>
      <c r="F323" s="358">
        <v>28000000</v>
      </c>
      <c r="G323" s="30" t="s">
        <v>197</v>
      </c>
      <c r="H323" s="33">
        <v>30398749</v>
      </c>
      <c r="I323" s="34">
        <v>5</v>
      </c>
      <c r="J323" s="34">
        <v>1572</v>
      </c>
      <c r="K323" s="35">
        <v>45443</v>
      </c>
      <c r="L323" s="36">
        <f t="shared" si="35"/>
        <v>28000000</v>
      </c>
      <c r="M323" s="367">
        <v>45454</v>
      </c>
      <c r="N323" s="31" t="s">
        <v>40</v>
      </c>
      <c r="O323" s="37">
        <v>45454</v>
      </c>
      <c r="P323" s="31">
        <v>1556</v>
      </c>
      <c r="Q323" s="30">
        <v>220401</v>
      </c>
      <c r="R323" s="38">
        <f t="shared" si="36"/>
        <v>28000000</v>
      </c>
      <c r="S323" s="35">
        <v>45454</v>
      </c>
      <c r="T323" s="33" t="s">
        <v>757</v>
      </c>
      <c r="U323" s="35">
        <v>45454</v>
      </c>
      <c r="V323" s="41">
        <v>45657</v>
      </c>
      <c r="W323" s="35"/>
      <c r="X323" s="30"/>
      <c r="Y323" s="354">
        <f t="shared" si="34"/>
        <v>4666666.666666667</v>
      </c>
      <c r="Z323" s="30"/>
      <c r="AA323" s="40"/>
      <c r="AB323" s="30"/>
      <c r="AC323" s="40"/>
      <c r="AD323" s="19"/>
    </row>
    <row r="324" spans="1:30">
      <c r="A324" s="30">
        <v>322</v>
      </c>
      <c r="B324" s="30" t="s">
        <v>254</v>
      </c>
      <c r="C324" s="30" t="s">
        <v>284</v>
      </c>
      <c r="D324" s="351" t="s">
        <v>758</v>
      </c>
      <c r="E324" s="31" t="s">
        <v>38</v>
      </c>
      <c r="F324" s="358">
        <v>29239992</v>
      </c>
      <c r="G324" s="30" t="s">
        <v>517</v>
      </c>
      <c r="H324" s="33">
        <v>1110526900</v>
      </c>
      <c r="I324" s="34">
        <v>2</v>
      </c>
      <c r="J324" s="34">
        <v>1574</v>
      </c>
      <c r="K324" s="35">
        <v>45443</v>
      </c>
      <c r="L324" s="36">
        <f t="shared" si="35"/>
        <v>29239992</v>
      </c>
      <c r="M324" s="367">
        <v>45455</v>
      </c>
      <c r="N324" s="31" t="s">
        <v>40</v>
      </c>
      <c r="O324" s="37">
        <v>45455</v>
      </c>
      <c r="P324" s="31">
        <v>1560</v>
      </c>
      <c r="Q324" s="30">
        <v>220401</v>
      </c>
      <c r="R324" s="38">
        <f t="shared" si="36"/>
        <v>29239992</v>
      </c>
      <c r="S324" s="35">
        <v>45455</v>
      </c>
      <c r="T324" s="33" t="s">
        <v>759</v>
      </c>
      <c r="U324" s="35">
        <v>45455</v>
      </c>
      <c r="V324" s="41">
        <v>45657</v>
      </c>
      <c r="W324" s="35"/>
      <c r="X324" s="30"/>
      <c r="Y324" s="354">
        <f t="shared" si="34"/>
        <v>4873332</v>
      </c>
      <c r="Z324" s="30"/>
      <c r="AA324" s="40"/>
      <c r="AB324" s="30"/>
      <c r="AC324" s="40"/>
      <c r="AD324" s="19"/>
    </row>
    <row r="325" spans="1:30">
      <c r="A325" s="30">
        <v>323</v>
      </c>
      <c r="B325" s="30" t="s">
        <v>254</v>
      </c>
      <c r="C325" s="30" t="s">
        <v>53</v>
      </c>
      <c r="D325" s="55" t="s">
        <v>760</v>
      </c>
      <c r="E325" s="31" t="s">
        <v>38</v>
      </c>
      <c r="F325" s="358">
        <v>25200000</v>
      </c>
      <c r="G325" s="30" t="s">
        <v>761</v>
      </c>
      <c r="H325" s="33">
        <v>1234639057</v>
      </c>
      <c r="I325" s="34">
        <v>3</v>
      </c>
      <c r="J325" s="34">
        <v>1581</v>
      </c>
      <c r="K325" s="35">
        <v>45443</v>
      </c>
      <c r="L325" s="36">
        <f t="shared" si="35"/>
        <v>25200000</v>
      </c>
      <c r="M325" s="367">
        <v>45424</v>
      </c>
      <c r="N325" s="31" t="s">
        <v>40</v>
      </c>
      <c r="O325" s="37">
        <v>45457</v>
      </c>
      <c r="P325" s="31">
        <v>1562</v>
      </c>
      <c r="Q325" s="30">
        <v>220401</v>
      </c>
      <c r="R325" s="38">
        <f t="shared" si="36"/>
        <v>25200000</v>
      </c>
      <c r="S325" s="35">
        <v>45456</v>
      </c>
      <c r="T325" s="33" t="s">
        <v>762</v>
      </c>
      <c r="U325" s="35">
        <v>45457</v>
      </c>
      <c r="V325" s="41">
        <v>45657</v>
      </c>
      <c r="W325" s="35"/>
      <c r="X325" s="30"/>
      <c r="Y325" s="354">
        <f t="shared" si="34"/>
        <v>4200000</v>
      </c>
      <c r="Z325" s="30"/>
      <c r="AA325" s="40"/>
      <c r="AB325" s="30"/>
      <c r="AC325" s="40"/>
      <c r="AD325" s="19"/>
    </row>
    <row r="326" spans="1:30">
      <c r="A326" s="30">
        <v>324</v>
      </c>
      <c r="B326" s="30" t="s">
        <v>254</v>
      </c>
      <c r="C326" s="30" t="s">
        <v>277</v>
      </c>
      <c r="D326" s="30" t="s">
        <v>763</v>
      </c>
      <c r="E326" s="31" t="s">
        <v>38</v>
      </c>
      <c r="F326" s="358">
        <v>17283000</v>
      </c>
      <c r="G326" s="30" t="s">
        <v>279</v>
      </c>
      <c r="H326" s="33">
        <v>1005754502</v>
      </c>
      <c r="I326" s="34">
        <v>0</v>
      </c>
      <c r="J326" s="34">
        <v>1573</v>
      </c>
      <c r="K326" s="35">
        <v>45443</v>
      </c>
      <c r="L326" s="36">
        <f t="shared" si="35"/>
        <v>17283000</v>
      </c>
      <c r="M326" s="367">
        <v>45455</v>
      </c>
      <c r="N326" s="31" t="s">
        <v>40</v>
      </c>
      <c r="O326" s="37">
        <v>45455</v>
      </c>
      <c r="P326" s="31">
        <v>1559</v>
      </c>
      <c r="Q326" s="30">
        <v>220402</v>
      </c>
      <c r="R326" s="38">
        <f t="shared" si="36"/>
        <v>17283000</v>
      </c>
      <c r="S326" s="35">
        <v>45455</v>
      </c>
      <c r="T326" s="33">
        <v>100033928</v>
      </c>
      <c r="U326" s="35">
        <v>45455</v>
      </c>
      <c r="V326" s="41">
        <v>45657</v>
      </c>
      <c r="W326" s="35"/>
      <c r="X326" s="30"/>
      <c r="Y326" s="354">
        <f t="shared" si="34"/>
        <v>2880500</v>
      </c>
      <c r="Z326" s="30"/>
      <c r="AA326" s="40"/>
      <c r="AB326" s="30"/>
      <c r="AC326" s="40"/>
      <c r="AD326" s="19"/>
    </row>
    <row r="327" spans="1:30">
      <c r="A327" s="30">
        <v>325</v>
      </c>
      <c r="B327" s="30" t="s">
        <v>254</v>
      </c>
      <c r="C327" s="30" t="s">
        <v>92</v>
      </c>
      <c r="D327" s="56" t="s">
        <v>214</v>
      </c>
      <c r="E327" s="31" t="s">
        <v>38</v>
      </c>
      <c r="F327" s="358">
        <v>34333333</v>
      </c>
      <c r="G327" s="30" t="s">
        <v>215</v>
      </c>
      <c r="H327" s="33">
        <v>14236617</v>
      </c>
      <c r="I327" s="34">
        <v>9</v>
      </c>
      <c r="J327" s="34">
        <v>1584</v>
      </c>
      <c r="K327" s="35">
        <v>45443</v>
      </c>
      <c r="L327" s="36">
        <f t="shared" si="35"/>
        <v>34333333</v>
      </c>
      <c r="M327" s="367">
        <v>45456</v>
      </c>
      <c r="N327" s="31" t="s">
        <v>40</v>
      </c>
      <c r="O327" s="37">
        <v>45457</v>
      </c>
      <c r="P327" s="31">
        <v>1563</v>
      </c>
      <c r="Q327" s="30">
        <v>220401</v>
      </c>
      <c r="R327" s="38">
        <f t="shared" si="36"/>
        <v>34333333</v>
      </c>
      <c r="S327" s="35">
        <v>45456</v>
      </c>
      <c r="T327" s="33">
        <v>100033978</v>
      </c>
      <c r="U327" s="35">
        <v>45457</v>
      </c>
      <c r="V327" s="41">
        <v>45657</v>
      </c>
      <c r="W327" s="35"/>
      <c r="X327" s="30"/>
      <c r="Y327" s="354">
        <f t="shared" si="34"/>
        <v>5722222.166666667</v>
      </c>
      <c r="Z327" s="30"/>
      <c r="AA327" s="40"/>
      <c r="AB327" s="30"/>
      <c r="AC327" s="40"/>
      <c r="AD327" s="19"/>
    </row>
    <row r="328" spans="1:30">
      <c r="A328" s="30">
        <v>326</v>
      </c>
      <c r="B328" s="30" t="s">
        <v>35</v>
      </c>
      <c r="C328" s="30" t="s">
        <v>262</v>
      </c>
      <c r="D328" s="30" t="s">
        <v>263</v>
      </c>
      <c r="E328" s="31" t="s">
        <v>38</v>
      </c>
      <c r="F328" s="358">
        <v>11495217</v>
      </c>
      <c r="G328" s="30" t="s">
        <v>264</v>
      </c>
      <c r="H328" s="33">
        <v>65764100</v>
      </c>
      <c r="I328" s="34">
        <v>3</v>
      </c>
      <c r="J328" s="34">
        <v>1575</v>
      </c>
      <c r="K328" s="35">
        <v>45443</v>
      </c>
      <c r="L328" s="36">
        <f t="shared" si="35"/>
        <v>11495217</v>
      </c>
      <c r="M328" s="367">
        <v>45456</v>
      </c>
      <c r="N328" s="31" t="s">
        <v>40</v>
      </c>
      <c r="O328" s="37">
        <v>45456</v>
      </c>
      <c r="P328" s="31">
        <v>1561</v>
      </c>
      <c r="Q328" s="30">
        <v>2101020301</v>
      </c>
      <c r="R328" s="38">
        <f t="shared" si="36"/>
        <v>11495217</v>
      </c>
      <c r="S328" s="35">
        <v>45457</v>
      </c>
      <c r="T328" s="33" t="s">
        <v>764</v>
      </c>
      <c r="U328" s="35">
        <v>45457</v>
      </c>
      <c r="V328" s="31" t="s">
        <v>88</v>
      </c>
      <c r="W328" s="35"/>
      <c r="X328" s="30"/>
      <c r="Y328" s="354">
        <f>+F328/3</f>
        <v>3831739</v>
      </c>
      <c r="Z328" s="30"/>
      <c r="AA328" s="40"/>
      <c r="AB328" s="30"/>
      <c r="AC328" s="40"/>
      <c r="AD328" s="19"/>
    </row>
    <row r="329" spans="1:30">
      <c r="A329" s="43">
        <v>327</v>
      </c>
      <c r="B329" s="43" t="s">
        <v>254</v>
      </c>
      <c r="C329" s="43" t="s">
        <v>284</v>
      </c>
      <c r="D329" s="60" t="s">
        <v>158</v>
      </c>
      <c r="E329" s="44" t="s">
        <v>38</v>
      </c>
      <c r="F329" s="359">
        <v>22680000</v>
      </c>
      <c r="G329" s="43" t="s">
        <v>159</v>
      </c>
      <c r="H329" s="46">
        <v>65755709</v>
      </c>
      <c r="I329" s="47">
        <v>1</v>
      </c>
      <c r="J329" s="47">
        <v>1586</v>
      </c>
      <c r="K329" s="48">
        <v>45443</v>
      </c>
      <c r="L329" s="49">
        <f t="shared" si="35"/>
        <v>22680000</v>
      </c>
      <c r="M329" s="368">
        <v>45456</v>
      </c>
      <c r="N329" s="44" t="s">
        <v>40</v>
      </c>
      <c r="O329" s="50">
        <v>45457</v>
      </c>
      <c r="P329" s="44">
        <v>1564</v>
      </c>
      <c r="Q329" s="43">
        <v>220401</v>
      </c>
      <c r="R329" s="51">
        <f t="shared" si="36"/>
        <v>22680000</v>
      </c>
      <c r="S329" s="48">
        <v>45456</v>
      </c>
      <c r="T329" s="46">
        <v>100033971</v>
      </c>
      <c r="U329" s="48">
        <v>45457</v>
      </c>
      <c r="V329" s="44" t="s">
        <v>195</v>
      </c>
      <c r="W329" s="48"/>
      <c r="X329" s="43"/>
      <c r="Y329" s="354">
        <f t="shared" si="34"/>
        <v>3780000</v>
      </c>
      <c r="Z329" s="43"/>
      <c r="AA329" s="53"/>
      <c r="AB329" s="43"/>
      <c r="AC329" s="53"/>
      <c r="AD329" s="19"/>
    </row>
    <row r="330" spans="1:30">
      <c r="A330" s="30">
        <v>328</v>
      </c>
      <c r="B330" s="30" t="s">
        <v>254</v>
      </c>
      <c r="C330" s="30" t="s">
        <v>53</v>
      </c>
      <c r="D330" s="55" t="s">
        <v>131</v>
      </c>
      <c r="E330" s="31" t="s">
        <v>38</v>
      </c>
      <c r="F330" s="358">
        <v>51800000</v>
      </c>
      <c r="G330" s="30" t="s">
        <v>132</v>
      </c>
      <c r="H330" s="33">
        <v>77182070</v>
      </c>
      <c r="I330" s="34">
        <v>6</v>
      </c>
      <c r="J330" s="34">
        <v>1578</v>
      </c>
      <c r="K330" s="35">
        <v>45443</v>
      </c>
      <c r="L330" s="36">
        <f t="shared" si="35"/>
        <v>51800000</v>
      </c>
      <c r="M330" s="367">
        <v>45456</v>
      </c>
      <c r="N330" s="31" t="s">
        <v>40</v>
      </c>
      <c r="O330" s="37">
        <v>45457</v>
      </c>
      <c r="P330" s="31">
        <v>1565</v>
      </c>
      <c r="Q330" s="30">
        <v>220401</v>
      </c>
      <c r="R330" s="38">
        <f t="shared" si="36"/>
        <v>51800000</v>
      </c>
      <c r="S330" s="35">
        <v>45456</v>
      </c>
      <c r="T330" s="33" t="s">
        <v>766</v>
      </c>
      <c r="U330" s="35">
        <v>45461</v>
      </c>
      <c r="V330" s="41">
        <v>45657</v>
      </c>
      <c r="W330" s="35"/>
      <c r="X330" s="30"/>
      <c r="Y330" s="354">
        <f t="shared" si="34"/>
        <v>8633333.333333334</v>
      </c>
      <c r="Z330" s="30"/>
      <c r="AA330" s="40"/>
      <c r="AB330" s="30"/>
      <c r="AC330" s="40"/>
      <c r="AD330" s="19"/>
    </row>
    <row r="331" spans="1:30">
      <c r="A331" s="30">
        <v>329</v>
      </c>
      <c r="B331" s="30" t="s">
        <v>654</v>
      </c>
      <c r="C331" s="30" t="s">
        <v>157</v>
      </c>
      <c r="D331" s="59" t="s">
        <v>767</v>
      </c>
      <c r="E331" s="31" t="s">
        <v>38</v>
      </c>
      <c r="F331" s="358">
        <v>22500000</v>
      </c>
      <c r="G331" s="30" t="s">
        <v>768</v>
      </c>
      <c r="H331" s="33" t="s">
        <v>769</v>
      </c>
      <c r="I331" s="34">
        <v>5</v>
      </c>
      <c r="J331" s="34">
        <v>1547</v>
      </c>
      <c r="K331" s="35">
        <v>45443</v>
      </c>
      <c r="L331" s="36">
        <f t="shared" si="35"/>
        <v>22500000</v>
      </c>
      <c r="M331" s="367">
        <v>45456</v>
      </c>
      <c r="N331" s="31" t="s">
        <v>40</v>
      </c>
      <c r="O331" s="37">
        <v>45457</v>
      </c>
      <c r="P331" s="31">
        <v>1566</v>
      </c>
      <c r="Q331" s="30">
        <v>220301</v>
      </c>
      <c r="R331" s="38">
        <f t="shared" si="36"/>
        <v>22500000</v>
      </c>
      <c r="S331" s="35">
        <v>45461</v>
      </c>
      <c r="T331" s="33" t="s">
        <v>770</v>
      </c>
      <c r="U331" s="35">
        <v>45469</v>
      </c>
      <c r="V331" s="41">
        <v>45656</v>
      </c>
      <c r="W331" s="35"/>
      <c r="X331" s="30"/>
      <c r="Y331" s="354">
        <f t="shared" si="34"/>
        <v>3750000</v>
      </c>
      <c r="Z331" s="30"/>
      <c r="AA331" s="40"/>
      <c r="AB331" s="30"/>
      <c r="AC331" s="40"/>
      <c r="AD331" s="19"/>
    </row>
    <row r="332" spans="1:30">
      <c r="A332" s="30">
        <v>330</v>
      </c>
      <c r="B332" s="30" t="s">
        <v>254</v>
      </c>
      <c r="C332" s="30" t="s">
        <v>53</v>
      </c>
      <c r="D332" s="55" t="s">
        <v>131</v>
      </c>
      <c r="E332" s="31" t="s">
        <v>38</v>
      </c>
      <c r="F332" s="358">
        <v>51800000</v>
      </c>
      <c r="G332" s="30" t="s">
        <v>57</v>
      </c>
      <c r="H332" s="33">
        <v>72224422</v>
      </c>
      <c r="I332" s="34">
        <v>9</v>
      </c>
      <c r="J332" s="34">
        <v>1577</v>
      </c>
      <c r="K332" s="35">
        <v>45443</v>
      </c>
      <c r="L332" s="36">
        <f t="shared" si="35"/>
        <v>51800000</v>
      </c>
      <c r="M332" s="367">
        <v>45456</v>
      </c>
      <c r="N332" s="31" t="s">
        <v>40</v>
      </c>
      <c r="O332" s="37">
        <v>45460</v>
      </c>
      <c r="P332" s="31">
        <v>1568</v>
      </c>
      <c r="Q332" s="30">
        <v>220401</v>
      </c>
      <c r="R332" s="38">
        <f t="shared" si="36"/>
        <v>51800000</v>
      </c>
      <c r="S332" s="35">
        <v>45462</v>
      </c>
      <c r="T332" s="33" t="s">
        <v>771</v>
      </c>
      <c r="U332" s="35">
        <v>45463</v>
      </c>
      <c r="V332" s="41">
        <v>45657</v>
      </c>
      <c r="W332" s="35"/>
      <c r="X332" s="30"/>
      <c r="Y332" s="354">
        <f t="shared" si="34"/>
        <v>8633333.333333334</v>
      </c>
      <c r="Z332" s="30"/>
      <c r="AA332" s="40"/>
      <c r="AB332" s="30"/>
      <c r="AC332" s="40"/>
      <c r="AD332" s="19"/>
    </row>
    <row r="333" spans="1:30">
      <c r="A333" s="30">
        <v>331</v>
      </c>
      <c r="B333" s="30" t="s">
        <v>35</v>
      </c>
      <c r="C333" s="30" t="s">
        <v>251</v>
      </c>
      <c r="D333" s="57" t="s">
        <v>772</v>
      </c>
      <c r="E333" s="31" t="s">
        <v>38</v>
      </c>
      <c r="F333" s="358">
        <v>11967162</v>
      </c>
      <c r="G333" s="30" t="s">
        <v>773</v>
      </c>
      <c r="H333" s="33">
        <v>1110532627</v>
      </c>
      <c r="I333" s="34">
        <v>0</v>
      </c>
      <c r="J333" s="34">
        <v>1519</v>
      </c>
      <c r="K333" s="35">
        <v>45435</v>
      </c>
      <c r="L333" s="36">
        <f t="shared" si="35"/>
        <v>11967162</v>
      </c>
      <c r="M333" s="367">
        <v>45460</v>
      </c>
      <c r="N333" s="31" t="s">
        <v>40</v>
      </c>
      <c r="O333" s="37">
        <v>45460</v>
      </c>
      <c r="P333" s="31">
        <v>1569</v>
      </c>
      <c r="Q333" s="30">
        <v>21030202</v>
      </c>
      <c r="R333" s="38">
        <f t="shared" si="36"/>
        <v>11967162</v>
      </c>
      <c r="S333" s="35">
        <v>45461</v>
      </c>
      <c r="T333" s="33" t="s">
        <v>774</v>
      </c>
      <c r="U333" s="35">
        <v>45468</v>
      </c>
      <c r="V333" s="31" t="s">
        <v>121</v>
      </c>
      <c r="W333" s="35"/>
      <c r="X333" s="30"/>
      <c r="Y333" s="354">
        <f>+F333/1</f>
        <v>11967162</v>
      </c>
      <c r="Z333" s="30"/>
      <c r="AA333" s="40"/>
      <c r="AB333" s="30"/>
      <c r="AC333" s="40"/>
      <c r="AD333" s="19"/>
    </row>
    <row r="334" spans="1:30">
      <c r="A334" s="30">
        <v>332</v>
      </c>
      <c r="B334" s="30" t="s">
        <v>254</v>
      </c>
      <c r="C334" s="30" t="s">
        <v>92</v>
      </c>
      <c r="D334" s="55" t="s">
        <v>160</v>
      </c>
      <c r="E334" s="31" t="s">
        <v>38</v>
      </c>
      <c r="F334" s="358">
        <v>27466000</v>
      </c>
      <c r="G334" s="30" t="s">
        <v>161</v>
      </c>
      <c r="H334" s="33">
        <v>1110530186</v>
      </c>
      <c r="I334" s="34">
        <v>5</v>
      </c>
      <c r="J334" s="34">
        <v>1566</v>
      </c>
      <c r="K334" s="35">
        <v>45443</v>
      </c>
      <c r="L334" s="36">
        <f t="shared" si="35"/>
        <v>27466000</v>
      </c>
      <c r="M334" s="367">
        <v>45460</v>
      </c>
      <c r="N334" s="31" t="s">
        <v>40</v>
      </c>
      <c r="O334" s="37">
        <v>45460</v>
      </c>
      <c r="P334" s="31">
        <v>1570</v>
      </c>
      <c r="Q334" s="30">
        <v>220401</v>
      </c>
      <c r="R334" s="38">
        <f t="shared" si="36"/>
        <v>27466000</v>
      </c>
      <c r="S334" s="35">
        <v>45460</v>
      </c>
      <c r="T334" s="33">
        <v>100034055</v>
      </c>
      <c r="U334" s="35">
        <v>45460</v>
      </c>
      <c r="V334" s="41">
        <v>45657</v>
      </c>
      <c r="W334" s="35"/>
      <c r="X334" s="30"/>
      <c r="Y334" s="354">
        <f t="shared" si="34"/>
        <v>4577666.666666667</v>
      </c>
      <c r="Z334" s="30"/>
      <c r="AA334" s="40"/>
      <c r="AB334" s="30"/>
      <c r="AC334" s="40"/>
      <c r="AD334" s="19"/>
    </row>
    <row r="335" spans="1:30">
      <c r="A335" s="30">
        <v>333</v>
      </c>
      <c r="B335" s="30" t="s">
        <v>254</v>
      </c>
      <c r="C335" s="30" t="s">
        <v>53</v>
      </c>
      <c r="D335" s="55" t="s">
        <v>83</v>
      </c>
      <c r="E335" s="31" t="s">
        <v>38</v>
      </c>
      <c r="F335" s="358">
        <v>25200000</v>
      </c>
      <c r="G335" s="30" t="s">
        <v>324</v>
      </c>
      <c r="H335" s="33">
        <v>65828695</v>
      </c>
      <c r="I335" s="34">
        <v>1</v>
      </c>
      <c r="J335" s="34">
        <v>1579</v>
      </c>
      <c r="K335" s="35">
        <v>45443</v>
      </c>
      <c r="L335" s="36">
        <f t="shared" si="35"/>
        <v>25200000</v>
      </c>
      <c r="M335" s="367">
        <v>45460</v>
      </c>
      <c r="N335" s="31" t="s">
        <v>40</v>
      </c>
      <c r="O335" s="37">
        <v>45460</v>
      </c>
      <c r="P335" s="31">
        <v>1571</v>
      </c>
      <c r="Q335" s="30">
        <v>220401</v>
      </c>
      <c r="R335" s="38">
        <f t="shared" si="36"/>
        <v>25200000</v>
      </c>
      <c r="S335" s="35">
        <v>45460</v>
      </c>
      <c r="T335" s="33" t="s">
        <v>775</v>
      </c>
      <c r="U335" s="35">
        <v>45461</v>
      </c>
      <c r="V335" s="41">
        <v>45657</v>
      </c>
      <c r="W335" s="35"/>
      <c r="X335" s="30"/>
      <c r="Y335" s="354">
        <f t="shared" si="34"/>
        <v>4200000</v>
      </c>
      <c r="Z335" s="30"/>
      <c r="AA335" s="40"/>
      <c r="AB335" s="30"/>
      <c r="AC335" s="40"/>
      <c r="AD335" s="19"/>
    </row>
    <row r="336" spans="1:30">
      <c r="A336" s="30">
        <v>334</v>
      </c>
      <c r="B336" s="30" t="s">
        <v>254</v>
      </c>
      <c r="C336" s="30" t="s">
        <v>53</v>
      </c>
      <c r="D336" s="55" t="s">
        <v>83</v>
      </c>
      <c r="E336" s="31" t="s">
        <v>38</v>
      </c>
      <c r="F336" s="358">
        <v>25200000</v>
      </c>
      <c r="G336" s="30" t="s">
        <v>418</v>
      </c>
      <c r="H336" s="33">
        <v>1053849833</v>
      </c>
      <c r="I336" s="34">
        <v>7</v>
      </c>
      <c r="J336" s="34">
        <v>1580</v>
      </c>
      <c r="K336" s="35">
        <v>45443</v>
      </c>
      <c r="L336" s="36">
        <f t="shared" si="35"/>
        <v>25200000</v>
      </c>
      <c r="M336" s="367">
        <v>45460</v>
      </c>
      <c r="N336" s="31" t="s">
        <v>40</v>
      </c>
      <c r="O336" s="37">
        <v>45464</v>
      </c>
      <c r="P336" s="31">
        <v>1608</v>
      </c>
      <c r="Q336" s="30">
        <v>220401</v>
      </c>
      <c r="R336" s="38">
        <f t="shared" si="36"/>
        <v>25200000</v>
      </c>
      <c r="S336" s="35">
        <v>45464</v>
      </c>
      <c r="T336" s="33" t="s">
        <v>776</v>
      </c>
      <c r="U336" s="35">
        <v>45468</v>
      </c>
      <c r="V336" s="41">
        <v>45657</v>
      </c>
      <c r="W336" s="35"/>
      <c r="X336" s="30"/>
      <c r="Y336" s="354">
        <f t="shared" si="34"/>
        <v>4200000</v>
      </c>
      <c r="Z336" s="30"/>
      <c r="AA336" s="40"/>
      <c r="AB336" s="30"/>
      <c r="AC336" s="40"/>
      <c r="AD336" s="19"/>
    </row>
    <row r="337" spans="1:30">
      <c r="A337" s="30">
        <v>335</v>
      </c>
      <c r="B337" s="30" t="s">
        <v>254</v>
      </c>
      <c r="C337" s="30" t="s">
        <v>53</v>
      </c>
      <c r="D337" s="59" t="s">
        <v>302</v>
      </c>
      <c r="E337" s="31" t="s">
        <v>38</v>
      </c>
      <c r="F337" s="358">
        <v>25200000</v>
      </c>
      <c r="G337" s="30" t="s">
        <v>303</v>
      </c>
      <c r="H337" s="33">
        <v>1104706658</v>
      </c>
      <c r="I337" s="34">
        <v>5</v>
      </c>
      <c r="J337" s="34">
        <v>1582</v>
      </c>
      <c r="K337" s="35">
        <v>45443</v>
      </c>
      <c r="L337" s="36">
        <f t="shared" si="35"/>
        <v>25200000</v>
      </c>
      <c r="M337" s="367">
        <v>45460</v>
      </c>
      <c r="N337" s="31" t="s">
        <v>40</v>
      </c>
      <c r="O337" s="37">
        <v>45460</v>
      </c>
      <c r="P337" s="31">
        <v>1572</v>
      </c>
      <c r="Q337" s="30">
        <v>220401</v>
      </c>
      <c r="R337" s="38">
        <f t="shared" si="36"/>
        <v>25200000</v>
      </c>
      <c r="S337" s="35">
        <v>45460</v>
      </c>
      <c r="T337" s="33" t="s">
        <v>777</v>
      </c>
      <c r="U337" s="35">
        <v>45460</v>
      </c>
      <c r="V337" s="41">
        <v>45657</v>
      </c>
      <c r="W337" s="35"/>
      <c r="X337" s="30"/>
      <c r="Y337" s="354">
        <f t="shared" si="34"/>
        <v>4200000</v>
      </c>
      <c r="Z337" s="30"/>
      <c r="AA337" s="40"/>
      <c r="AB337" s="30"/>
      <c r="AC337" s="40"/>
      <c r="AD337" s="19"/>
    </row>
    <row r="338" spans="1:30">
      <c r="A338" s="30">
        <v>336</v>
      </c>
      <c r="B338" s="30" t="s">
        <v>35</v>
      </c>
      <c r="C338" s="30" t="s">
        <v>59</v>
      </c>
      <c r="D338" s="30" t="s">
        <v>778</v>
      </c>
      <c r="E338" s="31" t="s">
        <v>38</v>
      </c>
      <c r="F338" s="358">
        <v>15000000</v>
      </c>
      <c r="G338" s="30" t="s">
        <v>577</v>
      </c>
      <c r="H338" s="33">
        <v>901367080</v>
      </c>
      <c r="I338" s="34">
        <v>3</v>
      </c>
      <c r="J338" s="34">
        <v>1593</v>
      </c>
      <c r="K338" s="35">
        <v>45454</v>
      </c>
      <c r="L338" s="36">
        <f t="shared" si="35"/>
        <v>15000000</v>
      </c>
      <c r="M338" s="367">
        <v>45460</v>
      </c>
      <c r="N338" s="31" t="s">
        <v>40</v>
      </c>
      <c r="O338" s="37">
        <v>45461</v>
      </c>
      <c r="P338" s="31">
        <v>1573</v>
      </c>
      <c r="Q338" s="30">
        <v>2102020101</v>
      </c>
      <c r="R338" s="38">
        <f t="shared" si="36"/>
        <v>15000000</v>
      </c>
      <c r="S338" s="35">
        <v>45460</v>
      </c>
      <c r="T338" s="33">
        <v>100007553</v>
      </c>
      <c r="U338" s="35">
        <v>45461</v>
      </c>
      <c r="V338" s="41" t="s">
        <v>41</v>
      </c>
      <c r="W338" s="35"/>
      <c r="X338" s="30"/>
      <c r="Y338" s="354">
        <f t="shared" si="34"/>
        <v>2500000</v>
      </c>
      <c r="Z338" s="30"/>
      <c r="AA338" s="40"/>
      <c r="AB338" s="30"/>
      <c r="AC338" s="40"/>
      <c r="AD338" s="19"/>
    </row>
    <row r="339" spans="1:30">
      <c r="A339" s="30">
        <v>337</v>
      </c>
      <c r="B339" s="30" t="s">
        <v>254</v>
      </c>
      <c r="C339" s="30" t="s">
        <v>53</v>
      </c>
      <c r="D339" s="55" t="s">
        <v>83</v>
      </c>
      <c r="E339" s="31" t="s">
        <v>38</v>
      </c>
      <c r="F339" s="358">
        <v>25200000</v>
      </c>
      <c r="G339" s="30" t="s">
        <v>309</v>
      </c>
      <c r="H339" s="33">
        <v>1005848875</v>
      </c>
      <c r="I339" s="34">
        <v>7</v>
      </c>
      <c r="J339" s="34">
        <v>1599</v>
      </c>
      <c r="K339" s="35">
        <v>45455</v>
      </c>
      <c r="L339" s="36">
        <f t="shared" si="35"/>
        <v>25200000</v>
      </c>
      <c r="M339" s="367">
        <v>45461</v>
      </c>
      <c r="N339" s="31" t="s">
        <v>40</v>
      </c>
      <c r="O339" s="37">
        <v>45461</v>
      </c>
      <c r="P339" s="31">
        <v>1574</v>
      </c>
      <c r="Q339" s="30">
        <v>220401</v>
      </c>
      <c r="R339" s="38">
        <f t="shared" si="36"/>
        <v>25200000</v>
      </c>
      <c r="S339" s="35">
        <v>45461</v>
      </c>
      <c r="T339" s="33" t="s">
        <v>779</v>
      </c>
      <c r="U339" s="35">
        <v>45461</v>
      </c>
      <c r="V339" s="41">
        <v>45657</v>
      </c>
      <c r="W339" s="35"/>
      <c r="X339" s="30"/>
      <c r="Y339" s="354">
        <f t="shared" si="34"/>
        <v>4200000</v>
      </c>
      <c r="Z339" s="30"/>
      <c r="AA339" s="40"/>
      <c r="AB339" s="30"/>
      <c r="AC339" s="40"/>
      <c r="AD339" s="19"/>
    </row>
    <row r="340" spans="1:30">
      <c r="A340" s="43">
        <v>338</v>
      </c>
      <c r="B340" s="43" t="s">
        <v>254</v>
      </c>
      <c r="C340" s="43" t="s">
        <v>53</v>
      </c>
      <c r="D340" s="57" t="s">
        <v>780</v>
      </c>
      <c r="E340" s="44" t="s">
        <v>38</v>
      </c>
      <c r="F340" s="359">
        <v>28000000</v>
      </c>
      <c r="G340" s="43" t="s">
        <v>781</v>
      </c>
      <c r="H340" s="46">
        <v>7690159</v>
      </c>
      <c r="I340" s="47">
        <v>7</v>
      </c>
      <c r="J340" s="47">
        <v>1598</v>
      </c>
      <c r="K340" s="48">
        <v>45455</v>
      </c>
      <c r="L340" s="49">
        <f t="shared" si="35"/>
        <v>28000000</v>
      </c>
      <c r="M340" s="368">
        <v>45461</v>
      </c>
      <c r="N340" s="44" t="s">
        <v>40</v>
      </c>
      <c r="O340" s="50">
        <v>45461</v>
      </c>
      <c r="P340" s="44">
        <v>1575</v>
      </c>
      <c r="Q340" s="43">
        <v>220401</v>
      </c>
      <c r="R340" s="51">
        <f t="shared" si="36"/>
        <v>28000000</v>
      </c>
      <c r="S340" s="48">
        <v>45461</v>
      </c>
      <c r="T340" s="46" t="s">
        <v>782</v>
      </c>
      <c r="U340" s="48">
        <v>45461</v>
      </c>
      <c r="V340" s="247">
        <v>45657</v>
      </c>
      <c r="W340" s="48"/>
      <c r="X340" s="43"/>
      <c r="Y340" s="354">
        <f t="shared" si="34"/>
        <v>4666666.666666667</v>
      </c>
      <c r="Z340" s="43"/>
      <c r="AA340" s="53"/>
      <c r="AB340" s="43"/>
      <c r="AC340" s="53"/>
      <c r="AD340" s="19"/>
    </row>
    <row r="341" spans="1:30">
      <c r="A341" s="30">
        <v>339</v>
      </c>
      <c r="B341" s="30" t="s">
        <v>254</v>
      </c>
      <c r="C341" s="30" t="s">
        <v>783</v>
      </c>
      <c r="D341" s="55" t="s">
        <v>100</v>
      </c>
      <c r="E341" s="31" t="s">
        <v>38</v>
      </c>
      <c r="F341" s="358">
        <v>16583000</v>
      </c>
      <c r="G341" s="30" t="s">
        <v>122</v>
      </c>
      <c r="H341" s="33">
        <v>1109380186</v>
      </c>
      <c r="I341" s="34">
        <v>7</v>
      </c>
      <c r="J341" s="34">
        <v>1594</v>
      </c>
      <c r="K341" s="35">
        <v>45455</v>
      </c>
      <c r="L341" s="36">
        <f t="shared" si="35"/>
        <v>16583000</v>
      </c>
      <c r="M341" s="367">
        <v>45461</v>
      </c>
      <c r="N341" s="31" t="s">
        <v>40</v>
      </c>
      <c r="O341" s="37">
        <v>45461</v>
      </c>
      <c r="P341" s="31">
        <v>1576</v>
      </c>
      <c r="Q341" s="30">
        <v>220402</v>
      </c>
      <c r="R341" s="38">
        <f t="shared" si="36"/>
        <v>16583000</v>
      </c>
      <c r="S341" s="35">
        <v>45461</v>
      </c>
      <c r="T341" s="33" t="s">
        <v>784</v>
      </c>
      <c r="U341" s="35">
        <v>45461</v>
      </c>
      <c r="V341" s="41">
        <v>45657</v>
      </c>
      <c r="W341" s="35"/>
      <c r="X341" s="30"/>
      <c r="Y341" s="354">
        <f t="shared" si="34"/>
        <v>2763833.3333333335</v>
      </c>
      <c r="Z341" s="30"/>
      <c r="AA341" s="40"/>
      <c r="AB341" s="30"/>
      <c r="AC341" s="40"/>
      <c r="AD341" s="19"/>
    </row>
    <row r="342" spans="1:30">
      <c r="A342" s="30">
        <v>340</v>
      </c>
      <c r="B342" s="30" t="s">
        <v>254</v>
      </c>
      <c r="C342" s="30" t="s">
        <v>783</v>
      </c>
      <c r="D342" s="30" t="s">
        <v>785</v>
      </c>
      <c r="E342" s="31" t="s">
        <v>38</v>
      </c>
      <c r="F342" s="358">
        <v>17283000</v>
      </c>
      <c r="G342" s="30" t="s">
        <v>786</v>
      </c>
      <c r="H342" s="33">
        <v>5823967</v>
      </c>
      <c r="I342" s="34">
        <v>7</v>
      </c>
      <c r="J342" s="34">
        <v>1583</v>
      </c>
      <c r="K342" s="35">
        <v>45443</v>
      </c>
      <c r="L342" s="36">
        <f t="shared" si="35"/>
        <v>17283000</v>
      </c>
      <c r="M342" s="367">
        <v>45461</v>
      </c>
      <c r="N342" s="31" t="s">
        <v>40</v>
      </c>
      <c r="O342" s="37">
        <v>45462</v>
      </c>
      <c r="P342" s="31">
        <v>1593</v>
      </c>
      <c r="Q342" s="30">
        <v>220401</v>
      </c>
      <c r="R342" s="38">
        <f t="shared" si="36"/>
        <v>17283000</v>
      </c>
      <c r="S342" s="35">
        <v>45461</v>
      </c>
      <c r="T342" s="33" t="s">
        <v>787</v>
      </c>
      <c r="U342" s="35">
        <v>45463</v>
      </c>
      <c r="V342" s="41">
        <v>45657</v>
      </c>
      <c r="W342" s="35"/>
      <c r="X342" s="30"/>
      <c r="Y342" s="354">
        <f t="shared" si="34"/>
        <v>2880500</v>
      </c>
      <c r="Z342" s="30"/>
      <c r="AA342" s="40"/>
      <c r="AB342" s="30"/>
      <c r="AC342" s="40"/>
      <c r="AD342" s="19"/>
    </row>
    <row r="343" spans="1:30">
      <c r="A343" s="30">
        <v>341</v>
      </c>
      <c r="B343" s="30" t="s">
        <v>654</v>
      </c>
      <c r="C343" s="30" t="s">
        <v>157</v>
      </c>
      <c r="D343" s="30" t="s">
        <v>788</v>
      </c>
      <c r="E343" s="31" t="s">
        <v>38</v>
      </c>
      <c r="F343" s="358">
        <v>13500000</v>
      </c>
      <c r="G343" s="30" t="s">
        <v>789</v>
      </c>
      <c r="H343" s="33">
        <v>1110468842</v>
      </c>
      <c r="I343" s="34">
        <v>4</v>
      </c>
      <c r="J343" s="34">
        <v>1597</v>
      </c>
      <c r="K343" s="35">
        <v>45455</v>
      </c>
      <c r="L343" s="36">
        <f t="shared" si="35"/>
        <v>13500000</v>
      </c>
      <c r="M343" s="367">
        <v>45462</v>
      </c>
      <c r="N343" s="31" t="s">
        <v>40</v>
      </c>
      <c r="O343" s="37">
        <v>45462</v>
      </c>
      <c r="P343" s="31">
        <v>1594</v>
      </c>
      <c r="Q343" s="30">
        <v>220301</v>
      </c>
      <c r="R343" s="38">
        <f t="shared" si="36"/>
        <v>13500000</v>
      </c>
      <c r="S343" s="35">
        <v>45462</v>
      </c>
      <c r="T343" s="33" t="s">
        <v>790</v>
      </c>
      <c r="U343" s="35">
        <v>45462</v>
      </c>
      <c r="V343" s="31" t="s">
        <v>88</v>
      </c>
      <c r="W343" s="35"/>
      <c r="X343" s="30"/>
      <c r="Y343" s="354">
        <f>+F343/3</f>
        <v>4500000</v>
      </c>
      <c r="Z343" s="30"/>
      <c r="AA343" s="40"/>
      <c r="AB343" s="30"/>
      <c r="AC343" s="40"/>
      <c r="AD343" s="19"/>
    </row>
    <row r="344" spans="1:30">
      <c r="A344" s="30">
        <v>342</v>
      </c>
      <c r="B344" s="30" t="s">
        <v>254</v>
      </c>
      <c r="C344" s="30" t="s">
        <v>791</v>
      </c>
      <c r="D344" s="68" t="s">
        <v>792</v>
      </c>
      <c r="E344" s="31" t="s">
        <v>38</v>
      </c>
      <c r="F344" s="358">
        <v>19600000</v>
      </c>
      <c r="G344" s="30" t="s">
        <v>556</v>
      </c>
      <c r="H344" s="33">
        <v>11105954753</v>
      </c>
      <c r="I344" s="34">
        <v>0</v>
      </c>
      <c r="J344" s="34">
        <v>1616</v>
      </c>
      <c r="K344" s="35">
        <v>45456</v>
      </c>
      <c r="L344" s="36">
        <f t="shared" si="35"/>
        <v>19600000</v>
      </c>
      <c r="M344" s="367">
        <v>45462</v>
      </c>
      <c r="N344" s="31" t="s">
        <v>40</v>
      </c>
      <c r="O344" s="37">
        <v>45462</v>
      </c>
      <c r="P344" s="31">
        <v>1595</v>
      </c>
      <c r="Q344" s="30">
        <v>220402</v>
      </c>
      <c r="R344" s="38">
        <f t="shared" si="36"/>
        <v>19600000</v>
      </c>
      <c r="S344" s="35">
        <v>45462</v>
      </c>
      <c r="T344" s="33">
        <v>100034159</v>
      </c>
      <c r="U344" s="35">
        <v>45464</v>
      </c>
      <c r="V344" s="41">
        <v>45657</v>
      </c>
      <c r="W344" s="35"/>
      <c r="X344" s="30"/>
      <c r="Y344" s="354">
        <f t="shared" si="34"/>
        <v>3266666.6666666665</v>
      </c>
      <c r="Z344" s="30"/>
      <c r="AA344" s="40"/>
      <c r="AB344" s="30"/>
      <c r="AC344" s="40"/>
      <c r="AD344" s="19"/>
    </row>
    <row r="345" spans="1:30">
      <c r="A345" s="30">
        <v>343</v>
      </c>
      <c r="B345" s="30" t="s">
        <v>254</v>
      </c>
      <c r="C345" s="30" t="s">
        <v>59</v>
      </c>
      <c r="D345" s="59" t="s">
        <v>793</v>
      </c>
      <c r="E345" s="31" t="s">
        <v>38</v>
      </c>
      <c r="F345" s="358">
        <v>18900000</v>
      </c>
      <c r="G345" s="30" t="s">
        <v>794</v>
      </c>
      <c r="H345" s="33">
        <v>1110480076</v>
      </c>
      <c r="I345" s="34">
        <v>8</v>
      </c>
      <c r="J345" s="34">
        <v>1606</v>
      </c>
      <c r="K345" s="35">
        <v>45455</v>
      </c>
      <c r="L345" s="36">
        <f t="shared" si="35"/>
        <v>18900000</v>
      </c>
      <c r="M345" s="367">
        <v>45462</v>
      </c>
      <c r="N345" s="31" t="s">
        <v>40</v>
      </c>
      <c r="O345" s="37">
        <v>45462</v>
      </c>
      <c r="P345" s="31">
        <v>1596</v>
      </c>
      <c r="Q345" s="30">
        <v>220402</v>
      </c>
      <c r="R345" s="38">
        <f t="shared" si="36"/>
        <v>18900000</v>
      </c>
      <c r="S345" s="35">
        <v>45462</v>
      </c>
      <c r="T345" s="33">
        <v>100034138</v>
      </c>
      <c r="U345" s="35">
        <v>45462</v>
      </c>
      <c r="V345" s="41">
        <v>45657</v>
      </c>
      <c r="W345" s="35"/>
      <c r="X345" s="30"/>
      <c r="Y345" s="354">
        <f t="shared" si="34"/>
        <v>3150000</v>
      </c>
      <c r="Z345" s="30"/>
      <c r="AA345" s="40"/>
      <c r="AB345" s="30"/>
      <c r="AC345" s="40"/>
      <c r="AD345" s="19"/>
    </row>
    <row r="346" spans="1:30">
      <c r="A346" s="30">
        <v>344</v>
      </c>
      <c r="B346" s="30" t="s">
        <v>254</v>
      </c>
      <c r="C346" s="30" t="s">
        <v>59</v>
      </c>
      <c r="D346" s="59" t="s">
        <v>793</v>
      </c>
      <c r="E346" s="31" t="s">
        <v>38</v>
      </c>
      <c r="F346" s="358">
        <v>18900000</v>
      </c>
      <c r="G346" s="30" t="s">
        <v>507</v>
      </c>
      <c r="H346" s="33">
        <v>1007441654</v>
      </c>
      <c r="I346" s="34">
        <v>5</v>
      </c>
      <c r="J346" s="34">
        <v>1607</v>
      </c>
      <c r="K346" s="35">
        <v>45455</v>
      </c>
      <c r="L346" s="36">
        <f t="shared" si="35"/>
        <v>18900000</v>
      </c>
      <c r="M346" s="367">
        <v>45462</v>
      </c>
      <c r="N346" s="31" t="s">
        <v>40</v>
      </c>
      <c r="O346" s="37">
        <v>45462</v>
      </c>
      <c r="P346" s="31">
        <v>1597</v>
      </c>
      <c r="Q346" s="30">
        <v>220402</v>
      </c>
      <c r="R346" s="38">
        <f t="shared" si="36"/>
        <v>18900000</v>
      </c>
      <c r="S346" s="35">
        <v>45462</v>
      </c>
      <c r="T346" s="33">
        <v>100034140</v>
      </c>
      <c r="U346" s="35">
        <v>45462</v>
      </c>
      <c r="V346" s="41">
        <v>45657</v>
      </c>
      <c r="W346" s="35"/>
      <c r="X346" s="30"/>
      <c r="Y346" s="354">
        <f t="shared" si="34"/>
        <v>3150000</v>
      </c>
      <c r="Z346" s="30"/>
      <c r="AA346" s="40"/>
      <c r="AB346" s="30"/>
      <c r="AC346" s="40"/>
      <c r="AD346" s="19"/>
    </row>
    <row r="347" spans="1:30">
      <c r="A347" s="30">
        <v>345</v>
      </c>
      <c r="B347" s="30" t="s">
        <v>254</v>
      </c>
      <c r="C347" s="30" t="s">
        <v>59</v>
      </c>
      <c r="D347" s="59" t="s">
        <v>793</v>
      </c>
      <c r="E347" s="31" t="s">
        <v>38</v>
      </c>
      <c r="F347" s="358">
        <v>18900000</v>
      </c>
      <c r="G347" s="30" t="s">
        <v>795</v>
      </c>
      <c r="H347" s="33">
        <v>28879473</v>
      </c>
      <c r="I347" s="34">
        <v>5</v>
      </c>
      <c r="J347" s="34">
        <v>1608</v>
      </c>
      <c r="K347" s="35">
        <v>45455</v>
      </c>
      <c r="L347" s="36">
        <f t="shared" si="35"/>
        <v>18900000</v>
      </c>
      <c r="M347" s="367">
        <v>45462</v>
      </c>
      <c r="N347" s="31" t="s">
        <v>40</v>
      </c>
      <c r="O347" s="37">
        <v>45462</v>
      </c>
      <c r="P347" s="31">
        <v>1598</v>
      </c>
      <c r="Q347" s="30">
        <v>220402</v>
      </c>
      <c r="R347" s="38">
        <f t="shared" si="36"/>
        <v>18900000</v>
      </c>
      <c r="S347" s="35">
        <v>45462</v>
      </c>
      <c r="T347" s="33" t="s">
        <v>796</v>
      </c>
      <c r="U347" s="35">
        <v>45462</v>
      </c>
      <c r="V347" s="41">
        <v>45657</v>
      </c>
      <c r="W347" s="35"/>
      <c r="X347" s="30"/>
      <c r="Y347" s="354">
        <f t="shared" si="34"/>
        <v>3150000</v>
      </c>
      <c r="Z347" s="30"/>
      <c r="AA347" s="40"/>
      <c r="AB347" s="30"/>
      <c r="AC347" s="40"/>
      <c r="AD347" s="19"/>
    </row>
    <row r="348" spans="1:30">
      <c r="A348" s="30">
        <v>346</v>
      </c>
      <c r="B348" s="30" t="s">
        <v>254</v>
      </c>
      <c r="C348" s="30" t="s">
        <v>314</v>
      </c>
      <c r="D348" s="30" t="s">
        <v>315</v>
      </c>
      <c r="E348" s="31" t="s">
        <v>38</v>
      </c>
      <c r="F348" s="358">
        <v>25900000</v>
      </c>
      <c r="G348" s="30" t="s">
        <v>316</v>
      </c>
      <c r="H348" s="33">
        <v>16070364</v>
      </c>
      <c r="I348" s="34">
        <v>3</v>
      </c>
      <c r="J348" s="34">
        <v>1595</v>
      </c>
      <c r="K348" s="37">
        <v>45455</v>
      </c>
      <c r="L348" s="36">
        <f t="shared" si="35"/>
        <v>25900000</v>
      </c>
      <c r="M348" s="367">
        <v>45463</v>
      </c>
      <c r="N348" s="31" t="s">
        <v>40</v>
      </c>
      <c r="O348" s="37">
        <v>45463</v>
      </c>
      <c r="P348" s="31">
        <v>1599</v>
      </c>
      <c r="Q348" s="30">
        <v>220401</v>
      </c>
      <c r="R348" s="38">
        <f t="shared" si="36"/>
        <v>25900000</v>
      </c>
      <c r="S348" s="35">
        <v>45463</v>
      </c>
      <c r="T348" s="33">
        <v>100034164</v>
      </c>
      <c r="U348" s="35">
        <v>45463</v>
      </c>
      <c r="V348" s="41">
        <v>45657</v>
      </c>
      <c r="W348" s="35"/>
      <c r="X348" s="30"/>
      <c r="Y348" s="354">
        <f t="shared" si="34"/>
        <v>4316666.666666667</v>
      </c>
      <c r="Z348" s="30"/>
      <c r="AA348" s="40"/>
      <c r="AB348" s="30"/>
      <c r="AC348" s="40"/>
      <c r="AD348" s="19"/>
    </row>
    <row r="349" spans="1:30">
      <c r="A349" s="43">
        <v>347</v>
      </c>
      <c r="B349" s="43" t="s">
        <v>254</v>
      </c>
      <c r="C349" s="43" t="s">
        <v>48</v>
      </c>
      <c r="D349" s="43" t="s">
        <v>115</v>
      </c>
      <c r="E349" s="44" t="s">
        <v>38</v>
      </c>
      <c r="F349" s="359">
        <v>27216000</v>
      </c>
      <c r="G349" s="43" t="s">
        <v>116</v>
      </c>
      <c r="H349" s="46">
        <v>38290379</v>
      </c>
      <c r="I349" s="47">
        <v>7</v>
      </c>
      <c r="J349" s="47">
        <v>1634</v>
      </c>
      <c r="K349" s="48">
        <v>45461</v>
      </c>
      <c r="L349" s="49">
        <f t="shared" si="35"/>
        <v>27216000</v>
      </c>
      <c r="M349" s="368">
        <v>45464</v>
      </c>
      <c r="N349" s="44" t="s">
        <v>40</v>
      </c>
      <c r="O349" s="50">
        <v>45464</v>
      </c>
      <c r="P349" s="44">
        <v>1607</v>
      </c>
      <c r="Q349" s="43">
        <v>220401</v>
      </c>
      <c r="R349" s="51">
        <f t="shared" si="36"/>
        <v>27216000</v>
      </c>
      <c r="S349" s="48">
        <v>45464</v>
      </c>
      <c r="T349" s="46" t="s">
        <v>797</v>
      </c>
      <c r="U349" s="48">
        <v>45464</v>
      </c>
      <c r="V349" s="247">
        <v>45657</v>
      </c>
      <c r="W349" s="48"/>
      <c r="X349" s="43"/>
      <c r="Y349" s="354">
        <f t="shared" si="34"/>
        <v>4536000</v>
      </c>
      <c r="Z349" s="43"/>
      <c r="AA349" s="53"/>
      <c r="AB349" s="43"/>
      <c r="AC349" s="53"/>
      <c r="AD349" s="19"/>
    </row>
    <row r="350" spans="1:30">
      <c r="A350" s="30">
        <v>348</v>
      </c>
      <c r="B350" s="30" t="s">
        <v>35</v>
      </c>
      <c r="C350" s="30" t="s">
        <v>70</v>
      </c>
      <c r="D350" s="30" t="s">
        <v>182</v>
      </c>
      <c r="E350" s="31" t="s">
        <v>38</v>
      </c>
      <c r="F350" s="358">
        <v>17000000</v>
      </c>
      <c r="G350" s="30" t="s">
        <v>68</v>
      </c>
      <c r="H350" s="33">
        <v>900504144</v>
      </c>
      <c r="I350" s="34">
        <v>0</v>
      </c>
      <c r="J350" s="34">
        <v>1632</v>
      </c>
      <c r="K350" s="35">
        <v>45461</v>
      </c>
      <c r="L350" s="36">
        <f t="shared" si="35"/>
        <v>17000000</v>
      </c>
      <c r="M350" s="367">
        <v>45464</v>
      </c>
      <c r="N350" s="31" t="s">
        <v>40</v>
      </c>
      <c r="O350" s="37">
        <v>45464</v>
      </c>
      <c r="P350" s="31">
        <v>1606</v>
      </c>
      <c r="Q350" s="30">
        <v>220105</v>
      </c>
      <c r="R350" s="38">
        <f t="shared" si="36"/>
        <v>17000000</v>
      </c>
      <c r="S350" s="35">
        <v>45464</v>
      </c>
      <c r="T350" s="33">
        <v>100034217</v>
      </c>
      <c r="U350" s="35">
        <v>45464</v>
      </c>
      <c r="V350" s="41">
        <v>45657</v>
      </c>
      <c r="W350" s="35"/>
      <c r="X350" s="30"/>
      <c r="Y350" s="354">
        <f t="shared" si="34"/>
        <v>2833333.3333333335</v>
      </c>
      <c r="Z350" s="30"/>
      <c r="AA350" s="40"/>
      <c r="AB350" s="30"/>
      <c r="AC350" s="40"/>
      <c r="AD350" s="19"/>
    </row>
    <row r="351" spans="1:30">
      <c r="A351" s="30">
        <v>349</v>
      </c>
      <c r="B351" s="30" t="s">
        <v>254</v>
      </c>
      <c r="C351" s="30" t="s">
        <v>92</v>
      </c>
      <c r="D351" s="59" t="s">
        <v>798</v>
      </c>
      <c r="E351" s="31" t="s">
        <v>38</v>
      </c>
      <c r="F351" s="358">
        <v>33166667</v>
      </c>
      <c r="G351" s="30" t="s">
        <v>799</v>
      </c>
      <c r="H351" s="33">
        <v>93410422</v>
      </c>
      <c r="I351" s="34">
        <v>2</v>
      </c>
      <c r="J351" s="34">
        <v>1587</v>
      </c>
      <c r="K351" s="35">
        <v>45443</v>
      </c>
      <c r="L351" s="36">
        <f t="shared" si="35"/>
        <v>33166667</v>
      </c>
      <c r="M351" s="367">
        <v>45464</v>
      </c>
      <c r="N351" s="31" t="s">
        <v>40</v>
      </c>
      <c r="O351" s="37">
        <v>45464</v>
      </c>
      <c r="P351" s="31">
        <v>1605</v>
      </c>
      <c r="Q351" s="30">
        <v>220401</v>
      </c>
      <c r="R351" s="38">
        <f t="shared" si="36"/>
        <v>33166667</v>
      </c>
      <c r="S351" s="35">
        <v>45464</v>
      </c>
      <c r="T351" s="33">
        <v>100034223</v>
      </c>
      <c r="U351" s="35">
        <v>45468</v>
      </c>
      <c r="V351" s="41">
        <v>45657</v>
      </c>
      <c r="W351" s="35"/>
      <c r="X351" s="30"/>
      <c r="Y351" s="354">
        <f t="shared" si="34"/>
        <v>5527777.833333333</v>
      </c>
      <c r="Z351" s="30"/>
      <c r="AA351" s="40"/>
      <c r="AB351" s="30"/>
      <c r="AC351" s="40"/>
      <c r="AD351" s="19"/>
    </row>
    <row r="352" spans="1:30">
      <c r="A352" s="30">
        <v>350</v>
      </c>
      <c r="B352" s="30" t="s">
        <v>254</v>
      </c>
      <c r="C352" s="30" t="s">
        <v>262</v>
      </c>
      <c r="D352" s="30" t="s">
        <v>800</v>
      </c>
      <c r="E352" s="31" t="s">
        <v>38</v>
      </c>
      <c r="F352" s="358">
        <v>30100000</v>
      </c>
      <c r="G352" s="30" t="s">
        <v>801</v>
      </c>
      <c r="H352" s="33">
        <v>65743225</v>
      </c>
      <c r="I352" s="34">
        <v>5</v>
      </c>
      <c r="J352" s="34">
        <v>1585</v>
      </c>
      <c r="K352" s="35">
        <v>45456</v>
      </c>
      <c r="L352" s="36">
        <f t="shared" si="35"/>
        <v>30100000</v>
      </c>
      <c r="M352" s="367">
        <v>45464</v>
      </c>
      <c r="N352" s="31" t="s">
        <v>40</v>
      </c>
      <c r="O352" s="37">
        <v>45464</v>
      </c>
      <c r="P352" s="31">
        <v>1604</v>
      </c>
      <c r="Q352" s="30">
        <v>220401</v>
      </c>
      <c r="R352" s="38">
        <f t="shared" si="36"/>
        <v>30100000</v>
      </c>
      <c r="S352" s="35">
        <v>45467</v>
      </c>
      <c r="T352" s="33" t="s">
        <v>802</v>
      </c>
      <c r="U352" s="35">
        <v>45467</v>
      </c>
      <c r="V352" s="41">
        <v>45657</v>
      </c>
      <c r="W352" s="35"/>
      <c r="X352" s="30"/>
      <c r="Y352" s="354">
        <f t="shared" si="34"/>
        <v>5016666.666666667</v>
      </c>
      <c r="Z352" s="30"/>
      <c r="AA352" s="40"/>
      <c r="AB352" s="30"/>
      <c r="AC352" s="40"/>
      <c r="AD352" s="19"/>
    </row>
    <row r="353" spans="1:30">
      <c r="A353" s="30">
        <v>351</v>
      </c>
      <c r="B353" s="30" t="s">
        <v>254</v>
      </c>
      <c r="C353" s="30" t="s">
        <v>262</v>
      </c>
      <c r="D353" s="30" t="s">
        <v>800</v>
      </c>
      <c r="E353" s="31" t="s">
        <v>38</v>
      </c>
      <c r="F353" s="358">
        <v>30100000</v>
      </c>
      <c r="G353" s="30" t="s">
        <v>473</v>
      </c>
      <c r="H353" s="33">
        <v>19483464</v>
      </c>
      <c r="I353" s="34">
        <v>5</v>
      </c>
      <c r="J353" s="34">
        <v>1611</v>
      </c>
      <c r="K353" s="35">
        <v>45456</v>
      </c>
      <c r="L353" s="36">
        <f t="shared" si="35"/>
        <v>30100000</v>
      </c>
      <c r="M353" s="367">
        <v>45464</v>
      </c>
      <c r="N353" s="31" t="s">
        <v>40</v>
      </c>
      <c r="O353" s="37">
        <v>45464</v>
      </c>
      <c r="P353" s="31">
        <v>1603</v>
      </c>
      <c r="Q353" s="30">
        <v>220401</v>
      </c>
      <c r="R353" s="38">
        <f t="shared" si="36"/>
        <v>30100000</v>
      </c>
      <c r="S353" s="35">
        <v>45464</v>
      </c>
      <c r="T353" s="33">
        <v>100034251</v>
      </c>
      <c r="U353" s="35">
        <v>45468</v>
      </c>
      <c r="V353" s="41">
        <v>45657</v>
      </c>
      <c r="W353" s="35"/>
      <c r="X353" s="30"/>
      <c r="Y353" s="354">
        <f t="shared" si="34"/>
        <v>5016666.666666667</v>
      </c>
      <c r="Z353" s="30"/>
      <c r="AA353" s="40"/>
      <c r="AB353" s="30"/>
      <c r="AC353" s="40"/>
      <c r="AD353" s="19"/>
    </row>
    <row r="354" spans="1:30">
      <c r="A354" s="30">
        <v>352</v>
      </c>
      <c r="B354" s="30" t="s">
        <v>254</v>
      </c>
      <c r="C354" s="30" t="s">
        <v>262</v>
      </c>
      <c r="D354" s="30" t="s">
        <v>800</v>
      </c>
      <c r="E354" s="31" t="s">
        <v>38</v>
      </c>
      <c r="F354" s="358">
        <v>30100000</v>
      </c>
      <c r="G354" s="30" t="s">
        <v>369</v>
      </c>
      <c r="H354" s="33">
        <v>1054562128</v>
      </c>
      <c r="I354" s="34">
        <v>2</v>
      </c>
      <c r="J354" s="34">
        <v>1610</v>
      </c>
      <c r="K354" s="35">
        <v>45456</v>
      </c>
      <c r="L354" s="36">
        <f t="shared" si="35"/>
        <v>30100000</v>
      </c>
      <c r="M354" s="367">
        <v>45464</v>
      </c>
      <c r="N354" s="31" t="s">
        <v>40</v>
      </c>
      <c r="O354" s="37">
        <v>45464</v>
      </c>
      <c r="P354" s="31">
        <v>1602</v>
      </c>
      <c r="Q354" s="30">
        <v>220401</v>
      </c>
      <c r="R354" s="38">
        <f t="shared" si="36"/>
        <v>30100000</v>
      </c>
      <c r="S354" s="35">
        <v>45464</v>
      </c>
      <c r="T354" s="33" t="s">
        <v>803</v>
      </c>
      <c r="U354" s="35">
        <v>45468</v>
      </c>
      <c r="V354" s="41">
        <v>45657</v>
      </c>
      <c r="W354" s="35"/>
      <c r="X354" s="30"/>
      <c r="Y354" s="354">
        <f>+F354/5.1</f>
        <v>5901960.7843137262</v>
      </c>
      <c r="Z354" s="30"/>
      <c r="AA354" s="40"/>
      <c r="AB354" s="30"/>
      <c r="AC354" s="40"/>
      <c r="AD354" s="19"/>
    </row>
    <row r="355" spans="1:30">
      <c r="A355" s="43">
        <v>353</v>
      </c>
      <c r="B355" s="43" t="s">
        <v>254</v>
      </c>
      <c r="C355" s="43" t="s">
        <v>92</v>
      </c>
      <c r="D355" s="43" t="s">
        <v>804</v>
      </c>
      <c r="E355" s="44" t="s">
        <v>38</v>
      </c>
      <c r="F355" s="359">
        <v>28896000</v>
      </c>
      <c r="G355" s="43" t="s">
        <v>562</v>
      </c>
      <c r="H355" s="46">
        <v>1234641760</v>
      </c>
      <c r="I355" s="47">
        <v>1</v>
      </c>
      <c r="J355" s="47">
        <v>1633</v>
      </c>
      <c r="K355" s="48">
        <v>45461</v>
      </c>
      <c r="L355" s="49">
        <f t="shared" si="35"/>
        <v>28896000</v>
      </c>
      <c r="M355" s="368">
        <v>45464</v>
      </c>
      <c r="N355" s="44" t="s">
        <v>40</v>
      </c>
      <c r="O355" s="50">
        <v>45464</v>
      </c>
      <c r="P355" s="44">
        <v>1601</v>
      </c>
      <c r="Q355" s="43">
        <v>220401</v>
      </c>
      <c r="R355" s="51">
        <f t="shared" si="36"/>
        <v>28896000</v>
      </c>
      <c r="S355" s="48">
        <v>45464</v>
      </c>
      <c r="T355" s="46" t="s">
        <v>805</v>
      </c>
      <c r="U355" s="48">
        <v>45468</v>
      </c>
      <c r="V355" s="247">
        <v>45657</v>
      </c>
      <c r="W355" s="48"/>
      <c r="X355" s="43"/>
      <c r="Y355" s="354">
        <f>+F355/5.1</f>
        <v>5665882.3529411769</v>
      </c>
      <c r="Z355" s="43"/>
      <c r="AA355" s="53"/>
      <c r="AB355" s="43"/>
      <c r="AC355" s="53"/>
      <c r="AD355" s="19"/>
    </row>
    <row r="356" spans="1:30">
      <c r="A356" s="30">
        <v>354</v>
      </c>
      <c r="B356" s="30" t="s">
        <v>654</v>
      </c>
      <c r="C356" s="30" t="s">
        <v>806</v>
      </c>
      <c r="D356" s="30" t="s">
        <v>807</v>
      </c>
      <c r="E356" s="31" t="s">
        <v>38</v>
      </c>
      <c r="F356" s="358">
        <v>8400000</v>
      </c>
      <c r="G356" s="30" t="s">
        <v>808</v>
      </c>
      <c r="H356" s="33">
        <v>1110544574</v>
      </c>
      <c r="I356" s="34">
        <v>0</v>
      </c>
      <c r="J356" s="34">
        <v>1602</v>
      </c>
      <c r="K356" s="35">
        <v>45455</v>
      </c>
      <c r="L356" s="36">
        <f t="shared" si="35"/>
        <v>8400000</v>
      </c>
      <c r="M356" s="367">
        <v>45468</v>
      </c>
      <c r="N356" s="31" t="s">
        <v>40</v>
      </c>
      <c r="O356" s="37">
        <v>45469</v>
      </c>
      <c r="P356" s="31">
        <v>1618</v>
      </c>
      <c r="Q356" s="30">
        <v>220302</v>
      </c>
      <c r="R356" s="38">
        <f t="shared" si="36"/>
        <v>8400000</v>
      </c>
      <c r="S356" s="35">
        <v>45468</v>
      </c>
      <c r="T356" s="33" t="s">
        <v>809</v>
      </c>
      <c r="U356" s="35">
        <v>45469</v>
      </c>
      <c r="V356" s="31" t="s">
        <v>88</v>
      </c>
      <c r="W356" s="35"/>
      <c r="X356" s="30"/>
      <c r="Y356" s="354">
        <f>+F356/3</f>
        <v>2800000</v>
      </c>
      <c r="Z356" s="30"/>
      <c r="AA356" s="40"/>
      <c r="AB356" s="30"/>
      <c r="AC356" s="40"/>
      <c r="AD356" s="19"/>
    </row>
    <row r="357" spans="1:30">
      <c r="A357" s="30">
        <v>355</v>
      </c>
      <c r="B357" s="30" t="s">
        <v>35</v>
      </c>
      <c r="C357" s="30" t="s">
        <v>48</v>
      </c>
      <c r="D357" s="55" t="s">
        <v>67</v>
      </c>
      <c r="E357" s="31" t="s">
        <v>38</v>
      </c>
      <c r="F357" s="358">
        <v>207984000</v>
      </c>
      <c r="G357" s="30" t="s">
        <v>68</v>
      </c>
      <c r="H357" s="33">
        <v>900504144</v>
      </c>
      <c r="I357" s="34">
        <v>0</v>
      </c>
      <c r="J357" s="34">
        <v>1641</v>
      </c>
      <c r="K357" s="35">
        <v>45461</v>
      </c>
      <c r="L357" s="36">
        <f t="shared" si="35"/>
        <v>207984000</v>
      </c>
      <c r="M357" s="367">
        <v>45468</v>
      </c>
      <c r="N357" s="31" t="s">
        <v>40</v>
      </c>
      <c r="O357" s="37">
        <v>45468</v>
      </c>
      <c r="P357" s="31">
        <v>1617</v>
      </c>
      <c r="Q357" s="30">
        <v>220101</v>
      </c>
      <c r="R357" s="38">
        <f t="shared" si="36"/>
        <v>207984000</v>
      </c>
      <c r="S357" s="35">
        <v>45468</v>
      </c>
      <c r="T357" s="33">
        <v>100034303</v>
      </c>
      <c r="U357" s="35">
        <v>45468</v>
      </c>
      <c r="V357" s="31" t="s">
        <v>106</v>
      </c>
      <c r="W357" s="35"/>
      <c r="X357" s="30"/>
      <c r="Y357" s="354">
        <f>+F357/1</f>
        <v>207984000</v>
      </c>
      <c r="Z357" s="30"/>
      <c r="AA357" s="40"/>
      <c r="AB357" s="30"/>
      <c r="AC357" s="40"/>
      <c r="AD357" s="19"/>
    </row>
    <row r="358" spans="1:30">
      <c r="A358" s="30">
        <v>356</v>
      </c>
      <c r="B358" s="30" t="s">
        <v>254</v>
      </c>
      <c r="C358" s="30" t="s">
        <v>336</v>
      </c>
      <c r="D358" s="30" t="s">
        <v>810</v>
      </c>
      <c r="E358" s="31" t="s">
        <v>38</v>
      </c>
      <c r="F358" s="358">
        <v>15003666</v>
      </c>
      <c r="G358" s="30" t="s">
        <v>811</v>
      </c>
      <c r="H358" s="33">
        <v>1110443794</v>
      </c>
      <c r="I358" s="34">
        <v>0</v>
      </c>
      <c r="J358" s="34">
        <v>1649</v>
      </c>
      <c r="K358" s="35">
        <v>45461</v>
      </c>
      <c r="L358" s="36">
        <f t="shared" si="35"/>
        <v>15003666</v>
      </c>
      <c r="M358" s="367">
        <v>45469</v>
      </c>
      <c r="N358" s="31" t="s">
        <v>40</v>
      </c>
      <c r="O358" s="37">
        <v>45469</v>
      </c>
      <c r="P358" s="31">
        <v>1619</v>
      </c>
      <c r="Q358" s="30">
        <v>220402</v>
      </c>
      <c r="R358" s="38">
        <f t="shared" si="36"/>
        <v>15003666</v>
      </c>
      <c r="S358" s="35">
        <v>45469</v>
      </c>
      <c r="T358" s="33" t="s">
        <v>812</v>
      </c>
      <c r="U358" s="35">
        <v>45469</v>
      </c>
      <c r="V358" s="41">
        <v>45657</v>
      </c>
      <c r="W358" s="35"/>
      <c r="X358" s="30"/>
      <c r="Y358" s="354">
        <f>+F358/6</f>
        <v>2500611</v>
      </c>
      <c r="Z358" s="30"/>
      <c r="AA358" s="40"/>
      <c r="AB358" s="30"/>
      <c r="AC358" s="40"/>
      <c r="AD358" s="19"/>
    </row>
    <row r="359" spans="1:30">
      <c r="A359" s="30">
        <v>357</v>
      </c>
      <c r="B359" s="30" t="s">
        <v>254</v>
      </c>
      <c r="C359" s="30" t="s">
        <v>336</v>
      </c>
      <c r="D359" s="59" t="s">
        <v>813</v>
      </c>
      <c r="E359" s="31" t="s">
        <v>38</v>
      </c>
      <c r="F359" s="358">
        <v>16853000</v>
      </c>
      <c r="G359" s="30" t="s">
        <v>393</v>
      </c>
      <c r="H359" s="33">
        <v>65777854</v>
      </c>
      <c r="I359" s="34">
        <v>4</v>
      </c>
      <c r="J359" s="34">
        <v>1623</v>
      </c>
      <c r="K359" s="35">
        <v>45461</v>
      </c>
      <c r="L359" s="36">
        <f t="shared" si="35"/>
        <v>16853000</v>
      </c>
      <c r="M359" s="367">
        <v>45469</v>
      </c>
      <c r="N359" s="31" t="s">
        <v>40</v>
      </c>
      <c r="O359" s="37">
        <v>45469</v>
      </c>
      <c r="P359" s="31">
        <v>1620</v>
      </c>
      <c r="Q359" s="30">
        <v>220402</v>
      </c>
      <c r="R359" s="38">
        <f t="shared" si="36"/>
        <v>16853000</v>
      </c>
      <c r="S359" s="35">
        <v>45469</v>
      </c>
      <c r="T359" s="33">
        <v>100034348</v>
      </c>
      <c r="U359" s="35">
        <v>45469</v>
      </c>
      <c r="V359" s="41">
        <v>45657</v>
      </c>
      <c r="W359" s="35"/>
      <c r="X359" s="30"/>
      <c r="Y359" s="354">
        <f t="shared" ref="Y359:Y360" si="37">+F359/6</f>
        <v>2808833.3333333335</v>
      </c>
      <c r="Z359" s="30"/>
      <c r="AA359" s="40"/>
      <c r="AB359" s="30"/>
      <c r="AC359" s="40"/>
      <c r="AD359" s="19"/>
    </row>
    <row r="360" spans="1:30">
      <c r="A360" s="30">
        <v>358</v>
      </c>
      <c r="B360" s="30" t="s">
        <v>254</v>
      </c>
      <c r="C360" s="30" t="s">
        <v>336</v>
      </c>
      <c r="D360" s="59" t="s">
        <v>813</v>
      </c>
      <c r="E360" s="31" t="s">
        <v>38</v>
      </c>
      <c r="F360" s="358">
        <v>16853000</v>
      </c>
      <c r="G360" s="30" t="s">
        <v>497</v>
      </c>
      <c r="H360" s="33">
        <v>1234640999</v>
      </c>
      <c r="I360" s="34">
        <v>8</v>
      </c>
      <c r="J360" s="34">
        <v>1615</v>
      </c>
      <c r="K360" s="35">
        <v>45461</v>
      </c>
      <c r="L360" s="36">
        <f t="shared" si="35"/>
        <v>16853000</v>
      </c>
      <c r="M360" s="367">
        <v>45469</v>
      </c>
      <c r="N360" s="31" t="s">
        <v>40</v>
      </c>
      <c r="O360" s="37">
        <v>45470</v>
      </c>
      <c r="P360" s="31">
        <v>1626</v>
      </c>
      <c r="Q360" s="30">
        <v>220402</v>
      </c>
      <c r="R360" s="38">
        <f t="shared" si="36"/>
        <v>16853000</v>
      </c>
      <c r="S360" s="35">
        <v>45470</v>
      </c>
      <c r="T360" s="33" t="s">
        <v>814</v>
      </c>
      <c r="U360" s="35">
        <v>45471</v>
      </c>
      <c r="V360" s="41">
        <v>45657</v>
      </c>
      <c r="W360" s="35"/>
      <c r="X360" s="30"/>
      <c r="Y360" s="354">
        <f t="shared" si="37"/>
        <v>2808833.3333333335</v>
      </c>
      <c r="Z360" s="30"/>
      <c r="AA360" s="40"/>
      <c r="AB360" s="30"/>
      <c r="AC360" s="40"/>
      <c r="AD360" s="19"/>
    </row>
    <row r="361" spans="1:30">
      <c r="A361" s="30">
        <v>359</v>
      </c>
      <c r="B361" s="30" t="s">
        <v>654</v>
      </c>
      <c r="C361" s="30" t="s">
        <v>806</v>
      </c>
      <c r="D361" s="30" t="s">
        <v>807</v>
      </c>
      <c r="E361" s="31" t="s">
        <v>38</v>
      </c>
      <c r="F361" s="358">
        <v>8400000</v>
      </c>
      <c r="G361" s="30" t="s">
        <v>815</v>
      </c>
      <c r="H361" s="33">
        <v>28550638</v>
      </c>
      <c r="I361" s="34">
        <v>1</v>
      </c>
      <c r="J361" s="34">
        <v>1601</v>
      </c>
      <c r="K361" s="35">
        <v>45455</v>
      </c>
      <c r="L361" s="36">
        <f t="shared" si="35"/>
        <v>8400000</v>
      </c>
      <c r="M361" s="367">
        <v>45469</v>
      </c>
      <c r="N361" s="31" t="s">
        <v>40</v>
      </c>
      <c r="O361" s="37">
        <v>45469</v>
      </c>
      <c r="P361" s="31">
        <v>1621</v>
      </c>
      <c r="Q361" s="30">
        <v>220302</v>
      </c>
      <c r="R361" s="38">
        <f t="shared" si="36"/>
        <v>8400000</v>
      </c>
      <c r="S361" s="35">
        <v>45469</v>
      </c>
      <c r="T361" s="33">
        <v>100034362</v>
      </c>
      <c r="U361" s="35">
        <v>45470</v>
      </c>
      <c r="V361" s="31" t="s">
        <v>88</v>
      </c>
      <c r="W361" s="35"/>
      <c r="X361" s="30"/>
      <c r="Y361" s="354">
        <f>+F361/3</f>
        <v>2800000</v>
      </c>
      <c r="Z361" s="30"/>
      <c r="AA361" s="40"/>
      <c r="AB361" s="30"/>
      <c r="AC361" s="40"/>
      <c r="AD361" s="19"/>
    </row>
    <row r="362" spans="1:30">
      <c r="A362" s="30">
        <v>360</v>
      </c>
      <c r="B362" s="30" t="s">
        <v>254</v>
      </c>
      <c r="C362" s="30" t="s">
        <v>816</v>
      </c>
      <c r="D362" s="59" t="s">
        <v>817</v>
      </c>
      <c r="E362" s="31" t="s">
        <v>38</v>
      </c>
      <c r="F362" s="358">
        <v>17332248</v>
      </c>
      <c r="G362" s="30" t="s">
        <v>539</v>
      </c>
      <c r="H362" s="33">
        <v>1109413811</v>
      </c>
      <c r="I362" s="34">
        <v>6</v>
      </c>
      <c r="J362" s="34">
        <v>1619</v>
      </c>
      <c r="K362" s="35">
        <v>45461</v>
      </c>
      <c r="L362" s="36">
        <f t="shared" si="35"/>
        <v>17332248</v>
      </c>
      <c r="M362" s="367">
        <v>45469</v>
      </c>
      <c r="N362" s="31" t="s">
        <v>40</v>
      </c>
      <c r="O362" s="37">
        <v>45467</v>
      </c>
      <c r="P362" s="31">
        <v>1622</v>
      </c>
      <c r="Q362" s="30">
        <v>220402</v>
      </c>
      <c r="R362" s="38">
        <f t="shared" si="36"/>
        <v>17332248</v>
      </c>
      <c r="S362" s="35">
        <v>45469</v>
      </c>
      <c r="T362" s="33" t="s">
        <v>818</v>
      </c>
      <c r="U362" s="35">
        <v>45470</v>
      </c>
      <c r="V362" s="41">
        <v>45657</v>
      </c>
      <c r="W362" s="35"/>
      <c r="X362" s="30"/>
      <c r="Y362" s="354">
        <f t="shared" ref="Y362" si="38">+F362/1</f>
        <v>17332248</v>
      </c>
      <c r="Z362" s="30"/>
      <c r="AA362" s="40"/>
      <c r="AB362" s="30"/>
      <c r="AC362" s="40"/>
      <c r="AD362" s="19"/>
    </row>
    <row r="363" spans="1:30">
      <c r="A363" s="30">
        <v>361</v>
      </c>
      <c r="B363" s="30" t="s">
        <v>254</v>
      </c>
      <c r="C363" s="30" t="s">
        <v>336</v>
      </c>
      <c r="D363" s="30" t="s">
        <v>810</v>
      </c>
      <c r="E363" s="31" t="s">
        <v>38</v>
      </c>
      <c r="F363" s="358">
        <v>15003666</v>
      </c>
      <c r="G363" s="30" t="s">
        <v>349</v>
      </c>
      <c r="H363" s="33">
        <v>52741227</v>
      </c>
      <c r="I363" s="34">
        <v>3</v>
      </c>
      <c r="J363" s="34">
        <v>1648</v>
      </c>
      <c r="K363" s="35">
        <v>45461</v>
      </c>
      <c r="L363" s="36">
        <f t="shared" si="35"/>
        <v>15003666</v>
      </c>
      <c r="M363" s="367">
        <v>45469</v>
      </c>
      <c r="N363" s="31" t="s">
        <v>40</v>
      </c>
      <c r="O363" s="37">
        <v>45469</v>
      </c>
      <c r="P363" s="31">
        <v>1624</v>
      </c>
      <c r="Q363" s="30">
        <v>220402</v>
      </c>
      <c r="R363" s="38">
        <f t="shared" si="36"/>
        <v>15003666</v>
      </c>
      <c r="S363" s="35">
        <v>45469</v>
      </c>
      <c r="T363" s="33" t="s">
        <v>819</v>
      </c>
      <c r="U363" s="35">
        <v>45469</v>
      </c>
      <c r="V363" s="41">
        <v>45657</v>
      </c>
      <c r="W363" s="35"/>
      <c r="X363" s="30"/>
      <c r="Y363" s="354">
        <f>+F363/6</f>
        <v>2500611</v>
      </c>
      <c r="Z363" s="30"/>
      <c r="AA363" s="40"/>
      <c r="AB363" s="30"/>
      <c r="AC363" s="40"/>
      <c r="AD363" s="19"/>
    </row>
    <row r="364" spans="1:30">
      <c r="A364" s="30">
        <v>362</v>
      </c>
      <c r="B364" s="30" t="s">
        <v>254</v>
      </c>
      <c r="C364" s="30" t="s">
        <v>336</v>
      </c>
      <c r="D364" s="30" t="s">
        <v>810</v>
      </c>
      <c r="E364" s="31" t="s">
        <v>38</v>
      </c>
      <c r="F364" s="358">
        <v>15003666</v>
      </c>
      <c r="G364" s="30" t="s">
        <v>361</v>
      </c>
      <c r="H364" s="33">
        <v>1110526239</v>
      </c>
      <c r="I364" s="34">
        <v>1</v>
      </c>
      <c r="J364" s="34">
        <v>1643</v>
      </c>
      <c r="K364" s="35">
        <v>45461</v>
      </c>
      <c r="L364" s="36">
        <f t="shared" si="35"/>
        <v>15003666</v>
      </c>
      <c r="M364" s="367">
        <v>45469</v>
      </c>
      <c r="N364" s="31" t="s">
        <v>40</v>
      </c>
      <c r="O364" s="37">
        <v>45469</v>
      </c>
      <c r="P364" s="31">
        <v>1625</v>
      </c>
      <c r="Q364" s="30">
        <v>220402</v>
      </c>
      <c r="R364" s="38">
        <f t="shared" si="36"/>
        <v>15003666</v>
      </c>
      <c r="S364" s="35">
        <v>45470</v>
      </c>
      <c r="T364" s="33" t="s">
        <v>820</v>
      </c>
      <c r="U364" s="35">
        <v>45469</v>
      </c>
      <c r="V364" s="41">
        <v>45657</v>
      </c>
      <c r="W364" s="35"/>
      <c r="X364" s="30"/>
      <c r="Y364" s="354">
        <f t="shared" ref="Y364:Y372" si="39">+F364/6</f>
        <v>2500611</v>
      </c>
      <c r="Z364" s="30"/>
      <c r="AA364" s="40"/>
      <c r="AB364" s="30"/>
      <c r="AC364" s="40"/>
      <c r="AD364" s="19"/>
    </row>
    <row r="365" spans="1:30">
      <c r="A365" s="30">
        <v>363</v>
      </c>
      <c r="B365" s="30" t="s">
        <v>35</v>
      </c>
      <c r="C365" s="30" t="s">
        <v>1712</v>
      </c>
      <c r="D365" s="30" t="s">
        <v>299</v>
      </c>
      <c r="E365" s="31" t="s">
        <v>38</v>
      </c>
      <c r="F365" s="358">
        <v>15000000</v>
      </c>
      <c r="G365" s="30" t="s">
        <v>822</v>
      </c>
      <c r="H365" s="33">
        <v>1110542682</v>
      </c>
      <c r="I365" s="34">
        <v>9</v>
      </c>
      <c r="J365" s="34">
        <v>1620</v>
      </c>
      <c r="K365" s="35">
        <v>45461</v>
      </c>
      <c r="L365" s="36">
        <f t="shared" si="35"/>
        <v>15000000</v>
      </c>
      <c r="M365" s="367">
        <v>45469</v>
      </c>
      <c r="N365" s="31" t="s">
        <v>40</v>
      </c>
      <c r="O365" s="37">
        <v>45466</v>
      </c>
      <c r="P365" s="31">
        <v>1623</v>
      </c>
      <c r="Q365" s="30">
        <v>2101010301</v>
      </c>
      <c r="R365" s="38">
        <f t="shared" si="36"/>
        <v>15000000</v>
      </c>
      <c r="S365" s="35">
        <v>45467</v>
      </c>
      <c r="T365" s="33">
        <v>100034359</v>
      </c>
      <c r="U365" s="35">
        <v>45469</v>
      </c>
      <c r="V365" s="31" t="s">
        <v>88</v>
      </c>
      <c r="W365" s="35"/>
      <c r="X365" s="30"/>
      <c r="Y365" s="354">
        <f>+F365/3</f>
        <v>5000000</v>
      </c>
      <c r="Z365" s="30"/>
      <c r="AA365" s="40"/>
      <c r="AB365" s="30"/>
      <c r="AC365" s="40"/>
      <c r="AD365" s="19"/>
    </row>
    <row r="366" spans="1:30">
      <c r="A366" s="30">
        <v>364</v>
      </c>
      <c r="B366" s="30" t="s">
        <v>254</v>
      </c>
      <c r="C366" s="30" t="s">
        <v>53</v>
      </c>
      <c r="D366" s="55" t="s">
        <v>823</v>
      </c>
      <c r="E366" s="31" t="s">
        <v>38</v>
      </c>
      <c r="F366" s="358">
        <v>31000000</v>
      </c>
      <c r="G366" s="30" t="s">
        <v>565</v>
      </c>
      <c r="H366" s="33">
        <v>1110511940</v>
      </c>
      <c r="I366" s="34">
        <v>1</v>
      </c>
      <c r="J366" s="34">
        <v>1612</v>
      </c>
      <c r="K366" s="35">
        <v>45456</v>
      </c>
      <c r="L366" s="36">
        <f t="shared" si="35"/>
        <v>31000000</v>
      </c>
      <c r="M366" s="367">
        <v>45469</v>
      </c>
      <c r="N366" s="31" t="s">
        <v>40</v>
      </c>
      <c r="O366" s="37">
        <v>45470</v>
      </c>
      <c r="P366" s="31">
        <v>1627</v>
      </c>
      <c r="Q366" s="30">
        <v>220401</v>
      </c>
      <c r="R366" s="38">
        <f t="shared" si="36"/>
        <v>31000000</v>
      </c>
      <c r="S366" s="35">
        <v>45470</v>
      </c>
      <c r="T366" s="33" t="s">
        <v>824</v>
      </c>
      <c r="U366" s="35">
        <v>45470</v>
      </c>
      <c r="V366" s="41">
        <v>45657</v>
      </c>
      <c r="W366" s="35"/>
      <c r="X366" s="30"/>
      <c r="Y366" s="354">
        <f t="shared" si="39"/>
        <v>5166666.666666667</v>
      </c>
      <c r="Z366" s="30"/>
      <c r="AA366" s="40"/>
      <c r="AB366" s="30"/>
      <c r="AC366" s="40"/>
      <c r="AD366" s="19"/>
    </row>
    <row r="367" spans="1:30">
      <c r="A367" s="30">
        <v>365</v>
      </c>
      <c r="B367" s="30" t="s">
        <v>254</v>
      </c>
      <c r="C367" s="30" t="s">
        <v>53</v>
      </c>
      <c r="D367" s="59" t="s">
        <v>825</v>
      </c>
      <c r="E367" s="31" t="s">
        <v>38</v>
      </c>
      <c r="F367" s="358">
        <v>38500000</v>
      </c>
      <c r="G367" s="30" t="s">
        <v>826</v>
      </c>
      <c r="H367" s="33">
        <v>1106772314</v>
      </c>
      <c r="I367" s="34">
        <v>5</v>
      </c>
      <c r="J367" s="34">
        <v>1605</v>
      </c>
      <c r="K367" s="35">
        <v>45455</v>
      </c>
      <c r="L367" s="36">
        <f t="shared" si="35"/>
        <v>38500000</v>
      </c>
      <c r="M367" s="367">
        <v>45469</v>
      </c>
      <c r="N367" s="31" t="s">
        <v>40</v>
      </c>
      <c r="O367" s="37">
        <v>45470</v>
      </c>
      <c r="P367" s="31">
        <v>1628</v>
      </c>
      <c r="Q367" s="30">
        <v>220401</v>
      </c>
      <c r="R367" s="38">
        <f t="shared" si="36"/>
        <v>38500000</v>
      </c>
      <c r="S367" s="35">
        <v>45470</v>
      </c>
      <c r="T367" s="33" t="s">
        <v>827</v>
      </c>
      <c r="U367" s="35">
        <v>45471</v>
      </c>
      <c r="V367" s="41">
        <v>45657</v>
      </c>
      <c r="W367" s="35"/>
      <c r="X367" s="30"/>
      <c r="Y367" s="354">
        <f t="shared" si="39"/>
        <v>6416666.666666667</v>
      </c>
      <c r="Z367" s="30"/>
      <c r="AA367" s="40"/>
      <c r="AB367" s="30"/>
      <c r="AC367" s="40"/>
      <c r="AD367" s="19"/>
    </row>
    <row r="368" spans="1:30">
      <c r="A368" s="30">
        <v>366</v>
      </c>
      <c r="B368" s="30" t="s">
        <v>254</v>
      </c>
      <c r="C368" s="30" t="s">
        <v>53</v>
      </c>
      <c r="D368" s="55" t="s">
        <v>829</v>
      </c>
      <c r="E368" s="31" t="s">
        <v>38</v>
      </c>
      <c r="F368" s="358">
        <v>51800000</v>
      </c>
      <c r="G368" s="30" t="s">
        <v>830</v>
      </c>
      <c r="H368" s="33">
        <v>93405160</v>
      </c>
      <c r="I368" s="34">
        <v>8</v>
      </c>
      <c r="J368" s="34">
        <v>1576</v>
      </c>
      <c r="K368" s="35">
        <v>45443</v>
      </c>
      <c r="L368" s="36">
        <f t="shared" si="35"/>
        <v>51800000</v>
      </c>
      <c r="M368" s="367">
        <v>45469</v>
      </c>
      <c r="N368" s="31" t="s">
        <v>40</v>
      </c>
      <c r="O368" s="37">
        <v>45470</v>
      </c>
      <c r="P368" s="31">
        <v>1629</v>
      </c>
      <c r="Q368" s="30">
        <v>220401</v>
      </c>
      <c r="R368" s="38">
        <f t="shared" si="36"/>
        <v>51800000</v>
      </c>
      <c r="S368" s="35"/>
      <c r="T368" s="33"/>
      <c r="U368" s="35"/>
      <c r="V368" s="41">
        <v>45657</v>
      </c>
      <c r="W368" s="35"/>
      <c r="X368" s="30"/>
      <c r="Y368" s="354">
        <f t="shared" si="39"/>
        <v>8633333.333333334</v>
      </c>
      <c r="Z368" s="30"/>
      <c r="AA368" s="40"/>
      <c r="AB368" s="30"/>
      <c r="AC368" s="40"/>
      <c r="AD368" s="19"/>
    </row>
    <row r="369" spans="1:30">
      <c r="A369" s="30">
        <v>367</v>
      </c>
      <c r="B369" s="30" t="s">
        <v>254</v>
      </c>
      <c r="C369" s="30" t="s">
        <v>336</v>
      </c>
      <c r="D369" s="30" t="s">
        <v>831</v>
      </c>
      <c r="E369" s="31" t="s">
        <v>38</v>
      </c>
      <c r="F369" s="358">
        <v>17100000</v>
      </c>
      <c r="G369" s="30" t="s">
        <v>502</v>
      </c>
      <c r="H369" s="33">
        <v>1109004088</v>
      </c>
      <c r="I369" s="34">
        <v>2</v>
      </c>
      <c r="J369" s="34">
        <v>1668</v>
      </c>
      <c r="K369" s="35">
        <v>45462</v>
      </c>
      <c r="L369" s="36">
        <f t="shared" si="35"/>
        <v>17100000</v>
      </c>
      <c r="M369" s="367">
        <v>45470</v>
      </c>
      <c r="N369" s="31" t="s">
        <v>40</v>
      </c>
      <c r="O369" s="37">
        <v>45470</v>
      </c>
      <c r="P369" s="31">
        <v>1630</v>
      </c>
      <c r="Q369" s="30">
        <v>220402</v>
      </c>
      <c r="R369" s="38">
        <f t="shared" si="36"/>
        <v>17100000</v>
      </c>
      <c r="S369" s="35">
        <v>45471</v>
      </c>
      <c r="T369" s="33" t="s">
        <v>832</v>
      </c>
      <c r="U369" s="35">
        <v>45475</v>
      </c>
      <c r="V369" s="41">
        <v>45657</v>
      </c>
      <c r="W369" s="35"/>
      <c r="X369" s="30"/>
      <c r="Y369" s="354">
        <f t="shared" si="39"/>
        <v>2850000</v>
      </c>
      <c r="Z369" s="30"/>
      <c r="AA369" s="40"/>
      <c r="AB369" s="30"/>
      <c r="AC369" s="40"/>
      <c r="AD369" s="19"/>
    </row>
    <row r="370" spans="1:30">
      <c r="A370" s="43">
        <v>368</v>
      </c>
      <c r="B370" s="43" t="s">
        <v>35</v>
      </c>
      <c r="C370" s="43" t="s">
        <v>251</v>
      </c>
      <c r="D370" s="57" t="s">
        <v>833</v>
      </c>
      <c r="E370" s="44" t="s">
        <v>38</v>
      </c>
      <c r="F370" s="359">
        <v>16000000</v>
      </c>
      <c r="G370" s="43" t="s">
        <v>834</v>
      </c>
      <c r="H370" s="46">
        <v>93238153</v>
      </c>
      <c r="I370" s="47">
        <v>1</v>
      </c>
      <c r="J370" s="47">
        <v>1614</v>
      </c>
      <c r="K370" s="48">
        <v>45456</v>
      </c>
      <c r="L370" s="49">
        <f t="shared" si="35"/>
        <v>16000000</v>
      </c>
      <c r="M370" s="368">
        <v>45470</v>
      </c>
      <c r="N370" s="44" t="s">
        <v>40</v>
      </c>
      <c r="O370" s="50">
        <v>45470</v>
      </c>
      <c r="P370" s="44">
        <v>1631</v>
      </c>
      <c r="Q370" s="43">
        <v>21030203</v>
      </c>
      <c r="R370" s="51">
        <f t="shared" si="36"/>
        <v>16000000</v>
      </c>
      <c r="S370" s="48">
        <v>45470</v>
      </c>
      <c r="T370" s="46" t="s">
        <v>835</v>
      </c>
      <c r="U370" s="48">
        <v>45470</v>
      </c>
      <c r="V370" s="44" t="s">
        <v>52</v>
      </c>
      <c r="W370" s="48"/>
      <c r="X370" s="43"/>
      <c r="Y370" s="354">
        <f>+F370/2</f>
        <v>8000000</v>
      </c>
      <c r="Z370" s="43"/>
      <c r="AA370" s="53"/>
      <c r="AB370" s="43"/>
      <c r="AC370" s="53"/>
      <c r="AD370" s="19"/>
    </row>
    <row r="371" spans="1:30">
      <c r="A371" s="43">
        <v>369</v>
      </c>
      <c r="B371" s="43" t="s">
        <v>35</v>
      </c>
      <c r="C371" s="43" t="s">
        <v>97</v>
      </c>
      <c r="D371" s="43" t="s">
        <v>836</v>
      </c>
      <c r="E371" s="44" t="s">
        <v>38</v>
      </c>
      <c r="F371" s="359">
        <v>130000000</v>
      </c>
      <c r="G371" s="43" t="s">
        <v>837</v>
      </c>
      <c r="H371" s="46">
        <v>800250023</v>
      </c>
      <c r="I371" s="47">
        <v>3</v>
      </c>
      <c r="J371" s="47">
        <v>1621</v>
      </c>
      <c r="K371" s="48">
        <v>45461</v>
      </c>
      <c r="L371" s="49">
        <f t="shared" si="35"/>
        <v>130000000</v>
      </c>
      <c r="M371" s="368">
        <v>45471</v>
      </c>
      <c r="N371" s="44" t="s">
        <v>40</v>
      </c>
      <c r="O371" s="50">
        <v>45471</v>
      </c>
      <c r="P371" s="44">
        <v>1637</v>
      </c>
      <c r="Q371" s="43">
        <v>220101</v>
      </c>
      <c r="R371" s="51">
        <f t="shared" si="36"/>
        <v>130000000</v>
      </c>
      <c r="S371" s="48">
        <v>45471</v>
      </c>
      <c r="T371" s="46">
        <v>100034403</v>
      </c>
      <c r="U371" s="48">
        <v>45471</v>
      </c>
      <c r="V371" s="44" t="s">
        <v>52</v>
      </c>
      <c r="W371" s="48"/>
      <c r="X371" s="43"/>
      <c r="Y371" s="354">
        <f>+F371/2</f>
        <v>65000000</v>
      </c>
      <c r="Z371" s="43"/>
      <c r="AA371" s="53"/>
      <c r="AB371" s="43"/>
      <c r="AC371" s="53"/>
      <c r="AD371" s="19"/>
    </row>
    <row r="372" spans="1:30">
      <c r="A372" s="30">
        <v>370</v>
      </c>
      <c r="B372" s="30" t="s">
        <v>254</v>
      </c>
      <c r="C372" s="30" t="s">
        <v>36</v>
      </c>
      <c r="D372" s="59" t="s">
        <v>839</v>
      </c>
      <c r="E372" s="31" t="s">
        <v>38</v>
      </c>
      <c r="F372" s="358">
        <v>76135605</v>
      </c>
      <c r="G372" s="30" t="s">
        <v>840</v>
      </c>
      <c r="H372" s="33" t="s">
        <v>841</v>
      </c>
      <c r="I372" s="34">
        <v>9</v>
      </c>
      <c r="J372" s="34">
        <v>1642</v>
      </c>
      <c r="K372" s="35">
        <v>45461</v>
      </c>
      <c r="L372" s="36">
        <f t="shared" si="35"/>
        <v>76135605</v>
      </c>
      <c r="M372" s="367">
        <v>45471</v>
      </c>
      <c r="N372" s="31" t="s">
        <v>40</v>
      </c>
      <c r="O372" s="37">
        <v>45471</v>
      </c>
      <c r="P372" s="31">
        <v>1638</v>
      </c>
      <c r="Q372" s="30">
        <v>220405</v>
      </c>
      <c r="R372" s="38">
        <f t="shared" si="36"/>
        <v>76135605</v>
      </c>
      <c r="S372" s="35">
        <v>45471</v>
      </c>
      <c r="T372" s="33" t="s">
        <v>842</v>
      </c>
      <c r="U372" s="35" t="s">
        <v>843</v>
      </c>
      <c r="V372" s="41">
        <v>45657</v>
      </c>
      <c r="W372" s="35"/>
      <c r="X372" s="30"/>
      <c r="Y372" s="354">
        <f t="shared" si="39"/>
        <v>12689267.5</v>
      </c>
      <c r="Z372" s="30"/>
      <c r="AA372" s="40"/>
      <c r="AB372" s="30"/>
      <c r="AC372" s="40"/>
      <c r="AD372" s="19"/>
    </row>
    <row r="373" spans="1:30">
      <c r="A373" s="30">
        <v>371</v>
      </c>
      <c r="B373" s="30" t="s">
        <v>35</v>
      </c>
      <c r="C373" s="30" t="s">
        <v>48</v>
      </c>
      <c r="D373" s="59" t="s">
        <v>709</v>
      </c>
      <c r="E373" s="31" t="s">
        <v>38</v>
      </c>
      <c r="F373" s="358">
        <v>65500000</v>
      </c>
      <c r="G373" s="30" t="s">
        <v>50</v>
      </c>
      <c r="H373" s="33">
        <v>901252497</v>
      </c>
      <c r="I373" s="34">
        <v>6</v>
      </c>
      <c r="J373" s="34">
        <v>1673</v>
      </c>
      <c r="K373" s="35">
        <v>45462</v>
      </c>
      <c r="L373" s="36">
        <f t="shared" si="35"/>
        <v>65500000</v>
      </c>
      <c r="M373" s="367">
        <v>45471</v>
      </c>
      <c r="N373" s="31" t="s">
        <v>40</v>
      </c>
      <c r="O373" s="37">
        <v>45471</v>
      </c>
      <c r="P373" s="31">
        <v>1636</v>
      </c>
      <c r="Q373" s="30">
        <v>220202</v>
      </c>
      <c r="R373" s="38">
        <f t="shared" si="36"/>
        <v>65500000</v>
      </c>
      <c r="S373" s="35">
        <v>45471</v>
      </c>
      <c r="T373" s="33" t="s">
        <v>844</v>
      </c>
      <c r="U373" s="35">
        <v>45329</v>
      </c>
      <c r="V373" s="31" t="s">
        <v>41</v>
      </c>
      <c r="W373" s="35"/>
      <c r="X373" s="30"/>
      <c r="Y373" s="354">
        <f>+F373/1</f>
        <v>65500000</v>
      </c>
      <c r="Z373" s="30"/>
      <c r="AA373" s="40"/>
      <c r="AB373" s="30"/>
      <c r="AC373" s="40"/>
      <c r="AD373" s="19"/>
    </row>
    <row r="374" spans="1:30">
      <c r="A374" s="30">
        <v>372</v>
      </c>
      <c r="B374" s="30" t="s">
        <v>254</v>
      </c>
      <c r="C374" s="30" t="s">
        <v>48</v>
      </c>
      <c r="D374" s="55" t="s">
        <v>63</v>
      </c>
      <c r="E374" s="31" t="s">
        <v>64</v>
      </c>
      <c r="F374" s="358">
        <v>48600000</v>
      </c>
      <c r="G374" s="30" t="s">
        <v>259</v>
      </c>
      <c r="H374" s="33">
        <v>1232391592</v>
      </c>
      <c r="I374" s="34">
        <v>8</v>
      </c>
      <c r="J374" s="34">
        <v>1674</v>
      </c>
      <c r="K374" s="35">
        <v>45462</v>
      </c>
      <c r="L374" s="36">
        <f t="shared" si="35"/>
        <v>48600000</v>
      </c>
      <c r="M374" s="367">
        <v>45471</v>
      </c>
      <c r="N374" s="31" t="s">
        <v>40</v>
      </c>
      <c r="O374" s="37">
        <v>45471</v>
      </c>
      <c r="P374" s="31">
        <v>1634</v>
      </c>
      <c r="Q374" s="30">
        <v>220401</v>
      </c>
      <c r="R374" s="38">
        <f t="shared" si="36"/>
        <v>48600000</v>
      </c>
      <c r="S374" s="35">
        <v>45471</v>
      </c>
      <c r="T374" s="33" t="s">
        <v>845</v>
      </c>
      <c r="U374" s="35">
        <v>45475</v>
      </c>
      <c r="V374" s="41">
        <v>45657</v>
      </c>
      <c r="W374" s="35"/>
      <c r="X374" s="30"/>
      <c r="Y374" s="354">
        <f>+F374/6</f>
        <v>8100000</v>
      </c>
      <c r="Z374" s="30"/>
      <c r="AA374" s="40"/>
      <c r="AB374" s="30"/>
      <c r="AC374" s="40"/>
      <c r="AD374" s="19"/>
    </row>
    <row r="375" spans="1:30">
      <c r="A375" s="30">
        <v>373</v>
      </c>
      <c r="B375" s="30" t="s">
        <v>254</v>
      </c>
      <c r="C375" s="30" t="s">
        <v>48</v>
      </c>
      <c r="D375" s="55" t="s">
        <v>63</v>
      </c>
      <c r="E375" s="31" t="s">
        <v>38</v>
      </c>
      <c r="F375" s="358">
        <v>50220000</v>
      </c>
      <c r="G375" s="30" t="s">
        <v>722</v>
      </c>
      <c r="H375" s="33">
        <v>1110501425</v>
      </c>
      <c r="I375" s="34">
        <v>7</v>
      </c>
      <c r="J375" s="34">
        <v>1675</v>
      </c>
      <c r="K375" s="35">
        <v>45462</v>
      </c>
      <c r="L375" s="36">
        <f t="shared" si="35"/>
        <v>50220000</v>
      </c>
      <c r="M375" s="367">
        <v>45471</v>
      </c>
      <c r="N375" s="31" t="s">
        <v>40</v>
      </c>
      <c r="O375" s="37"/>
      <c r="P375" s="31"/>
      <c r="Q375" s="30">
        <v>220401</v>
      </c>
      <c r="R375" s="38">
        <f t="shared" si="36"/>
        <v>50220000</v>
      </c>
      <c r="S375" s="35">
        <v>45471</v>
      </c>
      <c r="T375" s="33" t="s">
        <v>846</v>
      </c>
      <c r="U375" s="35">
        <v>45475</v>
      </c>
      <c r="V375" s="41">
        <v>45657</v>
      </c>
      <c r="W375" s="35"/>
      <c r="X375" s="30"/>
      <c r="Y375" s="354">
        <f t="shared" ref="Y375:Y419" si="40">+F375/6</f>
        <v>8370000</v>
      </c>
      <c r="Z375" s="30"/>
      <c r="AA375" s="40"/>
      <c r="AB375" s="30"/>
      <c r="AC375" s="40"/>
      <c r="AD375" s="19"/>
    </row>
    <row r="376" spans="1:30">
      <c r="A376" s="30">
        <v>374</v>
      </c>
      <c r="B376" s="30" t="s">
        <v>254</v>
      </c>
      <c r="C376" s="30" t="s">
        <v>59</v>
      </c>
      <c r="D376" s="59" t="s">
        <v>847</v>
      </c>
      <c r="E376" s="31" t="s">
        <v>38</v>
      </c>
      <c r="F376" s="358">
        <v>17370000</v>
      </c>
      <c r="G376" s="30" t="s">
        <v>281</v>
      </c>
      <c r="H376" s="33">
        <v>1110484511</v>
      </c>
      <c r="I376" s="34">
        <v>9</v>
      </c>
      <c r="J376" s="34">
        <v>1684</v>
      </c>
      <c r="K376" s="35">
        <v>45462</v>
      </c>
      <c r="L376" s="36">
        <f t="shared" si="35"/>
        <v>17370000</v>
      </c>
      <c r="M376" s="367">
        <v>45475</v>
      </c>
      <c r="N376" s="31" t="s">
        <v>40</v>
      </c>
      <c r="O376" s="37"/>
      <c r="P376" s="31"/>
      <c r="Q376" s="30">
        <v>220402</v>
      </c>
      <c r="R376" s="38">
        <f t="shared" si="36"/>
        <v>17370000</v>
      </c>
      <c r="S376" s="35">
        <v>45475</v>
      </c>
      <c r="T376" s="33">
        <v>100034458</v>
      </c>
      <c r="U376" s="35">
        <v>45475</v>
      </c>
      <c r="V376" s="41">
        <v>45657</v>
      </c>
      <c r="W376" s="35"/>
      <c r="X376" s="30"/>
      <c r="Y376" s="354">
        <f t="shared" si="40"/>
        <v>2895000</v>
      </c>
      <c r="Z376" s="30"/>
      <c r="AA376" s="40"/>
      <c r="AB376" s="30"/>
      <c r="AC376" s="40"/>
      <c r="AD376" s="19"/>
    </row>
    <row r="377" spans="1:30">
      <c r="A377" s="30">
        <v>375</v>
      </c>
      <c r="B377" s="30" t="s">
        <v>254</v>
      </c>
      <c r="C377" s="30" t="s">
        <v>48</v>
      </c>
      <c r="D377" s="55" t="s">
        <v>145</v>
      </c>
      <c r="E377" s="31" t="s">
        <v>38</v>
      </c>
      <c r="F377" s="358">
        <v>79380000</v>
      </c>
      <c r="G377" s="30" t="s">
        <v>146</v>
      </c>
      <c r="H377" s="33">
        <v>14138035</v>
      </c>
      <c r="I377" s="34">
        <v>2</v>
      </c>
      <c r="J377" s="34">
        <v>1676</v>
      </c>
      <c r="K377" s="35">
        <v>45462</v>
      </c>
      <c r="L377" s="36">
        <f t="shared" si="35"/>
        <v>79380000</v>
      </c>
      <c r="M377" s="367">
        <v>45414</v>
      </c>
      <c r="N377" s="31" t="s">
        <v>40</v>
      </c>
      <c r="O377" s="37"/>
      <c r="P377" s="31"/>
      <c r="Q377" s="30">
        <v>220401</v>
      </c>
      <c r="R377" s="38">
        <f t="shared" si="36"/>
        <v>79380000</v>
      </c>
      <c r="S377" s="35">
        <v>45475</v>
      </c>
      <c r="T377" s="33" t="s">
        <v>848</v>
      </c>
      <c r="U377" s="35">
        <v>45475</v>
      </c>
      <c r="V377" s="41">
        <v>45657</v>
      </c>
      <c r="W377" s="35"/>
      <c r="X377" s="30"/>
      <c r="Y377" s="354">
        <f t="shared" si="40"/>
        <v>13230000</v>
      </c>
      <c r="Z377" s="30"/>
      <c r="AA377" s="40"/>
      <c r="AB377" s="30"/>
      <c r="AC377" s="40"/>
      <c r="AD377" s="19"/>
    </row>
    <row r="378" spans="1:30">
      <c r="A378" s="30">
        <v>376</v>
      </c>
      <c r="B378" s="30" t="s">
        <v>654</v>
      </c>
      <c r="C378" s="30" t="s">
        <v>314</v>
      </c>
      <c r="D378" s="30" t="s">
        <v>788</v>
      </c>
      <c r="E378" s="31" t="s">
        <v>38</v>
      </c>
      <c r="F378" s="358">
        <v>13500000</v>
      </c>
      <c r="G378" s="30" t="s">
        <v>849</v>
      </c>
      <c r="H378" s="33">
        <v>49781418</v>
      </c>
      <c r="I378" s="34">
        <v>3</v>
      </c>
      <c r="J378" s="34">
        <v>1596</v>
      </c>
      <c r="K378" s="35">
        <v>45455</v>
      </c>
      <c r="L378" s="36">
        <f t="shared" si="35"/>
        <v>13500000</v>
      </c>
      <c r="M378" s="367">
        <v>45475</v>
      </c>
      <c r="N378" s="31" t="s">
        <v>40</v>
      </c>
      <c r="O378" s="37"/>
      <c r="P378" s="31"/>
      <c r="Q378" s="30">
        <v>220301</v>
      </c>
      <c r="R378" s="38">
        <f t="shared" si="36"/>
        <v>13500000</v>
      </c>
      <c r="S378" s="35">
        <v>45475</v>
      </c>
      <c r="T378" s="33">
        <v>100034474</v>
      </c>
      <c r="U378" s="35">
        <v>45476</v>
      </c>
      <c r="V378" s="31" t="s">
        <v>88</v>
      </c>
      <c r="W378" s="35"/>
      <c r="X378" s="30"/>
      <c r="Y378" s="354">
        <f>+F378/3</f>
        <v>4500000</v>
      </c>
      <c r="Z378" s="30"/>
      <c r="AA378" s="40"/>
      <c r="AB378" s="30"/>
      <c r="AC378" s="40"/>
      <c r="AD378" s="19"/>
    </row>
    <row r="379" spans="1:30">
      <c r="A379" s="30">
        <v>377</v>
      </c>
      <c r="B379" s="30" t="s">
        <v>254</v>
      </c>
      <c r="C379" s="30" t="s">
        <v>488</v>
      </c>
      <c r="D379" s="55" t="s">
        <v>100</v>
      </c>
      <c r="E379" s="31" t="s">
        <v>38</v>
      </c>
      <c r="F379" s="358">
        <v>14214000</v>
      </c>
      <c r="G379" s="30" t="s">
        <v>101</v>
      </c>
      <c r="H379" s="33">
        <v>1110518316</v>
      </c>
      <c r="I379" s="34">
        <v>7</v>
      </c>
      <c r="J379" s="34">
        <v>1692</v>
      </c>
      <c r="K379" s="35">
        <v>45468</v>
      </c>
      <c r="L379" s="36">
        <f t="shared" si="35"/>
        <v>14214000</v>
      </c>
      <c r="M379" s="367">
        <v>45475</v>
      </c>
      <c r="N379" s="31" t="s">
        <v>40</v>
      </c>
      <c r="O379" s="37"/>
      <c r="P379" s="31"/>
      <c r="Q379" s="30">
        <v>220402</v>
      </c>
      <c r="R379" s="38">
        <f t="shared" si="36"/>
        <v>14214000</v>
      </c>
      <c r="S379" s="35"/>
      <c r="T379" s="33"/>
      <c r="U379" s="35"/>
      <c r="V379" s="41">
        <v>45657</v>
      </c>
      <c r="W379" s="35"/>
      <c r="X379" s="30"/>
      <c r="Y379" s="354">
        <f t="shared" si="40"/>
        <v>2369000</v>
      </c>
      <c r="Z379" s="30"/>
      <c r="AA379" s="40"/>
      <c r="AB379" s="30"/>
      <c r="AC379" s="40"/>
      <c r="AD379" s="19"/>
    </row>
    <row r="380" spans="1:30">
      <c r="A380" s="30">
        <v>378</v>
      </c>
      <c r="B380" s="30" t="s">
        <v>254</v>
      </c>
      <c r="C380" s="30" t="s">
        <v>92</v>
      </c>
      <c r="D380" s="30" t="s">
        <v>850</v>
      </c>
      <c r="E380" s="31" t="s">
        <v>38</v>
      </c>
      <c r="F380" s="358">
        <v>32000000</v>
      </c>
      <c r="G380" s="30" t="s">
        <v>1713</v>
      </c>
      <c r="H380" s="33">
        <v>60381373</v>
      </c>
      <c r="I380" s="34">
        <v>4</v>
      </c>
      <c r="J380" s="34">
        <v>1672</v>
      </c>
      <c r="K380" s="35">
        <v>45462</v>
      </c>
      <c r="L380" s="36">
        <f t="shared" si="35"/>
        <v>32000000</v>
      </c>
      <c r="M380" s="367">
        <v>45476</v>
      </c>
      <c r="N380" s="31" t="s">
        <v>40</v>
      </c>
      <c r="O380" s="37"/>
      <c r="P380" s="31"/>
      <c r="Q380" s="30">
        <v>220401</v>
      </c>
      <c r="R380" s="38">
        <f t="shared" si="36"/>
        <v>32000000</v>
      </c>
      <c r="S380" s="35"/>
      <c r="T380" s="33"/>
      <c r="U380" s="35"/>
      <c r="V380" s="41">
        <v>45657</v>
      </c>
      <c r="W380" s="35"/>
      <c r="X380" s="30"/>
      <c r="Y380" s="354">
        <f t="shared" si="40"/>
        <v>5333333.333333333</v>
      </c>
      <c r="Z380" s="30"/>
      <c r="AA380" s="40"/>
      <c r="AB380" s="30"/>
      <c r="AC380" s="40"/>
      <c r="AD380" s="19"/>
    </row>
    <row r="381" spans="1:30">
      <c r="A381" s="30">
        <v>379</v>
      </c>
      <c r="B381" s="30" t="s">
        <v>254</v>
      </c>
      <c r="C381" s="30" t="s">
        <v>314</v>
      </c>
      <c r="D381" s="30" t="s">
        <v>853</v>
      </c>
      <c r="E381" s="31" t="s">
        <v>38</v>
      </c>
      <c r="F381" s="358">
        <v>26574000</v>
      </c>
      <c r="G381" s="30" t="s">
        <v>854</v>
      </c>
      <c r="H381" s="33">
        <v>1110531277</v>
      </c>
      <c r="I381" s="34">
        <v>1</v>
      </c>
      <c r="J381" s="34">
        <v>1682</v>
      </c>
      <c r="K381" s="35">
        <v>45462</v>
      </c>
      <c r="L381" s="36">
        <f t="shared" si="35"/>
        <v>26574000</v>
      </c>
      <c r="M381" s="367">
        <v>45476</v>
      </c>
      <c r="N381" s="31" t="s">
        <v>40</v>
      </c>
      <c r="O381" s="37"/>
      <c r="P381" s="31"/>
      <c r="Q381" s="30">
        <v>220401</v>
      </c>
      <c r="R381" s="38">
        <f t="shared" si="36"/>
        <v>26574000</v>
      </c>
      <c r="S381" s="35">
        <v>45476</v>
      </c>
      <c r="T381" s="33" t="s">
        <v>855</v>
      </c>
      <c r="U381" s="35">
        <v>45477</v>
      </c>
      <c r="V381" s="41">
        <v>45657</v>
      </c>
      <c r="W381" s="35"/>
      <c r="X381" s="30"/>
      <c r="Y381" s="354">
        <f t="shared" si="40"/>
        <v>4429000</v>
      </c>
      <c r="Z381" s="30"/>
      <c r="AA381" s="40"/>
      <c r="AB381" s="30"/>
      <c r="AC381" s="40"/>
      <c r="AD381" s="19"/>
    </row>
    <row r="382" spans="1:30">
      <c r="A382" s="30">
        <v>380</v>
      </c>
      <c r="B382" s="30" t="s">
        <v>254</v>
      </c>
      <c r="C382" s="30" t="s">
        <v>314</v>
      </c>
      <c r="D382" s="30" t="s">
        <v>853</v>
      </c>
      <c r="E382" s="31" t="s">
        <v>38</v>
      </c>
      <c r="F382" s="358">
        <v>26574000</v>
      </c>
      <c r="G382" s="30" t="s">
        <v>402</v>
      </c>
      <c r="H382" s="33">
        <v>1109385778</v>
      </c>
      <c r="I382" s="34">
        <v>1</v>
      </c>
      <c r="J382" s="34">
        <v>1686</v>
      </c>
      <c r="K382" s="35">
        <v>45462</v>
      </c>
      <c r="L382" s="36">
        <f t="shared" si="35"/>
        <v>26574000</v>
      </c>
      <c r="M382" s="367">
        <v>45476</v>
      </c>
      <c r="N382" s="31" t="s">
        <v>40</v>
      </c>
      <c r="O382" s="37"/>
      <c r="P382" s="31"/>
      <c r="Q382" s="30">
        <v>220401</v>
      </c>
      <c r="R382" s="38">
        <f t="shared" si="36"/>
        <v>26574000</v>
      </c>
      <c r="S382" s="35">
        <v>45476</v>
      </c>
      <c r="T382" s="33" t="s">
        <v>856</v>
      </c>
      <c r="U382" s="35">
        <v>45477</v>
      </c>
      <c r="V382" s="41">
        <v>45657</v>
      </c>
      <c r="W382" s="35"/>
      <c r="X382" s="30"/>
      <c r="Y382" s="354">
        <f t="shared" si="40"/>
        <v>4429000</v>
      </c>
      <c r="Z382" s="30"/>
      <c r="AA382" s="40"/>
      <c r="AB382" s="30"/>
      <c r="AC382" s="40"/>
      <c r="AD382" s="19"/>
    </row>
    <row r="383" spans="1:30">
      <c r="A383" s="30">
        <v>381</v>
      </c>
      <c r="B383" s="30" t="s">
        <v>254</v>
      </c>
      <c r="C383" s="30" t="s">
        <v>314</v>
      </c>
      <c r="D383" s="30" t="s">
        <v>857</v>
      </c>
      <c r="E383" s="31" t="s">
        <v>38</v>
      </c>
      <c r="F383" s="358">
        <v>13200000</v>
      </c>
      <c r="G383" s="30" t="s">
        <v>388</v>
      </c>
      <c r="H383" s="33">
        <v>37724534</v>
      </c>
      <c r="I383" s="34">
        <v>3</v>
      </c>
      <c r="J383" s="34">
        <v>1689</v>
      </c>
      <c r="K383" s="35">
        <v>45468</v>
      </c>
      <c r="L383" s="36">
        <f t="shared" si="35"/>
        <v>13200000</v>
      </c>
      <c r="M383" s="367">
        <v>45476</v>
      </c>
      <c r="N383" s="31" t="s">
        <v>40</v>
      </c>
      <c r="O383" s="37"/>
      <c r="P383" s="31"/>
      <c r="Q383" s="30">
        <v>220402</v>
      </c>
      <c r="R383" s="38">
        <f t="shared" si="36"/>
        <v>13200000</v>
      </c>
      <c r="S383" s="35">
        <v>45476</v>
      </c>
      <c r="T383" s="33" t="s">
        <v>858</v>
      </c>
      <c r="U383" s="35">
        <v>45476</v>
      </c>
      <c r="V383" s="41">
        <v>45657</v>
      </c>
      <c r="W383" s="35"/>
      <c r="X383" s="30"/>
      <c r="Y383" s="354">
        <f t="shared" si="40"/>
        <v>2200000</v>
      </c>
      <c r="Z383" s="30"/>
      <c r="AA383" s="40"/>
      <c r="AB383" s="30"/>
      <c r="AC383" s="40"/>
      <c r="AD383" s="19"/>
    </row>
    <row r="384" spans="1:30">
      <c r="A384" s="30">
        <v>382</v>
      </c>
      <c r="B384" s="30" t="s">
        <v>254</v>
      </c>
      <c r="C384" s="30" t="s">
        <v>262</v>
      </c>
      <c r="D384" s="59" t="s">
        <v>859</v>
      </c>
      <c r="E384" s="31" t="s">
        <v>38</v>
      </c>
      <c r="F384" s="358">
        <v>15540000</v>
      </c>
      <c r="G384" s="30" t="s">
        <v>451</v>
      </c>
      <c r="H384" s="33">
        <v>1110487432</v>
      </c>
      <c r="I384" s="34">
        <v>9</v>
      </c>
      <c r="J384" s="34">
        <v>1671</v>
      </c>
      <c r="K384" s="35">
        <v>45462</v>
      </c>
      <c r="L384" s="36">
        <v>16308330</v>
      </c>
      <c r="M384" s="367">
        <v>45476</v>
      </c>
      <c r="N384" s="31" t="s">
        <v>40</v>
      </c>
      <c r="O384" s="37"/>
      <c r="P384" s="31"/>
      <c r="Q384" s="30">
        <v>220402</v>
      </c>
      <c r="R384" s="38">
        <v>15540000</v>
      </c>
      <c r="S384" s="35">
        <v>45481</v>
      </c>
      <c r="T384" s="33" t="s">
        <v>860</v>
      </c>
      <c r="U384" s="35">
        <v>45482</v>
      </c>
      <c r="V384" s="41">
        <v>45657</v>
      </c>
      <c r="W384" s="35"/>
      <c r="X384" s="30"/>
      <c r="Y384" s="354">
        <f t="shared" si="40"/>
        <v>2590000</v>
      </c>
      <c r="Z384" s="30"/>
      <c r="AA384" s="40"/>
      <c r="AB384" s="30"/>
      <c r="AC384" s="40"/>
      <c r="AD384" s="19"/>
    </row>
    <row r="385" spans="1:30">
      <c r="A385" s="30">
        <v>383</v>
      </c>
      <c r="B385" s="30" t="s">
        <v>254</v>
      </c>
      <c r="C385" s="30" t="s">
        <v>262</v>
      </c>
      <c r="D385" s="59" t="s">
        <v>859</v>
      </c>
      <c r="E385" s="31" t="s">
        <v>38</v>
      </c>
      <c r="F385" s="358">
        <v>15540000</v>
      </c>
      <c r="G385" s="30" t="s">
        <v>861</v>
      </c>
      <c r="H385" s="33">
        <v>1110538424</v>
      </c>
      <c r="I385" s="34">
        <v>1</v>
      </c>
      <c r="J385" s="34">
        <v>1669</v>
      </c>
      <c r="K385" s="35">
        <v>45462</v>
      </c>
      <c r="L385" s="36">
        <v>16308330</v>
      </c>
      <c r="M385" s="367">
        <v>45476</v>
      </c>
      <c r="N385" s="31" t="s">
        <v>40</v>
      </c>
      <c r="O385" s="37"/>
      <c r="P385" s="31"/>
      <c r="Q385" s="30">
        <v>220402</v>
      </c>
      <c r="R385" s="38">
        <v>15540000</v>
      </c>
      <c r="S385" s="35">
        <v>45476</v>
      </c>
      <c r="T385" s="33" t="s">
        <v>862</v>
      </c>
      <c r="U385" s="35">
        <v>45476</v>
      </c>
      <c r="V385" s="41">
        <v>45657</v>
      </c>
      <c r="W385" s="35"/>
      <c r="X385" s="30"/>
      <c r="Y385" s="354">
        <f t="shared" si="40"/>
        <v>2590000</v>
      </c>
      <c r="Z385" s="30"/>
      <c r="AA385" s="40"/>
      <c r="AB385" s="30"/>
      <c r="AC385" s="40"/>
      <c r="AD385" s="19"/>
    </row>
    <row r="386" spans="1:30">
      <c r="A386" s="30">
        <v>384</v>
      </c>
      <c r="B386" s="30" t="s">
        <v>254</v>
      </c>
      <c r="C386" s="30" t="s">
        <v>262</v>
      </c>
      <c r="D386" s="59" t="s">
        <v>859</v>
      </c>
      <c r="E386" s="31" t="s">
        <v>38</v>
      </c>
      <c r="F386" s="358">
        <v>15540000</v>
      </c>
      <c r="G386" s="30" t="s">
        <v>536</v>
      </c>
      <c r="H386" s="33">
        <v>1110489832</v>
      </c>
      <c r="I386" s="34">
        <v>0</v>
      </c>
      <c r="J386" s="34">
        <v>1670</v>
      </c>
      <c r="K386" s="35">
        <v>45462</v>
      </c>
      <c r="L386" s="36">
        <v>16308330</v>
      </c>
      <c r="M386" s="367">
        <v>45476</v>
      </c>
      <c r="N386" s="31" t="s">
        <v>40</v>
      </c>
      <c r="O386" s="37"/>
      <c r="P386" s="31"/>
      <c r="Q386" s="30">
        <v>220402</v>
      </c>
      <c r="R386" s="38">
        <v>15540000</v>
      </c>
      <c r="S386" s="35">
        <v>45476</v>
      </c>
      <c r="T386" s="33" t="s">
        <v>863</v>
      </c>
      <c r="U386" s="35">
        <v>45476</v>
      </c>
      <c r="V386" s="41">
        <v>45657</v>
      </c>
      <c r="W386" s="35"/>
      <c r="X386" s="30"/>
      <c r="Y386" s="354">
        <f t="shared" si="40"/>
        <v>2590000</v>
      </c>
      <c r="Z386" s="30"/>
      <c r="AA386" s="40"/>
      <c r="AB386" s="30"/>
      <c r="AC386" s="40"/>
      <c r="AD386" s="19"/>
    </row>
    <row r="387" spans="1:30">
      <c r="A387" s="30">
        <v>385</v>
      </c>
      <c r="B387" s="30" t="s">
        <v>254</v>
      </c>
      <c r="C387" s="30" t="s">
        <v>210</v>
      </c>
      <c r="D387" s="30" t="s">
        <v>864</v>
      </c>
      <c r="E387" s="31" t="s">
        <v>38</v>
      </c>
      <c r="F387" s="358">
        <v>16200000</v>
      </c>
      <c r="G387" s="30" t="s">
        <v>865</v>
      </c>
      <c r="H387" s="33">
        <v>1110489791</v>
      </c>
      <c r="I387" s="34">
        <v>7</v>
      </c>
      <c r="J387" s="34">
        <v>1664</v>
      </c>
      <c r="K387" s="35">
        <v>45462</v>
      </c>
      <c r="L387" s="36">
        <v>17100000</v>
      </c>
      <c r="M387" s="367">
        <v>45476</v>
      </c>
      <c r="N387" s="31" t="s">
        <v>40</v>
      </c>
      <c r="O387" s="37"/>
      <c r="P387" s="31"/>
      <c r="Q387" s="30">
        <v>220402</v>
      </c>
      <c r="R387" s="38">
        <v>16200000</v>
      </c>
      <c r="S387" s="35"/>
      <c r="T387" s="33"/>
      <c r="U387" s="35"/>
      <c r="V387" s="41">
        <v>45657</v>
      </c>
      <c r="W387" s="35"/>
      <c r="X387" s="30"/>
      <c r="Y387" s="354">
        <f t="shared" si="40"/>
        <v>2700000</v>
      </c>
      <c r="Z387" s="30"/>
      <c r="AA387" s="40"/>
      <c r="AB387" s="30"/>
      <c r="AC387" s="40"/>
      <c r="AD387" s="19"/>
    </row>
    <row r="388" spans="1:30">
      <c r="A388" s="30">
        <v>386</v>
      </c>
      <c r="B388" s="30" t="s">
        <v>254</v>
      </c>
      <c r="C388" s="30" t="s">
        <v>210</v>
      </c>
      <c r="D388" s="30" t="s">
        <v>864</v>
      </c>
      <c r="E388" s="31" t="s">
        <v>38</v>
      </c>
      <c r="F388" s="358">
        <v>16200000</v>
      </c>
      <c r="G388" s="30" t="s">
        <v>342</v>
      </c>
      <c r="H388" s="33">
        <v>1003820148</v>
      </c>
      <c r="I388" s="34">
        <v>1</v>
      </c>
      <c r="J388" s="34">
        <v>1666</v>
      </c>
      <c r="K388" s="35">
        <v>45462</v>
      </c>
      <c r="L388" s="36">
        <v>17100000</v>
      </c>
      <c r="M388" s="367">
        <v>45476</v>
      </c>
      <c r="N388" s="31" t="s">
        <v>40</v>
      </c>
      <c r="O388" s="37"/>
      <c r="P388" s="31"/>
      <c r="Q388" s="30">
        <v>220402</v>
      </c>
      <c r="R388" s="38">
        <v>16200000</v>
      </c>
      <c r="S388" s="35"/>
      <c r="T388" s="33"/>
      <c r="U388" s="35"/>
      <c r="V388" s="41">
        <v>45657</v>
      </c>
      <c r="W388" s="35"/>
      <c r="X388" s="30"/>
      <c r="Y388" s="354">
        <f t="shared" si="40"/>
        <v>2700000</v>
      </c>
      <c r="Z388" s="30"/>
      <c r="AA388" s="40"/>
      <c r="AB388" s="30"/>
      <c r="AC388" s="40"/>
      <c r="AD388" s="19"/>
    </row>
    <row r="389" spans="1:30">
      <c r="A389" s="30">
        <v>387</v>
      </c>
      <c r="B389" s="30" t="s">
        <v>254</v>
      </c>
      <c r="C389" s="30" t="s">
        <v>210</v>
      </c>
      <c r="D389" s="30" t="s">
        <v>864</v>
      </c>
      <c r="E389" s="31" t="s">
        <v>38</v>
      </c>
      <c r="F389" s="358">
        <v>16200000</v>
      </c>
      <c r="G389" s="30" t="s">
        <v>351</v>
      </c>
      <c r="H389" s="33">
        <v>1110471181</v>
      </c>
      <c r="I389" s="34">
        <v>5</v>
      </c>
      <c r="J389" s="34">
        <v>1678</v>
      </c>
      <c r="K389" s="35">
        <v>45462</v>
      </c>
      <c r="L389" s="36">
        <v>17100000</v>
      </c>
      <c r="M389" s="367">
        <v>45476</v>
      </c>
      <c r="N389" s="31" t="s">
        <v>40</v>
      </c>
      <c r="O389" s="37"/>
      <c r="P389" s="31"/>
      <c r="Q389" s="30">
        <v>220402</v>
      </c>
      <c r="R389" s="38">
        <v>16200000</v>
      </c>
      <c r="S389" s="35">
        <v>45476</v>
      </c>
      <c r="T389" s="33" t="s">
        <v>868</v>
      </c>
      <c r="U389" s="35">
        <v>45476</v>
      </c>
      <c r="V389" s="41">
        <v>45657</v>
      </c>
      <c r="W389" s="35"/>
      <c r="X389" s="30"/>
      <c r="Y389" s="354">
        <f t="shared" si="40"/>
        <v>2700000</v>
      </c>
      <c r="Z389" s="30"/>
      <c r="AA389" s="40"/>
      <c r="AB389" s="30"/>
      <c r="AC389" s="40"/>
      <c r="AD389" s="19"/>
    </row>
    <row r="390" spans="1:30">
      <c r="A390" s="30">
        <v>388</v>
      </c>
      <c r="B390" s="30" t="s">
        <v>254</v>
      </c>
      <c r="C390" s="30" t="s">
        <v>210</v>
      </c>
      <c r="D390" s="30" t="s">
        <v>864</v>
      </c>
      <c r="E390" s="31" t="s">
        <v>38</v>
      </c>
      <c r="F390" s="358">
        <v>16200000</v>
      </c>
      <c r="G390" s="30" t="s">
        <v>554</v>
      </c>
      <c r="H390" s="33">
        <v>1110491563</v>
      </c>
      <c r="I390" s="34">
        <v>0</v>
      </c>
      <c r="J390" s="34">
        <v>1665</v>
      </c>
      <c r="K390" s="35">
        <v>45462</v>
      </c>
      <c r="L390" s="36">
        <v>17100000</v>
      </c>
      <c r="M390" s="367">
        <v>45476</v>
      </c>
      <c r="N390" s="31" t="s">
        <v>40</v>
      </c>
      <c r="O390" s="37"/>
      <c r="P390" s="31"/>
      <c r="Q390" s="30">
        <v>220402</v>
      </c>
      <c r="R390" s="38">
        <v>16200000</v>
      </c>
      <c r="S390" s="35">
        <v>45477</v>
      </c>
      <c r="T390" s="33" t="s">
        <v>869</v>
      </c>
      <c r="U390" s="35">
        <v>45478</v>
      </c>
      <c r="V390" s="41">
        <v>45657</v>
      </c>
      <c r="W390" s="35"/>
      <c r="X390" s="30"/>
      <c r="Y390" s="354">
        <f t="shared" si="40"/>
        <v>2700000</v>
      </c>
      <c r="Z390" s="30"/>
      <c r="AA390" s="40"/>
      <c r="AB390" s="30"/>
      <c r="AC390" s="40"/>
      <c r="AD390" s="19"/>
    </row>
    <row r="391" spans="1:30">
      <c r="A391" s="30">
        <v>389</v>
      </c>
      <c r="B391" s="30" t="s">
        <v>254</v>
      </c>
      <c r="C391" s="30" t="s">
        <v>210</v>
      </c>
      <c r="D391" s="30" t="s">
        <v>864</v>
      </c>
      <c r="E391" s="31" t="s">
        <v>38</v>
      </c>
      <c r="F391" s="358">
        <v>16200000</v>
      </c>
      <c r="G391" s="30" t="s">
        <v>367</v>
      </c>
      <c r="H391" s="33">
        <v>1109380383</v>
      </c>
      <c r="I391" s="34">
        <v>1</v>
      </c>
      <c r="J391" s="34">
        <v>1667</v>
      </c>
      <c r="K391" s="35">
        <v>45462</v>
      </c>
      <c r="L391" s="36">
        <v>17100000</v>
      </c>
      <c r="M391" s="367">
        <v>45476</v>
      </c>
      <c r="N391" s="31" t="s">
        <v>40</v>
      </c>
      <c r="O391" s="37"/>
      <c r="P391" s="31"/>
      <c r="Q391" s="30">
        <v>220402</v>
      </c>
      <c r="R391" s="38">
        <v>16200000</v>
      </c>
      <c r="S391" s="35">
        <v>45476</v>
      </c>
      <c r="T391" s="33">
        <v>100034499</v>
      </c>
      <c r="U391" s="35">
        <v>45477</v>
      </c>
      <c r="V391" s="41">
        <v>45657</v>
      </c>
      <c r="W391" s="35"/>
      <c r="X391" s="30"/>
      <c r="Y391" s="354">
        <f t="shared" si="40"/>
        <v>2700000</v>
      </c>
      <c r="Z391" s="30"/>
      <c r="AA391" s="40"/>
      <c r="AB391" s="30"/>
      <c r="AC391" s="40"/>
      <c r="AD391" s="19"/>
    </row>
    <row r="392" spans="1:30">
      <c r="A392" s="30">
        <v>390</v>
      </c>
      <c r="B392" s="30" t="s">
        <v>254</v>
      </c>
      <c r="C392" s="30" t="s">
        <v>210</v>
      </c>
      <c r="D392" s="59" t="s">
        <v>870</v>
      </c>
      <c r="E392" s="31" t="s">
        <v>38</v>
      </c>
      <c r="F392" s="358">
        <v>14214000</v>
      </c>
      <c r="G392" s="30" t="s">
        <v>381</v>
      </c>
      <c r="H392" s="33">
        <v>1110498747</v>
      </c>
      <c r="I392" s="34">
        <v>0</v>
      </c>
      <c r="J392" s="34">
        <v>1651</v>
      </c>
      <c r="K392" s="35">
        <v>45461</v>
      </c>
      <c r="L392" s="36">
        <v>15003666</v>
      </c>
      <c r="M392" s="367">
        <v>45476</v>
      </c>
      <c r="N392" s="31" t="s">
        <v>40</v>
      </c>
      <c r="O392" s="37"/>
      <c r="P392" s="31"/>
      <c r="Q392" s="30">
        <v>220402</v>
      </c>
      <c r="R392" s="38">
        <v>14214000</v>
      </c>
      <c r="S392" s="35">
        <v>45478</v>
      </c>
      <c r="T392" s="33" t="s">
        <v>871</v>
      </c>
      <c r="U392" s="35">
        <v>45478</v>
      </c>
      <c r="V392" s="41">
        <v>45657</v>
      </c>
      <c r="W392" s="35"/>
      <c r="X392" s="30"/>
      <c r="Y392" s="354">
        <f t="shared" si="40"/>
        <v>2369000</v>
      </c>
      <c r="Z392" s="30"/>
      <c r="AA392" s="40"/>
      <c r="AB392" s="30"/>
      <c r="AC392" s="40"/>
      <c r="AD392" s="19"/>
    </row>
    <row r="393" spans="1:30">
      <c r="A393" s="30">
        <v>391</v>
      </c>
      <c r="B393" s="30" t="s">
        <v>254</v>
      </c>
      <c r="C393" s="30" t="s">
        <v>314</v>
      </c>
      <c r="D393" s="30" t="s">
        <v>872</v>
      </c>
      <c r="E393" s="31" t="s">
        <v>38</v>
      </c>
      <c r="F393" s="358">
        <v>14214000</v>
      </c>
      <c r="G393" s="30" t="s">
        <v>522</v>
      </c>
      <c r="H393" s="33">
        <v>28551456</v>
      </c>
      <c r="I393" s="34">
        <v>0</v>
      </c>
      <c r="J393" s="34">
        <v>1680</v>
      </c>
      <c r="K393" s="35">
        <v>45461</v>
      </c>
      <c r="L393" s="36">
        <v>15240567</v>
      </c>
      <c r="M393" s="367">
        <v>45476</v>
      </c>
      <c r="N393" s="31" t="s">
        <v>40</v>
      </c>
      <c r="O393" s="37"/>
      <c r="P393" s="31"/>
      <c r="Q393" s="30">
        <v>220402</v>
      </c>
      <c r="R393" s="38">
        <v>14214000</v>
      </c>
      <c r="S393" s="35"/>
      <c r="T393" s="33"/>
      <c r="U393" s="35"/>
      <c r="V393" s="41">
        <v>45657</v>
      </c>
      <c r="W393" s="35"/>
      <c r="X393" s="30"/>
      <c r="Y393" s="354">
        <f t="shared" si="40"/>
        <v>2369000</v>
      </c>
      <c r="Z393" s="30"/>
      <c r="AA393" s="40"/>
      <c r="AB393" s="30"/>
      <c r="AC393" s="40"/>
      <c r="AD393" s="19"/>
    </row>
    <row r="394" spans="1:30">
      <c r="A394" s="30">
        <v>392</v>
      </c>
      <c r="B394" s="30" t="s">
        <v>254</v>
      </c>
      <c r="C394" s="30" t="s">
        <v>314</v>
      </c>
      <c r="D394" s="30" t="s">
        <v>864</v>
      </c>
      <c r="E394" s="31" t="s">
        <v>38</v>
      </c>
      <c r="F394" s="358">
        <v>14214000</v>
      </c>
      <c r="G394" s="59" t="s">
        <v>399</v>
      </c>
      <c r="H394" s="33">
        <v>28914677</v>
      </c>
      <c r="I394" s="34">
        <v>0</v>
      </c>
      <c r="J394" s="34">
        <v>1630</v>
      </c>
      <c r="K394" s="35">
        <v>45461</v>
      </c>
      <c r="L394" s="36">
        <v>15240567</v>
      </c>
      <c r="M394" s="367">
        <v>45476</v>
      </c>
      <c r="N394" s="31" t="s">
        <v>40</v>
      </c>
      <c r="O394" s="37"/>
      <c r="P394" s="31"/>
      <c r="Q394" s="30">
        <v>220402</v>
      </c>
      <c r="R394" s="38">
        <v>14214000</v>
      </c>
      <c r="S394" s="35">
        <v>45477</v>
      </c>
      <c r="T394" s="33">
        <v>100034565</v>
      </c>
      <c r="U394" s="35">
        <v>45476</v>
      </c>
      <c r="V394" s="41">
        <v>45657</v>
      </c>
      <c r="W394" s="35"/>
      <c r="X394" s="30"/>
      <c r="Y394" s="354">
        <f t="shared" si="40"/>
        <v>2369000</v>
      </c>
      <c r="Z394" s="30"/>
      <c r="AA394" s="40"/>
      <c r="AB394" s="30"/>
      <c r="AC394" s="40"/>
      <c r="AD394" s="19"/>
    </row>
    <row r="395" spans="1:30">
      <c r="A395" s="30">
        <v>393</v>
      </c>
      <c r="B395" s="30" t="s">
        <v>254</v>
      </c>
      <c r="C395" s="30" t="s">
        <v>314</v>
      </c>
      <c r="D395" s="30" t="s">
        <v>864</v>
      </c>
      <c r="E395" s="31" t="s">
        <v>38</v>
      </c>
      <c r="F395" s="358">
        <v>14214000</v>
      </c>
      <c r="G395" s="30" t="s">
        <v>874</v>
      </c>
      <c r="H395" s="33">
        <v>1005827296</v>
      </c>
      <c r="I395" s="34">
        <v>2</v>
      </c>
      <c r="J395" s="34">
        <v>1626</v>
      </c>
      <c r="K395" s="35">
        <v>45461</v>
      </c>
      <c r="L395" s="36">
        <v>16583000</v>
      </c>
      <c r="M395" s="367">
        <v>45476</v>
      </c>
      <c r="N395" s="31" t="s">
        <v>40</v>
      </c>
      <c r="O395" s="37"/>
      <c r="P395" s="31"/>
      <c r="Q395" s="30">
        <v>220402</v>
      </c>
      <c r="R395" s="38">
        <v>14214000</v>
      </c>
      <c r="S395" s="35">
        <v>45477</v>
      </c>
      <c r="T395" s="33" t="s">
        <v>875</v>
      </c>
      <c r="U395" s="35" t="s">
        <v>876</v>
      </c>
      <c r="V395" s="41">
        <v>45657</v>
      </c>
      <c r="W395" s="35"/>
      <c r="X395" s="30"/>
      <c r="Y395" s="354">
        <f t="shared" si="40"/>
        <v>2369000</v>
      </c>
      <c r="Z395" s="30"/>
      <c r="AA395" s="40"/>
      <c r="AB395" s="30"/>
      <c r="AC395" s="40"/>
      <c r="AD395" s="19"/>
    </row>
    <row r="396" spans="1:30">
      <c r="A396" s="30">
        <v>394</v>
      </c>
      <c r="B396" s="30" t="s">
        <v>254</v>
      </c>
      <c r="C396" s="30" t="s">
        <v>210</v>
      </c>
      <c r="D396" s="59" t="s">
        <v>870</v>
      </c>
      <c r="E396" s="31" t="s">
        <v>38</v>
      </c>
      <c r="F396" s="358">
        <v>14214000</v>
      </c>
      <c r="G396" s="30" t="s">
        <v>319</v>
      </c>
      <c r="H396" s="33">
        <v>1110597725</v>
      </c>
      <c r="I396" s="34">
        <v>3</v>
      </c>
      <c r="J396" s="34">
        <v>1685</v>
      </c>
      <c r="K396" s="35">
        <v>45462</v>
      </c>
      <c r="L396" s="36">
        <v>15003666</v>
      </c>
      <c r="M396" s="367">
        <v>45476</v>
      </c>
      <c r="N396" s="31" t="s">
        <v>40</v>
      </c>
      <c r="O396" s="37"/>
      <c r="P396" s="31"/>
      <c r="Q396" s="30">
        <v>220402</v>
      </c>
      <c r="R396" s="38">
        <v>14214000</v>
      </c>
      <c r="S396" s="35"/>
      <c r="T396" s="33"/>
      <c r="U396" s="35"/>
      <c r="V396" s="41">
        <v>45657</v>
      </c>
      <c r="W396" s="35"/>
      <c r="X396" s="30"/>
      <c r="Y396" s="354">
        <f t="shared" si="40"/>
        <v>2369000</v>
      </c>
      <c r="Z396" s="30"/>
      <c r="AA396" s="40"/>
      <c r="AB396" s="30"/>
      <c r="AC396" s="40"/>
      <c r="AD396" s="19"/>
    </row>
    <row r="397" spans="1:30">
      <c r="A397" s="30">
        <v>395</v>
      </c>
      <c r="B397" s="30" t="s">
        <v>254</v>
      </c>
      <c r="C397" s="30" t="s">
        <v>488</v>
      </c>
      <c r="D397" s="55" t="s">
        <v>100</v>
      </c>
      <c r="E397" s="31" t="s">
        <v>38</v>
      </c>
      <c r="F397" s="358">
        <v>14214000</v>
      </c>
      <c r="G397" s="30" t="s">
        <v>472</v>
      </c>
      <c r="H397" s="33">
        <v>1006130203</v>
      </c>
      <c r="I397" s="34">
        <v>9</v>
      </c>
      <c r="J397" s="34">
        <v>1693</v>
      </c>
      <c r="K397" s="35">
        <v>45462</v>
      </c>
      <c r="L397" s="36">
        <v>15003667</v>
      </c>
      <c r="M397" s="367">
        <v>45476</v>
      </c>
      <c r="N397" s="31" t="s">
        <v>40</v>
      </c>
      <c r="O397" s="37"/>
      <c r="P397" s="31"/>
      <c r="Q397" s="30">
        <v>220402</v>
      </c>
      <c r="R397" s="38">
        <v>14214000</v>
      </c>
      <c r="S397" s="35">
        <v>45476</v>
      </c>
      <c r="T397" s="33">
        <v>100034512</v>
      </c>
      <c r="U397" s="35">
        <v>45477</v>
      </c>
      <c r="V397" s="41">
        <v>45657</v>
      </c>
      <c r="W397" s="35"/>
      <c r="X397" s="30"/>
      <c r="Y397" s="354">
        <f t="shared" si="40"/>
        <v>2369000</v>
      </c>
      <c r="Z397" s="30"/>
      <c r="AA397" s="40"/>
      <c r="AB397" s="30"/>
      <c r="AC397" s="40"/>
      <c r="AD397" s="19"/>
    </row>
    <row r="398" spans="1:30">
      <c r="A398" s="30">
        <v>396</v>
      </c>
      <c r="B398" s="30" t="s">
        <v>254</v>
      </c>
      <c r="C398" s="30" t="s">
        <v>314</v>
      </c>
      <c r="D398" s="30" t="s">
        <v>872</v>
      </c>
      <c r="E398" s="31" t="s">
        <v>38</v>
      </c>
      <c r="F398" s="358">
        <v>14214000</v>
      </c>
      <c r="G398" s="30" t="s">
        <v>394</v>
      </c>
      <c r="H398" s="33">
        <v>1234643097</v>
      </c>
      <c r="I398" s="34">
        <v>3</v>
      </c>
      <c r="J398" s="34">
        <v>1624</v>
      </c>
      <c r="K398" s="35">
        <v>45461</v>
      </c>
      <c r="L398" s="36">
        <v>16583000</v>
      </c>
      <c r="M398" s="367">
        <v>45476</v>
      </c>
      <c r="N398" s="31" t="s">
        <v>40</v>
      </c>
      <c r="O398" s="37"/>
      <c r="P398" s="31"/>
      <c r="Q398" s="30">
        <v>220402</v>
      </c>
      <c r="R398" s="38">
        <v>14214000</v>
      </c>
      <c r="S398" s="35"/>
      <c r="T398" s="33"/>
      <c r="U398" s="35"/>
      <c r="V398" s="41">
        <v>45657</v>
      </c>
      <c r="W398" s="35"/>
      <c r="X398" s="30"/>
      <c r="Y398" s="354">
        <f t="shared" si="40"/>
        <v>2369000</v>
      </c>
      <c r="Z398" s="30"/>
      <c r="AA398" s="40"/>
      <c r="AB398" s="30"/>
      <c r="AC398" s="40"/>
      <c r="AD398" s="19"/>
    </row>
    <row r="399" spans="1:30">
      <c r="A399" s="30">
        <v>397</v>
      </c>
      <c r="B399" s="30" t="s">
        <v>254</v>
      </c>
      <c r="C399" s="30" t="s">
        <v>314</v>
      </c>
      <c r="D399" s="30" t="s">
        <v>872</v>
      </c>
      <c r="E399" s="31" t="s">
        <v>38</v>
      </c>
      <c r="F399" s="358">
        <v>14214000</v>
      </c>
      <c r="G399" s="30" t="s">
        <v>504</v>
      </c>
      <c r="H399" s="33">
        <v>1110552026</v>
      </c>
      <c r="I399" s="34">
        <v>1</v>
      </c>
      <c r="J399" s="34">
        <v>1625</v>
      </c>
      <c r="K399" s="35">
        <v>45461</v>
      </c>
      <c r="L399" s="36">
        <v>16583000</v>
      </c>
      <c r="M399" s="367">
        <v>45476</v>
      </c>
      <c r="N399" s="31" t="s">
        <v>40</v>
      </c>
      <c r="O399" s="37"/>
      <c r="P399" s="31"/>
      <c r="Q399" s="30">
        <v>220402</v>
      </c>
      <c r="R399" s="38">
        <v>14214000</v>
      </c>
      <c r="S399" s="35">
        <v>45477</v>
      </c>
      <c r="T399" s="33" t="s">
        <v>879</v>
      </c>
      <c r="U399" s="35">
        <v>45477</v>
      </c>
      <c r="V399" s="41">
        <v>45657</v>
      </c>
      <c r="W399" s="35"/>
      <c r="X399" s="30"/>
      <c r="Y399" s="354">
        <f t="shared" si="40"/>
        <v>2369000</v>
      </c>
      <c r="Z399" s="30"/>
      <c r="AA399" s="40"/>
      <c r="AB399" s="30"/>
      <c r="AC399" s="40"/>
      <c r="AD399" s="19"/>
    </row>
    <row r="400" spans="1:30">
      <c r="A400" s="30">
        <v>398</v>
      </c>
      <c r="B400" s="30" t="s">
        <v>254</v>
      </c>
      <c r="C400" s="30" t="s">
        <v>314</v>
      </c>
      <c r="D400" s="30" t="s">
        <v>872</v>
      </c>
      <c r="E400" s="31" t="s">
        <v>38</v>
      </c>
      <c r="F400" s="358">
        <v>14214000</v>
      </c>
      <c r="G400" s="30" t="s">
        <v>395</v>
      </c>
      <c r="H400" s="33">
        <v>1088308527</v>
      </c>
      <c r="I400" s="34">
        <v>4</v>
      </c>
      <c r="J400" s="34">
        <v>1622</v>
      </c>
      <c r="K400" s="35">
        <v>45461</v>
      </c>
      <c r="L400" s="36">
        <v>16583000</v>
      </c>
      <c r="M400" s="367">
        <v>45476</v>
      </c>
      <c r="N400" s="31" t="s">
        <v>40</v>
      </c>
      <c r="O400" s="37"/>
      <c r="P400" s="31"/>
      <c r="Q400" s="30">
        <v>220402</v>
      </c>
      <c r="R400" s="38">
        <v>14214000</v>
      </c>
      <c r="S400" s="35">
        <v>45477</v>
      </c>
      <c r="T400" s="33">
        <v>100034565</v>
      </c>
      <c r="U400" s="35">
        <v>45476</v>
      </c>
      <c r="V400" s="41">
        <v>45657</v>
      </c>
      <c r="W400" s="35"/>
      <c r="X400" s="30"/>
      <c r="Y400" s="354">
        <f t="shared" si="40"/>
        <v>2369000</v>
      </c>
      <c r="Z400" s="30"/>
      <c r="AA400" s="40"/>
      <c r="AB400" s="30"/>
      <c r="AC400" s="40"/>
      <c r="AD400" s="19"/>
    </row>
    <row r="401" spans="1:30">
      <c r="A401" s="30">
        <v>399</v>
      </c>
      <c r="B401" s="30" t="s">
        <v>254</v>
      </c>
      <c r="C401" s="30" t="s">
        <v>210</v>
      </c>
      <c r="D401" s="30" t="s">
        <v>864</v>
      </c>
      <c r="E401" s="31" t="s">
        <v>38</v>
      </c>
      <c r="F401" s="358">
        <v>16200000</v>
      </c>
      <c r="G401" s="30" t="s">
        <v>446</v>
      </c>
      <c r="H401" s="33">
        <v>1004417147</v>
      </c>
      <c r="I401" s="34">
        <v>0</v>
      </c>
      <c r="J401" s="34">
        <v>1679</v>
      </c>
      <c r="K401" s="35">
        <v>45462</v>
      </c>
      <c r="L401" s="36">
        <v>17100000</v>
      </c>
      <c r="M401" s="367">
        <v>45476</v>
      </c>
      <c r="N401" s="31" t="s">
        <v>40</v>
      </c>
      <c r="O401" s="37"/>
      <c r="P401" s="31"/>
      <c r="Q401" s="30">
        <v>220402</v>
      </c>
      <c r="R401" s="38">
        <v>16200000</v>
      </c>
      <c r="S401" s="35"/>
      <c r="T401" s="33"/>
      <c r="U401" s="35"/>
      <c r="V401" s="41">
        <v>45657</v>
      </c>
      <c r="W401" s="35"/>
      <c r="X401" s="30"/>
      <c r="Y401" s="354">
        <f t="shared" si="40"/>
        <v>2700000</v>
      </c>
      <c r="Z401" s="30"/>
      <c r="AA401" s="40"/>
      <c r="AB401" s="30"/>
      <c r="AC401" s="40"/>
      <c r="AD401" s="19"/>
    </row>
    <row r="402" spans="1:30">
      <c r="A402" s="30">
        <v>400</v>
      </c>
      <c r="B402" s="30" t="s">
        <v>254</v>
      </c>
      <c r="C402" s="30" t="s">
        <v>314</v>
      </c>
      <c r="D402" s="30" t="s">
        <v>872</v>
      </c>
      <c r="E402" s="31" t="s">
        <v>38</v>
      </c>
      <c r="F402" s="358">
        <v>14214000</v>
      </c>
      <c r="G402" s="30" t="s">
        <v>444</v>
      </c>
      <c r="H402" s="33">
        <v>52049254</v>
      </c>
      <c r="I402" s="34">
        <v>5</v>
      </c>
      <c r="J402" s="34">
        <v>1681</v>
      </c>
      <c r="K402" s="35">
        <v>45462</v>
      </c>
      <c r="L402" s="36">
        <v>15240567</v>
      </c>
      <c r="M402" s="367">
        <v>45476</v>
      </c>
      <c r="N402" s="31" t="s">
        <v>40</v>
      </c>
      <c r="O402" s="37"/>
      <c r="P402" s="31"/>
      <c r="Q402" s="30">
        <v>220402</v>
      </c>
      <c r="R402" s="38">
        <v>14214000</v>
      </c>
      <c r="S402" s="35">
        <v>45477</v>
      </c>
      <c r="T402" s="33" t="s">
        <v>882</v>
      </c>
      <c r="U402" s="35">
        <v>45477</v>
      </c>
      <c r="V402" s="41">
        <v>45657</v>
      </c>
      <c r="W402" s="35"/>
      <c r="X402" s="30"/>
      <c r="Y402" s="354">
        <f t="shared" si="40"/>
        <v>2369000</v>
      </c>
      <c r="Z402" s="30"/>
      <c r="AA402" s="40"/>
      <c r="AB402" s="30"/>
      <c r="AC402" s="40"/>
      <c r="AD402" s="19"/>
    </row>
    <row r="403" spans="1:30">
      <c r="A403" s="30">
        <v>401</v>
      </c>
      <c r="B403" s="30" t="s">
        <v>254</v>
      </c>
      <c r="C403" s="30" t="s">
        <v>210</v>
      </c>
      <c r="D403" s="59" t="s">
        <v>870</v>
      </c>
      <c r="E403" s="31" t="s">
        <v>38</v>
      </c>
      <c r="F403" s="358">
        <v>14214000</v>
      </c>
      <c r="G403" s="30" t="s">
        <v>883</v>
      </c>
      <c r="H403" s="33">
        <v>1111453139</v>
      </c>
      <c r="I403" s="34">
        <v>2</v>
      </c>
      <c r="J403" s="34">
        <v>1650</v>
      </c>
      <c r="K403" s="35">
        <v>45461</v>
      </c>
      <c r="L403" s="36">
        <v>15003666</v>
      </c>
      <c r="M403" s="367">
        <v>45476</v>
      </c>
      <c r="N403" s="31" t="s">
        <v>40</v>
      </c>
      <c r="O403" s="37"/>
      <c r="P403" s="31"/>
      <c r="Q403" s="30">
        <v>220402</v>
      </c>
      <c r="R403" s="38">
        <v>14214000</v>
      </c>
      <c r="S403" s="35">
        <v>45477</v>
      </c>
      <c r="T403" s="33" t="s">
        <v>884</v>
      </c>
      <c r="U403" s="35">
        <v>45478</v>
      </c>
      <c r="V403" s="41">
        <v>45657</v>
      </c>
      <c r="W403" s="35"/>
      <c r="X403" s="30"/>
      <c r="Y403" s="354">
        <f t="shared" si="40"/>
        <v>2369000</v>
      </c>
      <c r="Z403" s="30"/>
      <c r="AA403" s="40"/>
      <c r="AB403" s="30"/>
      <c r="AC403" s="40"/>
      <c r="AD403" s="19"/>
    </row>
    <row r="404" spans="1:30">
      <c r="A404" s="30">
        <v>402</v>
      </c>
      <c r="B404" s="30" t="s">
        <v>254</v>
      </c>
      <c r="C404" s="30" t="s">
        <v>314</v>
      </c>
      <c r="D404" s="30" t="s">
        <v>872</v>
      </c>
      <c r="E404" s="31" t="s">
        <v>38</v>
      </c>
      <c r="F404" s="358">
        <v>14214000</v>
      </c>
      <c r="G404" s="30" t="s">
        <v>397</v>
      </c>
      <c r="H404" s="33">
        <v>33994070</v>
      </c>
      <c r="I404" s="34">
        <v>0</v>
      </c>
      <c r="J404" s="34">
        <v>1627</v>
      </c>
      <c r="K404" s="35">
        <v>45461</v>
      </c>
      <c r="L404" s="36">
        <v>15240567</v>
      </c>
      <c r="M404" s="367">
        <v>45476</v>
      </c>
      <c r="N404" s="31" t="s">
        <v>40</v>
      </c>
      <c r="O404" s="37"/>
      <c r="P404" s="31"/>
      <c r="Q404" s="30">
        <v>220402</v>
      </c>
      <c r="R404" s="38">
        <v>14214000</v>
      </c>
      <c r="S404" s="35">
        <v>45477</v>
      </c>
      <c r="T404" s="33" t="s">
        <v>885</v>
      </c>
      <c r="U404" s="35">
        <v>45477</v>
      </c>
      <c r="V404" s="41">
        <v>45657</v>
      </c>
      <c r="W404" s="35"/>
      <c r="X404" s="30"/>
      <c r="Y404" s="354">
        <f t="shared" si="40"/>
        <v>2369000</v>
      </c>
      <c r="Z404" s="30"/>
      <c r="AA404" s="40"/>
      <c r="AB404" s="30"/>
      <c r="AC404" s="40"/>
      <c r="AD404" s="19"/>
    </row>
    <row r="405" spans="1:30">
      <c r="A405" s="30">
        <v>403</v>
      </c>
      <c r="B405" s="30" t="s">
        <v>254</v>
      </c>
      <c r="C405" s="30" t="s">
        <v>314</v>
      </c>
      <c r="D405" s="30" t="s">
        <v>872</v>
      </c>
      <c r="E405" s="31" t="s">
        <v>38</v>
      </c>
      <c r="F405" s="358">
        <v>14214000</v>
      </c>
      <c r="G405" s="30" t="s">
        <v>442</v>
      </c>
      <c r="H405" s="33">
        <v>1234645968</v>
      </c>
      <c r="I405" s="34">
        <v>2</v>
      </c>
      <c r="J405" s="34">
        <v>1644</v>
      </c>
      <c r="K405" s="35">
        <v>45461</v>
      </c>
      <c r="L405" s="36">
        <v>15240567</v>
      </c>
      <c r="M405" s="367">
        <v>45476</v>
      </c>
      <c r="N405" s="31" t="s">
        <v>40</v>
      </c>
      <c r="O405" s="37"/>
      <c r="P405" s="31"/>
      <c r="Q405" s="30">
        <v>220402</v>
      </c>
      <c r="R405" s="38">
        <v>14214000</v>
      </c>
      <c r="S405" s="35">
        <v>45477</v>
      </c>
      <c r="T405" s="33" t="s">
        <v>886</v>
      </c>
      <c r="U405" s="35">
        <v>45477</v>
      </c>
      <c r="V405" s="41">
        <v>45657</v>
      </c>
      <c r="W405" s="35"/>
      <c r="X405" s="30"/>
      <c r="Y405" s="354">
        <f t="shared" si="40"/>
        <v>2369000</v>
      </c>
      <c r="Z405" s="30"/>
      <c r="AA405" s="40"/>
      <c r="AB405" s="30"/>
      <c r="AC405" s="40"/>
      <c r="AD405" s="19"/>
    </row>
    <row r="406" spans="1:30">
      <c r="A406" s="30">
        <v>404</v>
      </c>
      <c r="B406" s="30" t="s">
        <v>254</v>
      </c>
      <c r="C406" s="30" t="s">
        <v>314</v>
      </c>
      <c r="D406" s="30" t="s">
        <v>872</v>
      </c>
      <c r="E406" s="31" t="s">
        <v>38</v>
      </c>
      <c r="F406" s="358">
        <v>14214000</v>
      </c>
      <c r="G406" s="30" t="s">
        <v>396</v>
      </c>
      <c r="H406" s="33">
        <v>1110060962</v>
      </c>
      <c r="I406" s="34">
        <v>7</v>
      </c>
      <c r="J406" s="34">
        <v>1631</v>
      </c>
      <c r="K406" s="35">
        <v>45461</v>
      </c>
      <c r="L406" s="36">
        <v>15240567</v>
      </c>
      <c r="M406" s="367">
        <v>45476</v>
      </c>
      <c r="N406" s="31" t="s">
        <v>40</v>
      </c>
      <c r="O406" s="37"/>
      <c r="P406" s="31"/>
      <c r="Q406" s="30">
        <v>220402</v>
      </c>
      <c r="R406" s="38">
        <v>14214000</v>
      </c>
      <c r="S406" s="35"/>
      <c r="T406" s="33"/>
      <c r="U406" s="35"/>
      <c r="V406" s="41">
        <v>45657</v>
      </c>
      <c r="W406" s="35"/>
      <c r="X406" s="30"/>
      <c r="Y406" s="354">
        <f t="shared" si="40"/>
        <v>2369000</v>
      </c>
      <c r="Z406" s="30"/>
      <c r="AA406" s="40"/>
      <c r="AB406" s="30"/>
      <c r="AC406" s="40"/>
      <c r="AD406" s="19"/>
    </row>
    <row r="407" spans="1:30">
      <c r="A407" s="30">
        <v>405</v>
      </c>
      <c r="B407" s="30" t="s">
        <v>254</v>
      </c>
      <c r="C407" s="30" t="s">
        <v>314</v>
      </c>
      <c r="D407" s="30" t="s">
        <v>872</v>
      </c>
      <c r="E407" s="31" t="s">
        <v>38</v>
      </c>
      <c r="F407" s="358">
        <v>14214000</v>
      </c>
      <c r="G407" s="30" t="s">
        <v>430</v>
      </c>
      <c r="H407" s="33">
        <v>1110453084</v>
      </c>
      <c r="I407" s="34">
        <v>2</v>
      </c>
      <c r="J407" s="34">
        <v>1628</v>
      </c>
      <c r="K407" s="35">
        <v>45461</v>
      </c>
      <c r="L407" s="36">
        <v>15240567</v>
      </c>
      <c r="M407" s="367">
        <v>45476</v>
      </c>
      <c r="N407" s="31" t="s">
        <v>40</v>
      </c>
      <c r="O407" s="37"/>
      <c r="P407" s="31"/>
      <c r="Q407" s="30">
        <v>220402</v>
      </c>
      <c r="R407" s="38">
        <v>14214000</v>
      </c>
      <c r="S407" s="35">
        <v>45481</v>
      </c>
      <c r="T407" s="33">
        <v>100034665</v>
      </c>
      <c r="U407" s="35">
        <v>45481</v>
      </c>
      <c r="V407" s="41">
        <v>45657</v>
      </c>
      <c r="W407" s="35"/>
      <c r="X407" s="30"/>
      <c r="Y407" s="354">
        <f t="shared" si="40"/>
        <v>2369000</v>
      </c>
      <c r="Z407" s="30"/>
      <c r="AA407" s="40"/>
      <c r="AB407" s="30"/>
      <c r="AC407" s="40"/>
      <c r="AD407" s="19"/>
    </row>
    <row r="408" spans="1:30">
      <c r="A408" s="30">
        <v>406</v>
      </c>
      <c r="B408" s="30" t="s">
        <v>254</v>
      </c>
      <c r="C408" s="30" t="s">
        <v>210</v>
      </c>
      <c r="D408" s="59" t="s">
        <v>870</v>
      </c>
      <c r="E408" s="31" t="s">
        <v>38</v>
      </c>
      <c r="F408" s="358">
        <v>14214000</v>
      </c>
      <c r="G408" s="30" t="s">
        <v>888</v>
      </c>
      <c r="H408" s="33">
        <v>1110507022</v>
      </c>
      <c r="I408" s="34">
        <v>1</v>
      </c>
      <c r="J408" s="34">
        <v>1646</v>
      </c>
      <c r="K408" s="35">
        <v>45461</v>
      </c>
      <c r="L408" s="36">
        <v>15003666</v>
      </c>
      <c r="M408" s="367">
        <v>45476</v>
      </c>
      <c r="N408" s="31" t="s">
        <v>40</v>
      </c>
      <c r="O408" s="37"/>
      <c r="P408" s="31"/>
      <c r="Q408" s="30">
        <v>220402</v>
      </c>
      <c r="R408" s="38">
        <v>14214000</v>
      </c>
      <c r="S408" s="35"/>
      <c r="T408" s="33"/>
      <c r="U408" s="35"/>
      <c r="V408" s="41">
        <v>45657</v>
      </c>
      <c r="W408" s="35"/>
      <c r="X408" s="30"/>
      <c r="Y408" s="354">
        <f t="shared" si="40"/>
        <v>2369000</v>
      </c>
      <c r="Z408" s="30"/>
      <c r="AA408" s="40"/>
      <c r="AB408" s="30"/>
      <c r="AC408" s="40"/>
      <c r="AD408" s="19"/>
    </row>
    <row r="409" spans="1:30">
      <c r="A409" s="30">
        <v>407</v>
      </c>
      <c r="B409" s="30" t="s">
        <v>254</v>
      </c>
      <c r="C409" s="30" t="s">
        <v>210</v>
      </c>
      <c r="D409" s="59" t="s">
        <v>870</v>
      </c>
      <c r="E409" s="31" t="s">
        <v>38</v>
      </c>
      <c r="F409" s="358">
        <v>14214000</v>
      </c>
      <c r="G409" s="30" t="s">
        <v>889</v>
      </c>
      <c r="H409" s="33">
        <v>65588998</v>
      </c>
      <c r="I409" s="34">
        <v>5</v>
      </c>
      <c r="J409" s="34">
        <v>1647</v>
      </c>
      <c r="K409" s="35">
        <v>45461</v>
      </c>
      <c r="L409" s="36">
        <v>15003666</v>
      </c>
      <c r="M409" s="367">
        <v>45476</v>
      </c>
      <c r="N409" s="31" t="s">
        <v>40</v>
      </c>
      <c r="O409" s="37"/>
      <c r="P409" s="31"/>
      <c r="Q409" s="30">
        <v>220402</v>
      </c>
      <c r="R409" s="38">
        <v>14214000</v>
      </c>
      <c r="S409" s="35"/>
      <c r="T409" s="33"/>
      <c r="U409" s="35"/>
      <c r="V409" s="41">
        <v>45657</v>
      </c>
      <c r="W409" s="35"/>
      <c r="X409" s="30"/>
      <c r="Y409" s="354">
        <f t="shared" si="40"/>
        <v>2369000</v>
      </c>
      <c r="Z409" s="30"/>
      <c r="AA409" s="40"/>
      <c r="AB409" s="30"/>
      <c r="AC409" s="40"/>
      <c r="AD409" s="19"/>
    </row>
    <row r="410" spans="1:30">
      <c r="A410" s="43">
        <v>408</v>
      </c>
      <c r="B410" s="43" t="s">
        <v>254</v>
      </c>
      <c r="C410" s="43" t="s">
        <v>314</v>
      </c>
      <c r="D410" s="43" t="s">
        <v>872</v>
      </c>
      <c r="E410" s="44" t="s">
        <v>38</v>
      </c>
      <c r="F410" s="359">
        <v>14214000</v>
      </c>
      <c r="G410" s="43" t="s">
        <v>495</v>
      </c>
      <c r="H410" s="46">
        <v>1110536322</v>
      </c>
      <c r="I410" s="47">
        <v>8</v>
      </c>
      <c r="J410" s="47">
        <v>1629</v>
      </c>
      <c r="K410" s="48">
        <v>45461</v>
      </c>
      <c r="L410" s="49">
        <v>15240567</v>
      </c>
      <c r="M410" s="368">
        <v>45476</v>
      </c>
      <c r="N410" s="44" t="s">
        <v>40</v>
      </c>
      <c r="O410" s="50"/>
      <c r="P410" s="44"/>
      <c r="Q410" s="43">
        <v>220402</v>
      </c>
      <c r="R410" s="51">
        <v>14214000</v>
      </c>
      <c r="S410" s="48">
        <v>45478</v>
      </c>
      <c r="T410" s="46" t="s">
        <v>890</v>
      </c>
      <c r="U410" s="48">
        <v>45481</v>
      </c>
      <c r="V410" s="247">
        <v>45657</v>
      </c>
      <c r="W410" s="48"/>
      <c r="X410" s="43"/>
      <c r="Y410" s="354">
        <f t="shared" si="40"/>
        <v>2369000</v>
      </c>
      <c r="Z410" s="43"/>
      <c r="AA410" s="53"/>
      <c r="AB410" s="43"/>
      <c r="AC410" s="53"/>
      <c r="AD410" s="19"/>
    </row>
    <row r="411" spans="1:30">
      <c r="A411" s="30">
        <v>409</v>
      </c>
      <c r="B411" s="30" t="s">
        <v>254</v>
      </c>
      <c r="C411" s="30" t="s">
        <v>314</v>
      </c>
      <c r="D411" s="30" t="s">
        <v>872</v>
      </c>
      <c r="E411" s="31" t="s">
        <v>38</v>
      </c>
      <c r="F411" s="358">
        <v>14214000</v>
      </c>
      <c r="G411" s="30" t="s">
        <v>532</v>
      </c>
      <c r="H411" s="33">
        <v>38364657</v>
      </c>
      <c r="I411" s="34">
        <v>9</v>
      </c>
      <c r="J411" s="34">
        <v>1645</v>
      </c>
      <c r="K411" s="35">
        <v>45461</v>
      </c>
      <c r="L411" s="36">
        <v>15240567</v>
      </c>
      <c r="M411" s="367">
        <v>45476</v>
      </c>
      <c r="N411" s="31" t="s">
        <v>40</v>
      </c>
      <c r="O411" s="37"/>
      <c r="P411" s="31"/>
      <c r="Q411" s="30">
        <v>220402</v>
      </c>
      <c r="R411" s="38">
        <v>14214000</v>
      </c>
      <c r="S411" s="35"/>
      <c r="T411" s="33"/>
      <c r="U411" s="35"/>
      <c r="V411" s="41">
        <v>45657</v>
      </c>
      <c r="W411" s="35"/>
      <c r="X411" s="30"/>
      <c r="Y411" s="354">
        <f t="shared" si="40"/>
        <v>2369000</v>
      </c>
      <c r="Z411" s="30"/>
      <c r="AA411" s="40"/>
      <c r="AB411" s="30"/>
      <c r="AC411" s="40"/>
      <c r="AD411" s="19"/>
    </row>
    <row r="412" spans="1:30">
      <c r="A412" s="30">
        <v>410</v>
      </c>
      <c r="B412" s="30" t="s">
        <v>254</v>
      </c>
      <c r="C412" s="30" t="s">
        <v>488</v>
      </c>
      <c r="D412" s="55" t="s">
        <v>100</v>
      </c>
      <c r="E412" s="31" t="s">
        <v>38</v>
      </c>
      <c r="F412" s="358">
        <v>14214000</v>
      </c>
      <c r="G412" s="30" t="s">
        <v>894</v>
      </c>
      <c r="H412" s="33">
        <v>65767290</v>
      </c>
      <c r="I412" s="34">
        <v>8</v>
      </c>
      <c r="J412" s="34">
        <v>1703</v>
      </c>
      <c r="K412" s="35">
        <v>45468</v>
      </c>
      <c r="L412" s="36">
        <f t="shared" ref="L412" si="41">F412</f>
        <v>14214000</v>
      </c>
      <c r="M412" s="367">
        <v>45477</v>
      </c>
      <c r="N412" s="31" t="s">
        <v>40</v>
      </c>
      <c r="O412" s="37"/>
      <c r="P412" s="31"/>
      <c r="Q412" s="30">
        <v>220402</v>
      </c>
      <c r="R412" s="38">
        <f t="shared" ref="R412" si="42">L412</f>
        <v>14214000</v>
      </c>
      <c r="S412" s="35">
        <v>45477</v>
      </c>
      <c r="T412" s="33">
        <v>100034557</v>
      </c>
      <c r="U412" s="35">
        <v>45477</v>
      </c>
      <c r="V412" s="41">
        <v>45657</v>
      </c>
      <c r="W412" s="35"/>
      <c r="X412" s="30"/>
      <c r="Y412" s="354">
        <f t="shared" si="40"/>
        <v>2369000</v>
      </c>
      <c r="Z412" s="30"/>
      <c r="AA412" s="40"/>
      <c r="AB412" s="30"/>
      <c r="AC412" s="40"/>
      <c r="AD412" s="19"/>
    </row>
    <row r="413" spans="1:30">
      <c r="A413" s="30">
        <v>411</v>
      </c>
      <c r="B413" s="30" t="s">
        <v>254</v>
      </c>
      <c r="C413" s="30" t="s">
        <v>314</v>
      </c>
      <c r="D413" s="59" t="s">
        <v>895</v>
      </c>
      <c r="E413" s="31" t="s">
        <v>38</v>
      </c>
      <c r="F413" s="358">
        <v>13933330</v>
      </c>
      <c r="G413" s="30" t="s">
        <v>387</v>
      </c>
      <c r="H413" s="33">
        <v>1005720298</v>
      </c>
      <c r="I413" s="34">
        <v>6</v>
      </c>
      <c r="J413" s="34">
        <v>1690</v>
      </c>
      <c r="K413" s="35">
        <v>45468</v>
      </c>
      <c r="L413" s="36">
        <v>13933330</v>
      </c>
      <c r="M413" s="367">
        <v>45477</v>
      </c>
      <c r="N413" s="31" t="s">
        <v>40</v>
      </c>
      <c r="O413" s="37"/>
      <c r="P413" s="31"/>
      <c r="Q413" s="30">
        <v>220402</v>
      </c>
      <c r="R413" s="38">
        <v>13933333</v>
      </c>
      <c r="S413" s="35">
        <v>45477</v>
      </c>
      <c r="T413" s="33" t="s">
        <v>896</v>
      </c>
      <c r="U413" s="35">
        <v>45477</v>
      </c>
      <c r="V413" s="41">
        <v>45657</v>
      </c>
      <c r="W413" s="35"/>
      <c r="X413" s="30"/>
      <c r="Y413" s="354">
        <f t="shared" si="40"/>
        <v>2322221.6666666665</v>
      </c>
      <c r="Z413" s="30"/>
      <c r="AA413" s="40"/>
      <c r="AB413" s="30"/>
      <c r="AC413" s="40"/>
      <c r="AD413" s="19"/>
    </row>
    <row r="414" spans="1:30">
      <c r="A414" s="30">
        <v>412</v>
      </c>
      <c r="B414" s="30" t="s">
        <v>254</v>
      </c>
      <c r="C414" s="30" t="s">
        <v>210</v>
      </c>
      <c r="D414" s="30" t="s">
        <v>864</v>
      </c>
      <c r="E414" s="31" t="s">
        <v>38</v>
      </c>
      <c r="F414" s="358">
        <v>16200000</v>
      </c>
      <c r="G414" s="30" t="s">
        <v>897</v>
      </c>
      <c r="H414" s="33">
        <v>65752745</v>
      </c>
      <c r="I414" s="34">
        <v>1</v>
      </c>
      <c r="J414" s="34">
        <v>1714</v>
      </c>
      <c r="K414" s="35">
        <v>45471</v>
      </c>
      <c r="L414" s="36">
        <v>17100000</v>
      </c>
      <c r="M414" s="367">
        <v>45477</v>
      </c>
      <c r="N414" s="31" t="s">
        <v>40</v>
      </c>
      <c r="O414" s="37"/>
      <c r="P414" s="31"/>
      <c r="Q414" s="30">
        <v>220402</v>
      </c>
      <c r="R414" s="38">
        <v>16200000</v>
      </c>
      <c r="S414" s="35">
        <v>45477</v>
      </c>
      <c r="T414" s="33" t="s">
        <v>898</v>
      </c>
      <c r="U414" s="35">
        <v>45478</v>
      </c>
      <c r="V414" s="41">
        <v>45657</v>
      </c>
      <c r="W414" s="35"/>
      <c r="X414" s="30"/>
      <c r="Y414" s="354">
        <f t="shared" si="40"/>
        <v>2700000</v>
      </c>
      <c r="Z414" s="30"/>
      <c r="AA414" s="40"/>
      <c r="AB414" s="30"/>
      <c r="AC414" s="40"/>
      <c r="AD414" s="19"/>
    </row>
    <row r="415" spans="1:30">
      <c r="A415" s="30">
        <v>413</v>
      </c>
      <c r="B415" s="30" t="s">
        <v>254</v>
      </c>
      <c r="C415" s="30" t="s">
        <v>899</v>
      </c>
      <c r="D415" s="59" t="s">
        <v>900</v>
      </c>
      <c r="E415" s="31" t="s">
        <v>38</v>
      </c>
      <c r="F415" s="358">
        <v>22800000</v>
      </c>
      <c r="G415" s="30" t="s">
        <v>901</v>
      </c>
      <c r="H415" s="33">
        <v>1110445701</v>
      </c>
      <c r="I415" s="34">
        <v>5</v>
      </c>
      <c r="J415" s="34">
        <v>1708</v>
      </c>
      <c r="K415" s="35">
        <v>45468</v>
      </c>
      <c r="L415" s="36">
        <f t="shared" ref="L415:L433" si="43">F415</f>
        <v>22800000</v>
      </c>
      <c r="M415" s="367">
        <v>45477</v>
      </c>
      <c r="N415" s="31" t="s">
        <v>40</v>
      </c>
      <c r="O415" s="37"/>
      <c r="P415" s="31"/>
      <c r="Q415" s="30">
        <v>220401</v>
      </c>
      <c r="R415" s="38">
        <f t="shared" ref="R415:R421" si="44">L415</f>
        <v>22800000</v>
      </c>
      <c r="S415" s="35">
        <v>45477</v>
      </c>
      <c r="T415" s="33" t="s">
        <v>902</v>
      </c>
      <c r="U415" s="35">
        <v>45478</v>
      </c>
      <c r="V415" s="41">
        <v>45657</v>
      </c>
      <c r="W415" s="35"/>
      <c r="X415" s="30"/>
      <c r="Y415" s="354">
        <f t="shared" si="40"/>
        <v>3800000</v>
      </c>
      <c r="Z415" s="30"/>
      <c r="AA415" s="40"/>
      <c r="AB415" s="30"/>
      <c r="AC415" s="40"/>
      <c r="AD415" s="19"/>
    </row>
    <row r="416" spans="1:30">
      <c r="A416" s="30">
        <v>414</v>
      </c>
      <c r="B416" s="30" t="s">
        <v>254</v>
      </c>
      <c r="C416" s="30" t="s">
        <v>791</v>
      </c>
      <c r="D416" s="55" t="s">
        <v>83</v>
      </c>
      <c r="E416" s="31" t="s">
        <v>38</v>
      </c>
      <c r="F416" s="358">
        <v>25200000</v>
      </c>
      <c r="G416" s="30" t="s">
        <v>327</v>
      </c>
      <c r="H416" s="33">
        <v>1018474756</v>
      </c>
      <c r="I416" s="34">
        <v>1</v>
      </c>
      <c r="J416" s="34">
        <v>1617</v>
      </c>
      <c r="K416" s="35">
        <v>45456</v>
      </c>
      <c r="L416" s="36">
        <f t="shared" si="43"/>
        <v>25200000</v>
      </c>
      <c r="M416" s="367">
        <v>45477</v>
      </c>
      <c r="N416" s="31" t="s">
        <v>40</v>
      </c>
      <c r="O416" s="37"/>
      <c r="P416" s="31"/>
      <c r="Q416" s="30">
        <v>220401</v>
      </c>
      <c r="R416" s="38">
        <f t="shared" si="44"/>
        <v>25200000</v>
      </c>
      <c r="S416" s="35"/>
      <c r="T416" s="33"/>
      <c r="U416" s="35"/>
      <c r="V416" s="41">
        <v>45657</v>
      </c>
      <c r="W416" s="35"/>
      <c r="X416" s="30"/>
      <c r="Y416" s="354">
        <f t="shared" si="40"/>
        <v>4200000</v>
      </c>
      <c r="Z416" s="30"/>
      <c r="AA416" s="40"/>
      <c r="AB416" s="30"/>
      <c r="AC416" s="40"/>
      <c r="AD416" s="19"/>
    </row>
    <row r="417" spans="1:30">
      <c r="A417" s="30">
        <v>415</v>
      </c>
      <c r="B417" s="30" t="s">
        <v>254</v>
      </c>
      <c r="C417" s="30" t="s">
        <v>791</v>
      </c>
      <c r="D417" s="59" t="s">
        <v>900</v>
      </c>
      <c r="E417" s="31" t="s">
        <v>38</v>
      </c>
      <c r="F417" s="358">
        <v>22800000</v>
      </c>
      <c r="G417" s="30" t="s">
        <v>475</v>
      </c>
      <c r="H417" s="33">
        <v>1234640609</v>
      </c>
      <c r="I417" s="34">
        <v>0</v>
      </c>
      <c r="J417" s="34">
        <v>1707</v>
      </c>
      <c r="K417" s="35">
        <v>45468</v>
      </c>
      <c r="L417" s="36">
        <f t="shared" si="43"/>
        <v>22800000</v>
      </c>
      <c r="M417" s="367">
        <v>45477</v>
      </c>
      <c r="N417" s="31" t="s">
        <v>40</v>
      </c>
      <c r="O417" s="37"/>
      <c r="P417" s="31"/>
      <c r="Q417" s="30">
        <v>220401</v>
      </c>
      <c r="R417" s="38">
        <f t="shared" si="44"/>
        <v>22800000</v>
      </c>
      <c r="S417" s="35"/>
      <c r="T417" s="33"/>
      <c r="U417" s="35"/>
      <c r="V417" s="41">
        <v>45657</v>
      </c>
      <c r="W417" s="35"/>
      <c r="X417" s="30"/>
      <c r="Y417" s="354">
        <f t="shared" si="40"/>
        <v>3800000</v>
      </c>
      <c r="Z417" s="30"/>
      <c r="AA417" s="40"/>
      <c r="AB417" s="30"/>
      <c r="AC417" s="40"/>
      <c r="AD417" s="19"/>
    </row>
    <row r="418" spans="1:30">
      <c r="A418" s="30">
        <v>416</v>
      </c>
      <c r="B418" s="30" t="s">
        <v>254</v>
      </c>
      <c r="C418" s="30" t="s">
        <v>314</v>
      </c>
      <c r="D418" s="59" t="s">
        <v>701</v>
      </c>
      <c r="E418" s="31" t="s">
        <v>38</v>
      </c>
      <c r="F418" s="358">
        <v>31850000</v>
      </c>
      <c r="G418" s="30" t="s">
        <v>702</v>
      </c>
      <c r="H418" s="33">
        <v>1110466779</v>
      </c>
      <c r="I418" s="34">
        <v>9</v>
      </c>
      <c r="J418" s="34">
        <v>1693</v>
      </c>
      <c r="K418" s="35">
        <v>45468</v>
      </c>
      <c r="L418" s="36">
        <f t="shared" si="43"/>
        <v>31850000</v>
      </c>
      <c r="M418" s="367">
        <v>45477</v>
      </c>
      <c r="N418" s="31" t="s">
        <v>40</v>
      </c>
      <c r="O418" s="37"/>
      <c r="P418" s="31"/>
      <c r="Q418" s="30">
        <v>220401</v>
      </c>
      <c r="R418" s="38">
        <f t="shared" si="44"/>
        <v>31850000</v>
      </c>
      <c r="S418" s="35">
        <v>45477</v>
      </c>
      <c r="T418" s="33" t="s">
        <v>887</v>
      </c>
      <c r="U418" s="35">
        <v>45477</v>
      </c>
      <c r="V418" s="41">
        <v>45657</v>
      </c>
      <c r="W418" s="35"/>
      <c r="X418" s="30"/>
      <c r="Y418" s="354">
        <f t="shared" si="40"/>
        <v>5308333.333333333</v>
      </c>
      <c r="Z418" s="30"/>
      <c r="AA418" s="40"/>
      <c r="AB418" s="30"/>
      <c r="AC418" s="40"/>
      <c r="AD418" s="19"/>
    </row>
    <row r="419" spans="1:30">
      <c r="A419" s="30">
        <v>417</v>
      </c>
      <c r="B419" s="30" t="s">
        <v>35</v>
      </c>
      <c r="C419" s="30" t="s">
        <v>905</v>
      </c>
      <c r="D419" s="68" t="s">
        <v>597</v>
      </c>
      <c r="E419" s="31" t="s">
        <v>38</v>
      </c>
      <c r="F419" s="358">
        <v>19910000</v>
      </c>
      <c r="G419" s="30" t="s">
        <v>61</v>
      </c>
      <c r="H419" s="33">
        <v>14223766</v>
      </c>
      <c r="I419" s="34">
        <v>1</v>
      </c>
      <c r="J419" s="34">
        <v>1712</v>
      </c>
      <c r="K419" s="35">
        <v>45471</v>
      </c>
      <c r="L419" s="36">
        <f t="shared" si="43"/>
        <v>19910000</v>
      </c>
      <c r="M419" s="367">
        <v>45477</v>
      </c>
      <c r="N419" s="31" t="s">
        <v>40</v>
      </c>
      <c r="O419" s="37"/>
      <c r="P419" s="31"/>
      <c r="Q419" s="30">
        <v>220106</v>
      </c>
      <c r="R419" s="38">
        <f t="shared" si="44"/>
        <v>19910000</v>
      </c>
      <c r="S419" s="35"/>
      <c r="T419" s="33"/>
      <c r="U419" s="35"/>
      <c r="V419" s="41">
        <v>45657</v>
      </c>
      <c r="W419" s="35"/>
      <c r="X419" s="30"/>
      <c r="Y419" s="354">
        <f t="shared" si="40"/>
        <v>3318333.3333333335</v>
      </c>
      <c r="Z419" s="30"/>
      <c r="AA419" s="40"/>
      <c r="AB419" s="30"/>
      <c r="AC419" s="40"/>
      <c r="AD419" s="19"/>
    </row>
    <row r="420" spans="1:30">
      <c r="A420" s="30">
        <v>418</v>
      </c>
      <c r="B420" s="30" t="s">
        <v>254</v>
      </c>
      <c r="C420" s="30" t="s">
        <v>314</v>
      </c>
      <c r="D420" s="30" t="s">
        <v>853</v>
      </c>
      <c r="E420" s="31" t="s">
        <v>38</v>
      </c>
      <c r="F420" s="358">
        <v>26574000</v>
      </c>
      <c r="G420" s="30" t="s">
        <v>910</v>
      </c>
      <c r="H420" s="33">
        <v>1110486231</v>
      </c>
      <c r="I420" s="34">
        <v>0</v>
      </c>
      <c r="J420" s="34">
        <v>1706</v>
      </c>
      <c r="K420" s="35">
        <v>45468</v>
      </c>
      <c r="L420" s="36">
        <f t="shared" si="43"/>
        <v>26574000</v>
      </c>
      <c r="M420" s="367">
        <v>45478</v>
      </c>
      <c r="N420" s="31" t="s">
        <v>40</v>
      </c>
      <c r="O420" s="37"/>
      <c r="P420" s="31"/>
      <c r="Q420" s="30">
        <v>220401</v>
      </c>
      <c r="R420" s="38">
        <f t="shared" si="44"/>
        <v>26574000</v>
      </c>
      <c r="S420" s="35"/>
      <c r="T420" s="33"/>
      <c r="U420" s="35"/>
      <c r="V420" s="41">
        <v>45657</v>
      </c>
      <c r="W420" s="35"/>
      <c r="X420" s="30"/>
      <c r="Y420" s="354">
        <f>+F420/6</f>
        <v>4429000</v>
      </c>
      <c r="Z420" s="30"/>
      <c r="AA420" s="40"/>
      <c r="AB420" s="30"/>
      <c r="AC420" s="40"/>
      <c r="AD420" s="19"/>
    </row>
    <row r="421" spans="1:30">
      <c r="A421" s="30">
        <v>419</v>
      </c>
      <c r="B421" s="30" t="s">
        <v>254</v>
      </c>
      <c r="C421" s="30" t="s">
        <v>1706</v>
      </c>
      <c r="D421" s="30" t="s">
        <v>729</v>
      </c>
      <c r="E421" s="31" t="s">
        <v>38</v>
      </c>
      <c r="F421" s="358">
        <v>30000000</v>
      </c>
      <c r="G421" s="30" t="s">
        <v>364</v>
      </c>
      <c r="H421" s="33">
        <v>28799762</v>
      </c>
      <c r="I421" s="34">
        <v>5</v>
      </c>
      <c r="J421" s="34">
        <v>1713</v>
      </c>
      <c r="K421" s="35">
        <v>45471</v>
      </c>
      <c r="L421" s="36">
        <f t="shared" si="43"/>
        <v>30000000</v>
      </c>
      <c r="M421" s="367">
        <v>45478</v>
      </c>
      <c r="N421" s="31" t="s">
        <v>40</v>
      </c>
      <c r="O421" s="37"/>
      <c r="P421" s="31"/>
      <c r="Q421" s="30">
        <v>220401</v>
      </c>
      <c r="R421" s="38">
        <f t="shared" si="44"/>
        <v>30000000</v>
      </c>
      <c r="S421" s="35"/>
      <c r="T421" s="33"/>
      <c r="U421" s="35"/>
      <c r="V421" s="41">
        <v>45657</v>
      </c>
      <c r="W421" s="35"/>
      <c r="X421" s="30"/>
      <c r="Y421" s="354">
        <f>+F421/6</f>
        <v>5000000</v>
      </c>
      <c r="Z421" s="30"/>
      <c r="AA421" s="40"/>
      <c r="AB421" s="30"/>
      <c r="AC421" s="40"/>
      <c r="AD421" s="19"/>
    </row>
    <row r="422" spans="1:30">
      <c r="A422" s="30">
        <v>420</v>
      </c>
      <c r="B422" s="30" t="s">
        <v>654</v>
      </c>
      <c r="C422" s="30" t="s">
        <v>314</v>
      </c>
      <c r="D422" s="30" t="s">
        <v>913</v>
      </c>
      <c r="E422" s="31" t="s">
        <v>38</v>
      </c>
      <c r="F422" s="358">
        <v>27000000</v>
      </c>
      <c r="G422" s="30" t="s">
        <v>914</v>
      </c>
      <c r="H422" s="33">
        <v>65759924</v>
      </c>
      <c r="I422" s="34">
        <v>5</v>
      </c>
      <c r="J422" s="34">
        <v>1688</v>
      </c>
      <c r="K422" s="35">
        <v>45468</v>
      </c>
      <c r="L422" s="36">
        <f t="shared" si="43"/>
        <v>27000000</v>
      </c>
      <c r="M422" s="367">
        <v>45478</v>
      </c>
      <c r="N422" s="31" t="s">
        <v>40</v>
      </c>
      <c r="O422" s="37"/>
      <c r="P422" s="31"/>
      <c r="Q422" s="30">
        <v>220301</v>
      </c>
      <c r="R422" s="38">
        <v>27000000</v>
      </c>
      <c r="S422" s="35"/>
      <c r="T422" s="33"/>
      <c r="U422" s="35"/>
      <c r="V422" s="41">
        <v>45657</v>
      </c>
      <c r="W422" s="35"/>
      <c r="X422" s="30"/>
      <c r="Y422" s="354">
        <f>+F422/6</f>
        <v>4500000</v>
      </c>
      <c r="Z422" s="30"/>
      <c r="AA422" s="40"/>
      <c r="AB422" s="30"/>
      <c r="AC422" s="40"/>
      <c r="AD422" s="19"/>
    </row>
    <row r="423" spans="1:30">
      <c r="A423" s="30">
        <v>421</v>
      </c>
      <c r="B423" s="30" t="s">
        <v>35</v>
      </c>
      <c r="C423" s="30" t="s">
        <v>36</v>
      </c>
      <c r="D423" s="59" t="s">
        <v>89</v>
      </c>
      <c r="E423" s="31" t="s">
        <v>38</v>
      </c>
      <c r="F423" s="358">
        <v>11220134</v>
      </c>
      <c r="G423" s="59" t="s">
        <v>615</v>
      </c>
      <c r="H423" s="33">
        <v>1193563069</v>
      </c>
      <c r="I423" s="34">
        <v>5</v>
      </c>
      <c r="J423" s="34">
        <v>1705</v>
      </c>
      <c r="K423" s="35">
        <v>45469</v>
      </c>
      <c r="L423" s="36">
        <f t="shared" si="43"/>
        <v>11220134</v>
      </c>
      <c r="M423" s="367">
        <v>45481</v>
      </c>
      <c r="N423" s="31" t="s">
        <v>40</v>
      </c>
      <c r="O423" s="37"/>
      <c r="P423" s="31"/>
      <c r="Q423" s="30">
        <v>21030202</v>
      </c>
      <c r="R423" s="38">
        <f t="shared" ref="R423:R433" si="45">L423</f>
        <v>11220134</v>
      </c>
      <c r="S423" s="35"/>
      <c r="T423" s="33"/>
      <c r="U423" s="35"/>
      <c r="V423" s="41">
        <v>45657</v>
      </c>
      <c r="W423" s="35"/>
      <c r="X423" s="30"/>
      <c r="Y423" s="354">
        <f>+F423/5.8</f>
        <v>1934505.8620689656</v>
      </c>
      <c r="Z423" s="30"/>
      <c r="AA423" s="40"/>
      <c r="AB423" s="30"/>
      <c r="AC423" s="40"/>
      <c r="AD423" s="19"/>
    </row>
    <row r="424" spans="1:30">
      <c r="A424" s="43">
        <v>422</v>
      </c>
      <c r="B424" s="43" t="s">
        <v>35</v>
      </c>
      <c r="C424" s="43" t="s">
        <v>70</v>
      </c>
      <c r="D424" s="43" t="s">
        <v>916</v>
      </c>
      <c r="E424" s="44" t="s">
        <v>38</v>
      </c>
      <c r="F424" s="359">
        <v>28259916</v>
      </c>
      <c r="G424" s="43" t="s">
        <v>837</v>
      </c>
      <c r="H424" s="46">
        <v>800250023</v>
      </c>
      <c r="I424" s="47">
        <v>3</v>
      </c>
      <c r="J424" s="47">
        <v>1744</v>
      </c>
      <c r="K424" s="48">
        <v>45471</v>
      </c>
      <c r="L424" s="49">
        <f t="shared" si="43"/>
        <v>28259916</v>
      </c>
      <c r="M424" s="368">
        <v>45482</v>
      </c>
      <c r="N424" s="44" t="s">
        <v>40</v>
      </c>
      <c r="O424" s="50"/>
      <c r="P424" s="44"/>
      <c r="Q424" s="43">
        <v>220105</v>
      </c>
      <c r="R424" s="51">
        <f t="shared" si="45"/>
        <v>28259916</v>
      </c>
      <c r="S424" s="48"/>
      <c r="T424" s="46"/>
      <c r="U424" s="48"/>
      <c r="V424" s="247">
        <v>45503</v>
      </c>
      <c r="W424" s="48"/>
      <c r="X424" s="43"/>
      <c r="Y424" s="354">
        <f>+F424/6</f>
        <v>4709986</v>
      </c>
      <c r="Z424" s="43"/>
      <c r="AA424" s="53"/>
      <c r="AB424" s="43"/>
      <c r="AC424" s="53"/>
      <c r="AD424" s="19"/>
    </row>
    <row r="425" spans="1:30">
      <c r="A425" s="30">
        <v>423</v>
      </c>
      <c r="B425" s="30" t="s">
        <v>254</v>
      </c>
      <c r="C425" s="30" t="s">
        <v>791</v>
      </c>
      <c r="D425" s="59" t="s">
        <v>900</v>
      </c>
      <c r="E425" s="31" t="s">
        <v>38</v>
      </c>
      <c r="F425" s="358">
        <v>22800000</v>
      </c>
      <c r="G425" s="30" t="s">
        <v>477</v>
      </c>
      <c r="H425" s="33">
        <v>1110548516</v>
      </c>
      <c r="I425" s="34">
        <v>1</v>
      </c>
      <c r="J425" s="34">
        <v>1722</v>
      </c>
      <c r="K425" s="35">
        <v>45501</v>
      </c>
      <c r="L425" s="36">
        <f t="shared" si="43"/>
        <v>22800000</v>
      </c>
      <c r="M425" s="367">
        <v>45482</v>
      </c>
      <c r="N425" s="31" t="s">
        <v>40</v>
      </c>
      <c r="O425" s="37"/>
      <c r="P425" s="31"/>
      <c r="Q425" s="30">
        <v>220401</v>
      </c>
      <c r="R425" s="38">
        <f t="shared" si="45"/>
        <v>22800000</v>
      </c>
      <c r="S425" s="35"/>
      <c r="T425" s="33"/>
      <c r="U425" s="35"/>
      <c r="V425" s="41">
        <v>45657</v>
      </c>
      <c r="W425" s="35"/>
      <c r="X425" s="30"/>
      <c r="Y425" s="354">
        <f>+F425/6</f>
        <v>3800000</v>
      </c>
      <c r="Z425" s="30"/>
      <c r="AA425" s="40"/>
      <c r="AB425" s="30"/>
      <c r="AC425" s="40"/>
      <c r="AD425" s="19"/>
    </row>
    <row r="426" spans="1:30">
      <c r="A426" s="43">
        <v>424</v>
      </c>
      <c r="B426" s="43" t="s">
        <v>254</v>
      </c>
      <c r="C426" s="43" t="s">
        <v>48</v>
      </c>
      <c r="D426" s="43" t="s">
        <v>918</v>
      </c>
      <c r="E426" s="44" t="s">
        <v>38</v>
      </c>
      <c r="F426" s="359">
        <v>58320000</v>
      </c>
      <c r="G426" s="43" t="s">
        <v>919</v>
      </c>
      <c r="H426" s="63">
        <v>901430318</v>
      </c>
      <c r="I426" s="47">
        <v>1</v>
      </c>
      <c r="J426" s="47">
        <v>1691</v>
      </c>
      <c r="K426" s="48">
        <v>45468</v>
      </c>
      <c r="L426" s="49">
        <f t="shared" si="43"/>
        <v>58320000</v>
      </c>
      <c r="M426" s="368">
        <v>45482</v>
      </c>
      <c r="N426" s="44" t="s">
        <v>40</v>
      </c>
      <c r="O426" s="50"/>
      <c r="P426" s="44"/>
      <c r="Q426" s="43">
        <v>220401</v>
      </c>
      <c r="R426" s="51">
        <f t="shared" si="45"/>
        <v>58320000</v>
      </c>
      <c r="S426" s="48"/>
      <c r="T426" s="46"/>
      <c r="U426" s="48"/>
      <c r="V426" s="247">
        <v>45657</v>
      </c>
      <c r="W426" s="48"/>
      <c r="X426" s="43"/>
      <c r="Y426" s="354">
        <f>+F426/6</f>
        <v>9720000</v>
      </c>
      <c r="Z426" s="43"/>
      <c r="AA426" s="53"/>
      <c r="AB426" s="43"/>
      <c r="AC426" s="53"/>
      <c r="AD426" s="19"/>
    </row>
    <row r="427" spans="1:30">
      <c r="A427" s="43">
        <v>425</v>
      </c>
      <c r="B427" s="43" t="s">
        <v>254</v>
      </c>
      <c r="C427" s="43" t="s">
        <v>488</v>
      </c>
      <c r="D427" s="60" t="s">
        <v>921</v>
      </c>
      <c r="E427" s="44" t="s">
        <v>38</v>
      </c>
      <c r="F427" s="359">
        <v>14214000</v>
      </c>
      <c r="G427" s="43" t="s">
        <v>481</v>
      </c>
      <c r="H427" s="46">
        <v>1109386295</v>
      </c>
      <c r="I427" s="47">
        <v>9</v>
      </c>
      <c r="J427" s="47">
        <v>1715</v>
      </c>
      <c r="K427" s="48">
        <v>45471</v>
      </c>
      <c r="L427" s="49">
        <f t="shared" si="43"/>
        <v>14214000</v>
      </c>
      <c r="M427" s="368">
        <v>45483</v>
      </c>
      <c r="N427" s="44" t="s">
        <v>40</v>
      </c>
      <c r="O427" s="50"/>
      <c r="P427" s="44"/>
      <c r="Q427" s="43">
        <v>220402</v>
      </c>
      <c r="R427" s="51">
        <f t="shared" si="45"/>
        <v>14214000</v>
      </c>
      <c r="S427" s="48"/>
      <c r="T427" s="46"/>
      <c r="U427" s="48"/>
      <c r="V427" s="247">
        <v>45657</v>
      </c>
      <c r="W427" s="48"/>
      <c r="X427" s="43"/>
      <c r="Y427" s="354">
        <f>+F427/6</f>
        <v>2369000</v>
      </c>
      <c r="Z427" s="43"/>
      <c r="AA427" s="53"/>
      <c r="AB427" s="43"/>
      <c r="AC427" s="53"/>
      <c r="AD427" s="19"/>
    </row>
    <row r="428" spans="1:30">
      <c r="A428" s="30">
        <v>426</v>
      </c>
      <c r="B428" s="30" t="s">
        <v>35</v>
      </c>
      <c r="C428" s="30" t="s">
        <v>59</v>
      </c>
      <c r="D428" s="30" t="s">
        <v>923</v>
      </c>
      <c r="E428" s="31" t="s">
        <v>38</v>
      </c>
      <c r="F428" s="358">
        <v>17000000</v>
      </c>
      <c r="G428" s="30" t="s">
        <v>712</v>
      </c>
      <c r="H428" s="33">
        <v>809012539</v>
      </c>
      <c r="I428" s="34">
        <v>4</v>
      </c>
      <c r="J428" s="34">
        <v>1724</v>
      </c>
      <c r="K428" s="35">
        <v>45471</v>
      </c>
      <c r="L428" s="36">
        <f t="shared" si="43"/>
        <v>17000000</v>
      </c>
      <c r="M428" s="367">
        <v>45483</v>
      </c>
      <c r="N428" s="31" t="s">
        <v>40</v>
      </c>
      <c r="O428" s="37"/>
      <c r="P428" s="31"/>
      <c r="Q428" s="30">
        <v>2102020209</v>
      </c>
      <c r="R428" s="38">
        <f t="shared" si="45"/>
        <v>17000000</v>
      </c>
      <c r="S428" s="35"/>
      <c r="T428" s="33"/>
      <c r="U428" s="35"/>
      <c r="V428" s="41">
        <v>45535</v>
      </c>
      <c r="W428" s="35"/>
      <c r="X428" s="30"/>
      <c r="Y428" s="354">
        <f>+F428/6</f>
        <v>2833333.3333333335</v>
      </c>
      <c r="Z428" s="30"/>
      <c r="AA428" s="40"/>
      <c r="AB428" s="30"/>
      <c r="AC428" s="40"/>
      <c r="AD428" s="19"/>
    </row>
    <row r="429" spans="1:30">
      <c r="A429" s="30">
        <v>427</v>
      </c>
      <c r="B429" s="30" t="s">
        <v>254</v>
      </c>
      <c r="C429" s="30" t="s">
        <v>251</v>
      </c>
      <c r="D429" s="30" t="s">
        <v>924</v>
      </c>
      <c r="E429" s="31" t="s">
        <v>38</v>
      </c>
      <c r="F429" s="358">
        <v>19142550</v>
      </c>
      <c r="G429" s="30" t="s">
        <v>373</v>
      </c>
      <c r="H429" s="33">
        <v>93060622</v>
      </c>
      <c r="I429" s="34">
        <v>6</v>
      </c>
      <c r="J429" s="34">
        <v>1701</v>
      </c>
      <c r="K429" s="35">
        <v>45501</v>
      </c>
      <c r="L429" s="36">
        <f t="shared" si="43"/>
        <v>19142550</v>
      </c>
      <c r="M429" s="367">
        <v>45483</v>
      </c>
      <c r="N429" s="31" t="s">
        <v>40</v>
      </c>
      <c r="O429" s="37"/>
      <c r="P429" s="31"/>
      <c r="Q429" s="30">
        <v>220401</v>
      </c>
      <c r="R429" s="38">
        <f t="shared" si="45"/>
        <v>19142550</v>
      </c>
      <c r="S429" s="35"/>
      <c r="T429" s="33"/>
      <c r="U429" s="35"/>
      <c r="V429" s="41">
        <v>45657</v>
      </c>
      <c r="W429" s="35"/>
      <c r="X429" s="30"/>
      <c r="Y429" s="354">
        <f>+F408/6</f>
        <v>2369000</v>
      </c>
      <c r="Z429" s="30"/>
      <c r="AA429" s="40"/>
      <c r="AB429" s="30"/>
      <c r="AC429" s="40"/>
      <c r="AD429" s="19"/>
    </row>
    <row r="430" spans="1:30">
      <c r="A430" s="30">
        <v>428</v>
      </c>
      <c r="B430" s="30" t="s">
        <v>35</v>
      </c>
      <c r="C430" s="30" t="s">
        <v>251</v>
      </c>
      <c r="D430" s="30" t="s">
        <v>926</v>
      </c>
      <c r="E430" s="31" t="s">
        <v>38</v>
      </c>
      <c r="F430" s="358">
        <v>19467800</v>
      </c>
      <c r="G430" s="30" t="s">
        <v>927</v>
      </c>
      <c r="H430" s="33">
        <v>14295124</v>
      </c>
      <c r="I430" s="34">
        <v>1</v>
      </c>
      <c r="J430" s="34">
        <v>1702</v>
      </c>
      <c r="K430" s="35">
        <v>45468</v>
      </c>
      <c r="L430" s="36">
        <f t="shared" si="43"/>
        <v>19467800</v>
      </c>
      <c r="M430" s="367">
        <v>45483</v>
      </c>
      <c r="N430" s="31" t="s">
        <v>40</v>
      </c>
      <c r="O430" s="37"/>
      <c r="P430" s="31"/>
      <c r="Q430" s="30">
        <v>21030202</v>
      </c>
      <c r="R430" s="38">
        <f t="shared" si="45"/>
        <v>19467800</v>
      </c>
      <c r="S430" s="35"/>
      <c r="T430" s="33"/>
      <c r="U430" s="35"/>
      <c r="V430" s="41">
        <v>45657</v>
      </c>
      <c r="W430" s="35"/>
      <c r="X430" s="30"/>
      <c r="Y430" s="354">
        <f>+F430/6</f>
        <v>3244633.3333333335</v>
      </c>
      <c r="Z430" s="30"/>
      <c r="AA430" s="40"/>
      <c r="AB430" s="30"/>
      <c r="AC430" s="40"/>
      <c r="AD430" s="19"/>
    </row>
    <row r="431" spans="1:30">
      <c r="A431" s="19">
        <v>429</v>
      </c>
      <c r="B431" s="19" t="s">
        <v>254</v>
      </c>
      <c r="C431" s="19" t="s">
        <v>284</v>
      </c>
      <c r="D431" s="19" t="s">
        <v>929</v>
      </c>
      <c r="E431" s="22" t="s">
        <v>38</v>
      </c>
      <c r="F431" s="362">
        <v>26500000</v>
      </c>
      <c r="G431" s="19" t="s">
        <v>930</v>
      </c>
      <c r="H431" s="21">
        <v>84047569</v>
      </c>
      <c r="I431" s="24">
        <v>7</v>
      </c>
      <c r="J431" s="24">
        <v>1745</v>
      </c>
      <c r="K431" s="25">
        <v>45471</v>
      </c>
      <c r="L431" s="300">
        <f t="shared" si="43"/>
        <v>26500000</v>
      </c>
      <c r="M431" s="370">
        <v>45483</v>
      </c>
      <c r="N431" s="22" t="s">
        <v>40</v>
      </c>
      <c r="O431" s="27"/>
      <c r="P431" s="22"/>
      <c r="Q431" s="19">
        <v>220401</v>
      </c>
      <c r="R431" s="303">
        <f t="shared" si="45"/>
        <v>26500000</v>
      </c>
      <c r="S431" s="25"/>
      <c r="T431" s="21"/>
      <c r="U431" s="25"/>
      <c r="V431" s="22" t="s">
        <v>79</v>
      </c>
      <c r="W431" s="25"/>
      <c r="X431" s="19"/>
      <c r="Y431" s="354">
        <f>+F431/5</f>
        <v>5300000</v>
      </c>
      <c r="Z431" s="19"/>
      <c r="AA431" s="20"/>
      <c r="AB431" s="19"/>
      <c r="AC431" s="20"/>
      <c r="AD431" s="19"/>
    </row>
    <row r="432" spans="1:30">
      <c r="A432" s="19">
        <v>430</v>
      </c>
      <c r="B432" s="19" t="s">
        <v>654</v>
      </c>
      <c r="C432" s="19" t="s">
        <v>210</v>
      </c>
      <c r="D432" s="30" t="s">
        <v>932</v>
      </c>
      <c r="E432" s="22" t="s">
        <v>38</v>
      </c>
      <c r="F432" s="362">
        <v>16800000</v>
      </c>
      <c r="G432" s="19" t="s">
        <v>933</v>
      </c>
      <c r="H432" s="21">
        <v>65771165</v>
      </c>
      <c r="I432" s="24">
        <v>0</v>
      </c>
      <c r="J432" s="24">
        <v>1727</v>
      </c>
      <c r="K432" s="25">
        <v>45471</v>
      </c>
      <c r="L432" s="300">
        <f t="shared" si="43"/>
        <v>16800000</v>
      </c>
      <c r="M432" s="370">
        <v>45483</v>
      </c>
      <c r="N432" s="22" t="s">
        <v>40</v>
      </c>
      <c r="O432" s="27"/>
      <c r="P432" s="22"/>
      <c r="Q432" s="19">
        <v>220302</v>
      </c>
      <c r="R432" s="303">
        <f t="shared" si="45"/>
        <v>16800000</v>
      </c>
      <c r="S432" s="25"/>
      <c r="T432" s="21"/>
      <c r="U432" s="25"/>
      <c r="V432" s="352">
        <v>45657</v>
      </c>
      <c r="W432" s="25"/>
      <c r="X432" s="19"/>
      <c r="Y432" s="354">
        <f>+F432/6</f>
        <v>2800000</v>
      </c>
      <c r="Z432" s="19"/>
      <c r="AA432" s="20"/>
      <c r="AB432" s="19"/>
      <c r="AC432" s="20"/>
      <c r="AD432" s="19"/>
    </row>
    <row r="433" spans="1:30">
      <c r="A433" s="19"/>
      <c r="B433" s="19"/>
      <c r="C433" s="19"/>
      <c r="D433" s="19"/>
      <c r="E433" s="22"/>
      <c r="F433" s="362"/>
      <c r="G433" s="19"/>
      <c r="H433" s="21"/>
      <c r="I433" s="24"/>
      <c r="J433" s="24"/>
      <c r="K433" s="25"/>
      <c r="L433" s="300">
        <f t="shared" si="43"/>
        <v>0</v>
      </c>
      <c r="M433" s="370"/>
      <c r="N433" s="22"/>
      <c r="O433" s="27"/>
      <c r="P433" s="22"/>
      <c r="Q433" s="19"/>
      <c r="R433" s="303">
        <f t="shared" si="45"/>
        <v>0</v>
      </c>
      <c r="S433" s="25"/>
      <c r="T433" s="21"/>
      <c r="U433" s="25"/>
      <c r="V433" s="22"/>
      <c r="W433" s="25"/>
      <c r="X433" s="19"/>
      <c r="Y433" s="355"/>
      <c r="Z433" s="19"/>
      <c r="AA433" s="20"/>
      <c r="AB433" s="19"/>
      <c r="AC433" s="20"/>
      <c r="AD433" s="19"/>
    </row>
  </sheetData>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DE091-C029-4338-9173-4FC841690A4B}">
  <dimension ref="A2:AC83"/>
  <sheetViews>
    <sheetView topLeftCell="A50" workbookViewId="0">
      <selection activeCell="A71" sqref="A71:I72"/>
    </sheetView>
  </sheetViews>
  <sheetFormatPr defaultColWidth="9.140625" defaultRowHeight="15"/>
  <cols>
    <col min="1" max="1" width="6.28515625" customWidth="1"/>
    <col min="2" max="2" width="12.42578125" style="318" customWidth="1"/>
    <col min="3" max="3" width="14.140625" customWidth="1"/>
    <col min="4" max="4" width="48.42578125" customWidth="1"/>
    <col min="5" max="5" width="14.140625" customWidth="1"/>
    <col min="6" max="6" width="26.7109375" customWidth="1"/>
    <col min="7" max="7" width="11.7109375" customWidth="1"/>
    <col min="8" max="8" width="11.140625" customWidth="1"/>
    <col min="9" max="9" width="15.42578125" customWidth="1"/>
  </cols>
  <sheetData>
    <row r="2" spans="1:9">
      <c r="A2" s="529" t="s">
        <v>1714</v>
      </c>
      <c r="B2" s="529"/>
      <c r="C2" s="529"/>
      <c r="D2" s="529"/>
      <c r="E2" s="529"/>
      <c r="F2" s="529"/>
      <c r="G2" s="529"/>
      <c r="H2" s="529"/>
      <c r="I2" s="529"/>
    </row>
    <row r="3" spans="1:9" ht="26.25">
      <c r="A3" s="325" t="s">
        <v>0</v>
      </c>
      <c r="B3" s="324" t="s">
        <v>1715</v>
      </c>
      <c r="C3" s="324" t="s">
        <v>2</v>
      </c>
      <c r="D3" s="322" t="s">
        <v>1668</v>
      </c>
      <c r="E3" s="323" t="s">
        <v>1716</v>
      </c>
      <c r="F3" s="324" t="s">
        <v>1670</v>
      </c>
      <c r="G3" s="324" t="s">
        <v>1717</v>
      </c>
      <c r="H3" s="326" t="s">
        <v>1718</v>
      </c>
      <c r="I3" s="324" t="s">
        <v>1719</v>
      </c>
    </row>
    <row r="4" spans="1:9">
      <c r="A4" s="30">
        <v>249</v>
      </c>
      <c r="B4" s="31" t="s">
        <v>35</v>
      </c>
      <c r="C4" s="30" t="s">
        <v>42</v>
      </c>
      <c r="D4" s="55" t="s">
        <v>1720</v>
      </c>
      <c r="E4" s="32">
        <v>5150000</v>
      </c>
      <c r="F4" s="30" t="s">
        <v>634</v>
      </c>
      <c r="G4" s="33">
        <v>93414691</v>
      </c>
      <c r="H4" s="35">
        <v>45414</v>
      </c>
      <c r="I4" s="31" t="s">
        <v>41</v>
      </c>
    </row>
    <row r="5" spans="1:9">
      <c r="A5" s="30">
        <v>250</v>
      </c>
      <c r="B5" s="31" t="s">
        <v>254</v>
      </c>
      <c r="C5" s="30" t="s">
        <v>70</v>
      </c>
      <c r="D5" s="280" t="s">
        <v>1721</v>
      </c>
      <c r="E5" s="32">
        <v>4200000</v>
      </c>
      <c r="F5" s="30" t="s">
        <v>636</v>
      </c>
      <c r="G5" s="33">
        <v>1113791998</v>
      </c>
      <c r="H5" s="35">
        <v>45414</v>
      </c>
      <c r="I5" s="31" t="s">
        <v>41</v>
      </c>
    </row>
    <row r="6" spans="1:9" ht="23.25">
      <c r="A6" s="30">
        <v>251</v>
      </c>
      <c r="B6" s="31" t="s">
        <v>254</v>
      </c>
      <c r="C6" s="30" t="s">
        <v>53</v>
      </c>
      <c r="D6" s="248" t="s">
        <v>1722</v>
      </c>
      <c r="E6" s="32">
        <v>8910000</v>
      </c>
      <c r="F6" s="30" t="s">
        <v>259</v>
      </c>
      <c r="G6" s="33">
        <v>1232391592</v>
      </c>
      <c r="H6" s="35">
        <v>45414</v>
      </c>
      <c r="I6" s="31" t="s">
        <v>41</v>
      </c>
    </row>
    <row r="7" spans="1:9" ht="23.25">
      <c r="A7" s="30">
        <v>252</v>
      </c>
      <c r="B7" s="31" t="s">
        <v>254</v>
      </c>
      <c r="C7" s="30" t="s">
        <v>53</v>
      </c>
      <c r="D7" s="248" t="s">
        <v>1723</v>
      </c>
      <c r="E7" s="32">
        <v>12960000</v>
      </c>
      <c r="F7" s="30" t="s">
        <v>146</v>
      </c>
      <c r="G7" s="33">
        <v>14138035</v>
      </c>
      <c r="H7" s="35">
        <v>45414</v>
      </c>
      <c r="I7" s="31" t="s">
        <v>41</v>
      </c>
    </row>
    <row r="8" spans="1:9" ht="23.25">
      <c r="A8" s="30">
        <v>253</v>
      </c>
      <c r="B8" s="31" t="s">
        <v>254</v>
      </c>
      <c r="C8" s="30" t="s">
        <v>53</v>
      </c>
      <c r="D8" s="248" t="s">
        <v>1724</v>
      </c>
      <c r="E8" s="32">
        <v>9720000</v>
      </c>
      <c r="F8" s="30" t="s">
        <v>149</v>
      </c>
      <c r="G8" s="33">
        <v>14878116</v>
      </c>
      <c r="H8" s="35">
        <v>45414</v>
      </c>
      <c r="I8" s="31" t="s">
        <v>41</v>
      </c>
    </row>
    <row r="9" spans="1:9">
      <c r="A9" s="30">
        <v>254</v>
      </c>
      <c r="B9" s="31" t="s">
        <v>254</v>
      </c>
      <c r="C9" s="30" t="s">
        <v>53</v>
      </c>
      <c r="D9" s="30" t="s">
        <v>1725</v>
      </c>
      <c r="E9" s="32">
        <v>9720000</v>
      </c>
      <c r="F9" s="30" t="s">
        <v>127</v>
      </c>
      <c r="G9" s="33">
        <v>14325425</v>
      </c>
      <c r="H9" s="35">
        <v>45414</v>
      </c>
      <c r="I9" s="31" t="s">
        <v>41</v>
      </c>
    </row>
    <row r="10" spans="1:9">
      <c r="A10" s="30">
        <v>256</v>
      </c>
      <c r="B10" s="31" t="s">
        <v>254</v>
      </c>
      <c r="C10" s="30" t="s">
        <v>647</v>
      </c>
      <c r="D10" s="59" t="s">
        <v>1726</v>
      </c>
      <c r="E10" s="32">
        <v>14214000</v>
      </c>
      <c r="F10" s="30" t="s">
        <v>166</v>
      </c>
      <c r="G10" s="33">
        <v>36559111</v>
      </c>
      <c r="H10" s="35">
        <v>45420</v>
      </c>
      <c r="I10" s="31" t="s">
        <v>88</v>
      </c>
    </row>
    <row r="11" spans="1:9">
      <c r="A11" s="30">
        <v>258</v>
      </c>
      <c r="B11" s="31" t="s">
        <v>35</v>
      </c>
      <c r="C11" s="30" t="s">
        <v>53</v>
      </c>
      <c r="D11" s="30" t="s">
        <v>1727</v>
      </c>
      <c r="E11" s="32">
        <v>3888000</v>
      </c>
      <c r="F11" s="30" t="s">
        <v>116</v>
      </c>
      <c r="G11" s="33">
        <v>38290379</v>
      </c>
      <c r="H11" s="35">
        <v>45426</v>
      </c>
      <c r="I11" s="31" t="s">
        <v>652</v>
      </c>
    </row>
    <row r="12" spans="1:9">
      <c r="A12" s="30">
        <v>259</v>
      </c>
      <c r="B12" s="31" t="s">
        <v>35</v>
      </c>
      <c r="C12" s="30" t="s">
        <v>42</v>
      </c>
      <c r="D12" s="30" t="s">
        <v>1728</v>
      </c>
      <c r="E12" s="32">
        <v>5000000</v>
      </c>
      <c r="F12" s="30" t="s">
        <v>300</v>
      </c>
      <c r="G12" s="33">
        <v>1110507270</v>
      </c>
      <c r="H12" s="35">
        <v>45426</v>
      </c>
      <c r="I12" s="31" t="s">
        <v>41</v>
      </c>
    </row>
    <row r="13" spans="1:9" ht="23.25">
      <c r="A13" s="30">
        <v>261</v>
      </c>
      <c r="B13" s="31" t="s">
        <v>254</v>
      </c>
      <c r="C13" s="30" t="s">
        <v>53</v>
      </c>
      <c r="D13" s="100" t="s">
        <v>1729</v>
      </c>
      <c r="E13" s="32">
        <v>3500000</v>
      </c>
      <c r="F13" s="30" t="s">
        <v>303</v>
      </c>
      <c r="G13" s="33">
        <v>1104706658</v>
      </c>
      <c r="H13" s="35">
        <v>45428</v>
      </c>
      <c r="I13" s="31" t="s">
        <v>106</v>
      </c>
    </row>
    <row r="14" spans="1:9" ht="30.75" customHeight="1">
      <c r="A14" s="30">
        <v>265</v>
      </c>
      <c r="B14" s="31" t="s">
        <v>654</v>
      </c>
      <c r="C14" s="30" t="s">
        <v>157</v>
      </c>
      <c r="D14" s="100" t="s">
        <v>1730</v>
      </c>
      <c r="E14" s="32">
        <v>23800000</v>
      </c>
      <c r="F14" s="30" t="s">
        <v>664</v>
      </c>
      <c r="G14" s="33">
        <v>1110553043</v>
      </c>
      <c r="H14" s="35">
        <v>45432</v>
      </c>
      <c r="I14" s="41">
        <v>45656</v>
      </c>
    </row>
    <row r="15" spans="1:9" ht="43.5" customHeight="1">
      <c r="A15" s="30">
        <v>266</v>
      </c>
      <c r="B15" s="31" t="s">
        <v>654</v>
      </c>
      <c r="C15" s="30" t="s">
        <v>157</v>
      </c>
      <c r="D15" s="175" t="s">
        <v>1731</v>
      </c>
      <c r="E15" s="32">
        <v>23800000</v>
      </c>
      <c r="F15" s="30" t="s">
        <v>666</v>
      </c>
      <c r="G15" s="33">
        <v>7919127</v>
      </c>
      <c r="H15" s="35">
        <v>45432</v>
      </c>
      <c r="I15" s="41">
        <v>45656</v>
      </c>
    </row>
    <row r="16" spans="1:9" ht="55.5" customHeight="1">
      <c r="A16" s="30">
        <v>267</v>
      </c>
      <c r="B16" s="31" t="s">
        <v>35</v>
      </c>
      <c r="C16" s="30" t="s">
        <v>48</v>
      </c>
      <c r="D16" s="249" t="s">
        <v>1732</v>
      </c>
      <c r="E16" s="32">
        <v>4000000</v>
      </c>
      <c r="F16" s="30" t="s">
        <v>668</v>
      </c>
      <c r="G16" s="33">
        <v>11430443</v>
      </c>
      <c r="H16" s="35">
        <v>45433</v>
      </c>
      <c r="I16" s="31" t="s">
        <v>121</v>
      </c>
    </row>
    <row r="17" spans="1:9" ht="46.5" customHeight="1">
      <c r="A17" s="30">
        <v>268</v>
      </c>
      <c r="B17" s="31" t="s">
        <v>654</v>
      </c>
      <c r="C17" s="30" t="s">
        <v>669</v>
      </c>
      <c r="D17" s="175" t="s">
        <v>1733</v>
      </c>
      <c r="E17" s="32">
        <v>31500000</v>
      </c>
      <c r="F17" s="30" t="s">
        <v>671</v>
      </c>
      <c r="G17" s="33">
        <v>1110512112</v>
      </c>
      <c r="H17" s="35">
        <v>45434</v>
      </c>
      <c r="I17" s="41">
        <v>45641</v>
      </c>
    </row>
    <row r="18" spans="1:9" ht="42" customHeight="1">
      <c r="A18" s="30">
        <v>269</v>
      </c>
      <c r="B18" s="31" t="s">
        <v>654</v>
      </c>
      <c r="C18" s="30" t="s">
        <v>669</v>
      </c>
      <c r="D18" s="175" t="s">
        <v>1733</v>
      </c>
      <c r="E18" s="32">
        <v>31500000</v>
      </c>
      <c r="F18" s="30" t="s">
        <v>673</v>
      </c>
      <c r="G18" s="33">
        <v>65768855</v>
      </c>
      <c r="H18" s="35">
        <v>45434</v>
      </c>
      <c r="I18" s="41">
        <v>45641</v>
      </c>
    </row>
    <row r="19" spans="1:9" ht="44.25" customHeight="1">
      <c r="A19" s="30">
        <v>270</v>
      </c>
      <c r="B19" s="31" t="s">
        <v>654</v>
      </c>
      <c r="C19" s="30" t="s">
        <v>669</v>
      </c>
      <c r="D19" s="175" t="s">
        <v>1733</v>
      </c>
      <c r="E19" s="32">
        <v>31500000</v>
      </c>
      <c r="F19" s="30" t="s">
        <v>676</v>
      </c>
      <c r="G19" s="33">
        <v>1110473885</v>
      </c>
      <c r="H19" s="35">
        <v>45434</v>
      </c>
      <c r="I19" s="41">
        <v>45641</v>
      </c>
    </row>
    <row r="20" spans="1:9" ht="23.25">
      <c r="A20" s="30">
        <v>271</v>
      </c>
      <c r="B20" s="31" t="s">
        <v>654</v>
      </c>
      <c r="C20" s="30" t="s">
        <v>669</v>
      </c>
      <c r="D20" s="175" t="s">
        <v>1734</v>
      </c>
      <c r="E20" s="32">
        <v>15400000</v>
      </c>
      <c r="F20" s="30" t="s">
        <v>679</v>
      </c>
      <c r="G20" s="33">
        <v>65807654</v>
      </c>
      <c r="H20" s="35">
        <v>45434</v>
      </c>
      <c r="I20" s="41">
        <v>45641</v>
      </c>
    </row>
    <row r="21" spans="1:9" ht="45.75">
      <c r="A21" s="30">
        <v>272</v>
      </c>
      <c r="B21" s="31" t="s">
        <v>654</v>
      </c>
      <c r="C21" s="30" t="s">
        <v>669</v>
      </c>
      <c r="D21" s="175" t="s">
        <v>1733</v>
      </c>
      <c r="E21" s="32">
        <v>31500000</v>
      </c>
      <c r="F21" s="30" t="s">
        <v>681</v>
      </c>
      <c r="G21" s="33">
        <v>14397840</v>
      </c>
      <c r="H21" s="35">
        <v>45434</v>
      </c>
      <c r="I21" s="41">
        <v>45641</v>
      </c>
    </row>
    <row r="22" spans="1:9" ht="23.25">
      <c r="A22" s="30">
        <v>273</v>
      </c>
      <c r="B22" s="31" t="s">
        <v>654</v>
      </c>
      <c r="C22" s="30" t="s">
        <v>669</v>
      </c>
      <c r="D22" s="175" t="s">
        <v>1734</v>
      </c>
      <c r="E22" s="32">
        <v>15400000</v>
      </c>
      <c r="F22" s="30" t="s">
        <v>683</v>
      </c>
      <c r="G22" s="33">
        <v>28567169</v>
      </c>
      <c r="H22" s="35">
        <v>45434</v>
      </c>
      <c r="I22" s="41">
        <v>45641</v>
      </c>
    </row>
    <row r="23" spans="1:9" ht="23.25">
      <c r="A23" s="30">
        <v>274</v>
      </c>
      <c r="B23" s="31" t="s">
        <v>254</v>
      </c>
      <c r="C23" s="30" t="s">
        <v>488</v>
      </c>
      <c r="D23" s="267" t="s">
        <v>1735</v>
      </c>
      <c r="E23" s="32">
        <v>2200000</v>
      </c>
      <c r="F23" s="30" t="s">
        <v>102</v>
      </c>
      <c r="G23" s="33">
        <v>65767290</v>
      </c>
      <c r="H23" s="35">
        <v>45435</v>
      </c>
      <c r="I23" s="31" t="s">
        <v>41</v>
      </c>
    </row>
    <row r="24" spans="1:9" ht="23.25">
      <c r="A24" s="30">
        <v>275</v>
      </c>
      <c r="B24" s="31" t="s">
        <v>254</v>
      </c>
      <c r="C24" s="30" t="s">
        <v>488</v>
      </c>
      <c r="D24" s="267" t="s">
        <v>1735</v>
      </c>
      <c r="E24" s="32">
        <v>2200000</v>
      </c>
      <c r="F24" s="30" t="s">
        <v>101</v>
      </c>
      <c r="G24" s="33">
        <v>1110518316</v>
      </c>
      <c r="H24" s="35">
        <v>45435</v>
      </c>
      <c r="I24" s="31" t="s">
        <v>41</v>
      </c>
    </row>
    <row r="25" spans="1:9" ht="34.5">
      <c r="A25" s="30">
        <v>276</v>
      </c>
      <c r="B25" s="31" t="s">
        <v>35</v>
      </c>
      <c r="C25" s="30" t="s">
        <v>36</v>
      </c>
      <c r="D25" s="339" t="s">
        <v>1736</v>
      </c>
      <c r="E25" s="32">
        <v>14677500</v>
      </c>
      <c r="F25" s="30" t="s">
        <v>335</v>
      </c>
      <c r="G25" s="33">
        <v>1110486573</v>
      </c>
      <c r="H25" s="35">
        <v>45435</v>
      </c>
      <c r="I25" s="41">
        <v>45657</v>
      </c>
    </row>
    <row r="26" spans="1:9" ht="23.25">
      <c r="A26" s="30">
        <v>277</v>
      </c>
      <c r="B26" s="31" t="s">
        <v>654</v>
      </c>
      <c r="C26" s="30" t="s">
        <v>669</v>
      </c>
      <c r="D26" s="175" t="s">
        <v>1734</v>
      </c>
      <c r="E26" s="32">
        <v>15400000</v>
      </c>
      <c r="F26" s="30" t="s">
        <v>685</v>
      </c>
      <c r="G26" s="33">
        <v>28554658</v>
      </c>
      <c r="H26" s="35">
        <v>45436</v>
      </c>
      <c r="I26" s="41">
        <v>45641</v>
      </c>
    </row>
    <row r="27" spans="1:9" ht="23.25">
      <c r="A27" s="30">
        <v>278</v>
      </c>
      <c r="B27" s="31" t="s">
        <v>654</v>
      </c>
      <c r="C27" s="30" t="s">
        <v>669</v>
      </c>
      <c r="D27" s="175" t="s">
        <v>1734</v>
      </c>
      <c r="E27" s="32">
        <v>15400000</v>
      </c>
      <c r="F27" s="30" t="s">
        <v>687</v>
      </c>
      <c r="G27" s="33">
        <v>65762132</v>
      </c>
      <c r="H27" s="35">
        <v>45436</v>
      </c>
      <c r="I27" s="41">
        <v>45641</v>
      </c>
    </row>
    <row r="28" spans="1:9" ht="23.25">
      <c r="A28" s="30">
        <v>279</v>
      </c>
      <c r="B28" s="31" t="s">
        <v>654</v>
      </c>
      <c r="C28" s="30" t="s">
        <v>669</v>
      </c>
      <c r="D28" s="175" t="s">
        <v>1734</v>
      </c>
      <c r="E28" s="32">
        <v>15400000</v>
      </c>
      <c r="F28" s="30" t="s">
        <v>689</v>
      </c>
      <c r="G28" s="33">
        <v>1125229145</v>
      </c>
      <c r="H28" s="35">
        <v>45436</v>
      </c>
      <c r="I28" s="41">
        <v>45641</v>
      </c>
    </row>
    <row r="29" spans="1:9" ht="23.25">
      <c r="A29" s="30">
        <v>280</v>
      </c>
      <c r="B29" s="31" t="s">
        <v>654</v>
      </c>
      <c r="C29" s="30" t="s">
        <v>669</v>
      </c>
      <c r="D29" s="175" t="s">
        <v>1734</v>
      </c>
      <c r="E29" s="32">
        <v>15400000</v>
      </c>
      <c r="F29" s="30" t="s">
        <v>690</v>
      </c>
      <c r="G29" s="33">
        <v>1104935873</v>
      </c>
      <c r="H29" s="35">
        <v>45436</v>
      </c>
      <c r="I29" s="41">
        <v>45641</v>
      </c>
    </row>
    <row r="30" spans="1:9" ht="45.75">
      <c r="A30" s="30">
        <v>281</v>
      </c>
      <c r="B30" s="31" t="s">
        <v>654</v>
      </c>
      <c r="C30" s="30" t="s">
        <v>669</v>
      </c>
      <c r="D30" s="175" t="s">
        <v>1737</v>
      </c>
      <c r="E30" s="32">
        <v>31500000</v>
      </c>
      <c r="F30" s="30" t="s">
        <v>692</v>
      </c>
      <c r="G30" s="33">
        <v>1110533796</v>
      </c>
      <c r="H30" s="35">
        <v>45436</v>
      </c>
      <c r="I30" s="41">
        <v>45641</v>
      </c>
    </row>
    <row r="31" spans="1:9" ht="45.75">
      <c r="A31" s="30">
        <v>282</v>
      </c>
      <c r="B31" s="31" t="s">
        <v>654</v>
      </c>
      <c r="C31" s="30" t="s">
        <v>669</v>
      </c>
      <c r="D31" s="175" t="s">
        <v>1733</v>
      </c>
      <c r="E31" s="32">
        <v>31500000</v>
      </c>
      <c r="F31" s="30" t="s">
        <v>694</v>
      </c>
      <c r="G31" s="33">
        <v>17657902</v>
      </c>
      <c r="H31" s="35">
        <v>45436</v>
      </c>
      <c r="I31" s="41">
        <v>45641</v>
      </c>
    </row>
    <row r="32" spans="1:9" ht="45.75">
      <c r="A32" s="30">
        <v>283</v>
      </c>
      <c r="B32" s="31" t="s">
        <v>654</v>
      </c>
      <c r="C32" s="30" t="s">
        <v>669</v>
      </c>
      <c r="D32" s="175" t="s">
        <v>1733</v>
      </c>
      <c r="E32" s="32">
        <v>31500000</v>
      </c>
      <c r="F32" s="30" t="s">
        <v>696</v>
      </c>
      <c r="G32" s="33">
        <v>14226186</v>
      </c>
      <c r="H32" s="35">
        <v>45436</v>
      </c>
      <c r="I32" s="41">
        <v>45641</v>
      </c>
    </row>
    <row r="33" spans="1:9" ht="23.25">
      <c r="A33" s="30">
        <v>285</v>
      </c>
      <c r="B33" s="31" t="s">
        <v>654</v>
      </c>
      <c r="C33" s="30" t="s">
        <v>669</v>
      </c>
      <c r="D33" s="175" t="s">
        <v>1734</v>
      </c>
      <c r="E33" s="32">
        <v>15400000</v>
      </c>
      <c r="F33" s="30" t="s">
        <v>699</v>
      </c>
      <c r="G33" s="33">
        <v>1010184939</v>
      </c>
      <c r="H33" s="35">
        <v>45436</v>
      </c>
      <c r="I33" s="41">
        <v>45641</v>
      </c>
    </row>
    <row r="34" spans="1:9" ht="34.5">
      <c r="A34" s="30">
        <v>286</v>
      </c>
      <c r="B34" s="31" t="s">
        <v>254</v>
      </c>
      <c r="C34" s="30" t="s">
        <v>92</v>
      </c>
      <c r="D34" s="100" t="s">
        <v>1738</v>
      </c>
      <c r="E34" s="32">
        <v>5250000</v>
      </c>
      <c r="F34" s="30" t="s">
        <v>1739</v>
      </c>
      <c r="G34" s="33">
        <v>1110466779</v>
      </c>
      <c r="H34" s="35">
        <v>45436</v>
      </c>
      <c r="I34" s="31" t="s">
        <v>41</v>
      </c>
    </row>
    <row r="35" spans="1:9" ht="34.5">
      <c r="A35" s="30">
        <v>288</v>
      </c>
      <c r="B35" s="31" t="s">
        <v>654</v>
      </c>
      <c r="C35" s="30" t="s">
        <v>669</v>
      </c>
      <c r="D35" s="249" t="s">
        <v>1740</v>
      </c>
      <c r="E35" s="32">
        <v>17600000</v>
      </c>
      <c r="F35" s="30" t="s">
        <v>706</v>
      </c>
      <c r="G35" s="33">
        <v>1110517355</v>
      </c>
      <c r="H35" s="35">
        <v>45439</v>
      </c>
      <c r="I35" s="41">
        <v>45656</v>
      </c>
    </row>
    <row r="36" spans="1:9" ht="23.25">
      <c r="A36" s="30">
        <v>289</v>
      </c>
      <c r="B36" s="31" t="s">
        <v>254</v>
      </c>
      <c r="C36" s="30" t="s">
        <v>336</v>
      </c>
      <c r="D36" s="100" t="s">
        <v>1741</v>
      </c>
      <c r="E36" s="32">
        <v>2700000</v>
      </c>
      <c r="F36" s="30" t="s">
        <v>384</v>
      </c>
      <c r="G36" s="33">
        <v>1110489791</v>
      </c>
      <c r="H36" s="35">
        <v>45440</v>
      </c>
      <c r="I36" s="31" t="s">
        <v>652</v>
      </c>
    </row>
    <row r="37" spans="1:9" ht="23.25">
      <c r="A37" s="30">
        <v>292</v>
      </c>
      <c r="B37" s="31" t="s">
        <v>654</v>
      </c>
      <c r="C37" s="30" t="s">
        <v>669</v>
      </c>
      <c r="D37" s="175" t="s">
        <v>1734</v>
      </c>
      <c r="E37" s="32">
        <v>15400000</v>
      </c>
      <c r="F37" s="30" t="s">
        <v>714</v>
      </c>
      <c r="G37" s="33">
        <v>1110533692</v>
      </c>
      <c r="H37" s="35">
        <v>45436</v>
      </c>
      <c r="I37" s="41">
        <v>45641</v>
      </c>
    </row>
    <row r="38" spans="1:9" ht="45.75">
      <c r="A38" s="30">
        <v>293</v>
      </c>
      <c r="B38" s="31" t="s">
        <v>654</v>
      </c>
      <c r="C38" s="30" t="s">
        <v>669</v>
      </c>
      <c r="D38" s="175" t="s">
        <v>1733</v>
      </c>
      <c r="E38" s="32">
        <v>31500000</v>
      </c>
      <c r="F38" s="30" t="s">
        <v>716</v>
      </c>
      <c r="G38" s="33">
        <v>1007411188</v>
      </c>
      <c r="H38" s="35">
        <v>45436</v>
      </c>
      <c r="I38" s="41">
        <v>45641</v>
      </c>
    </row>
    <row r="39" spans="1:9" ht="40.5" customHeight="1">
      <c r="A39" s="30">
        <v>294</v>
      </c>
      <c r="B39" s="31" t="s">
        <v>35</v>
      </c>
      <c r="C39" s="30" t="s">
        <v>251</v>
      </c>
      <c r="D39" s="100" t="s">
        <v>1742</v>
      </c>
      <c r="E39" s="32">
        <v>3090000</v>
      </c>
      <c r="F39" s="30" t="s">
        <v>373</v>
      </c>
      <c r="G39" s="33">
        <v>93060622</v>
      </c>
      <c r="H39" s="35">
        <v>45342</v>
      </c>
      <c r="I39" s="31" t="s">
        <v>106</v>
      </c>
    </row>
    <row r="40" spans="1:9" ht="45.75">
      <c r="A40" s="30">
        <v>295</v>
      </c>
      <c r="B40" s="31" t="s">
        <v>254</v>
      </c>
      <c r="C40" s="30" t="s">
        <v>48</v>
      </c>
      <c r="D40" s="249" t="s">
        <v>1743</v>
      </c>
      <c r="E40" s="32">
        <v>5300000</v>
      </c>
      <c r="F40" s="30" t="s">
        <v>234</v>
      </c>
      <c r="G40" s="33">
        <v>93404246</v>
      </c>
      <c r="H40" s="35">
        <v>45442</v>
      </c>
      <c r="I40" s="31" t="s">
        <v>41</v>
      </c>
    </row>
    <row r="41" spans="1:9" ht="34.5">
      <c r="A41" s="30">
        <v>296</v>
      </c>
      <c r="B41" s="31" t="s">
        <v>35</v>
      </c>
      <c r="C41" s="30" t="s">
        <v>157</v>
      </c>
      <c r="D41" s="248" t="s">
        <v>1744</v>
      </c>
      <c r="E41" s="32">
        <v>35200000</v>
      </c>
      <c r="F41" s="30" t="s">
        <v>719</v>
      </c>
      <c r="G41" s="33">
        <v>39566368</v>
      </c>
      <c r="H41" s="35">
        <v>45442</v>
      </c>
      <c r="I41" s="41">
        <v>45443</v>
      </c>
    </row>
    <row r="42" spans="1:9" ht="23.25">
      <c r="A42" s="30">
        <v>297</v>
      </c>
      <c r="B42" s="31" t="s">
        <v>254</v>
      </c>
      <c r="C42" s="30" t="s">
        <v>48</v>
      </c>
      <c r="D42" s="248" t="s">
        <v>1745</v>
      </c>
      <c r="E42" s="32">
        <v>8910000</v>
      </c>
      <c r="F42" s="30" t="s">
        <v>259</v>
      </c>
      <c r="G42" s="33">
        <v>1232391592</v>
      </c>
      <c r="H42" s="35">
        <v>45443</v>
      </c>
      <c r="I42" s="31" t="s">
        <v>41</v>
      </c>
    </row>
    <row r="43" spans="1:9" ht="23.25">
      <c r="A43" s="30">
        <v>298</v>
      </c>
      <c r="B43" s="31" t="s">
        <v>254</v>
      </c>
      <c r="C43" s="30" t="s">
        <v>48</v>
      </c>
      <c r="D43" s="248" t="s">
        <v>1745</v>
      </c>
      <c r="E43" s="32">
        <v>8910000</v>
      </c>
      <c r="F43" s="30" t="s">
        <v>722</v>
      </c>
      <c r="G43" s="33">
        <v>1110501425</v>
      </c>
      <c r="H43" s="35">
        <v>45443</v>
      </c>
      <c r="I43" s="31" t="s">
        <v>41</v>
      </c>
    </row>
    <row r="44" spans="1:9" ht="34.5">
      <c r="A44" s="30">
        <v>299</v>
      </c>
      <c r="B44" s="31" t="s">
        <v>254</v>
      </c>
      <c r="C44" s="30" t="s">
        <v>48</v>
      </c>
      <c r="D44" s="248" t="s">
        <v>1746</v>
      </c>
      <c r="E44" s="32">
        <v>12960000</v>
      </c>
      <c r="F44" s="30" t="s">
        <v>146</v>
      </c>
      <c r="G44" s="33">
        <v>14138035</v>
      </c>
      <c r="H44" s="35">
        <v>45443</v>
      </c>
      <c r="I44" s="31" t="s">
        <v>41</v>
      </c>
    </row>
    <row r="45" spans="1:9" ht="23.25">
      <c r="A45" s="30">
        <v>300</v>
      </c>
      <c r="B45" s="31" t="s">
        <v>254</v>
      </c>
      <c r="C45" s="30" t="s">
        <v>48</v>
      </c>
      <c r="D45" s="248" t="s">
        <v>1747</v>
      </c>
      <c r="E45" s="32">
        <v>34020000</v>
      </c>
      <c r="F45" s="30" t="s">
        <v>139</v>
      </c>
      <c r="G45" s="33">
        <v>38361246</v>
      </c>
      <c r="H45" s="35">
        <v>45443</v>
      </c>
      <c r="I45" s="41">
        <v>45657</v>
      </c>
    </row>
    <row r="46" spans="1:9" ht="23.25">
      <c r="A46" s="30">
        <v>301</v>
      </c>
      <c r="B46" s="31" t="s">
        <v>254</v>
      </c>
      <c r="C46" s="30" t="s">
        <v>48</v>
      </c>
      <c r="D46" s="248" t="s">
        <v>1747</v>
      </c>
      <c r="E46" s="32">
        <v>34020000</v>
      </c>
      <c r="F46" s="30" t="s">
        <v>118</v>
      </c>
      <c r="G46" s="33">
        <v>28980289</v>
      </c>
      <c r="H46" s="35">
        <v>45443</v>
      </c>
      <c r="I46" s="41">
        <v>45657</v>
      </c>
    </row>
    <row r="47" spans="1:9">
      <c r="A47" s="30">
        <v>302</v>
      </c>
      <c r="B47" s="31" t="s">
        <v>254</v>
      </c>
      <c r="C47" s="30" t="s">
        <v>48</v>
      </c>
      <c r="D47" s="55" t="s">
        <v>1748</v>
      </c>
      <c r="E47" s="32">
        <v>68040000</v>
      </c>
      <c r="F47" s="30" t="s">
        <v>104</v>
      </c>
      <c r="G47" s="33">
        <v>1053785704</v>
      </c>
      <c r="H47" s="35">
        <v>45443</v>
      </c>
      <c r="I47" s="41">
        <v>45657</v>
      </c>
    </row>
    <row r="48" spans="1:9">
      <c r="A48" s="30">
        <v>303</v>
      </c>
      <c r="B48" s="31" t="s">
        <v>254</v>
      </c>
      <c r="C48" s="30" t="s">
        <v>53</v>
      </c>
      <c r="D48" s="55" t="s">
        <v>1748</v>
      </c>
      <c r="E48" s="32">
        <v>68040000</v>
      </c>
      <c r="F48" s="30" t="s">
        <v>130</v>
      </c>
      <c r="G48" s="33">
        <v>1122397810</v>
      </c>
      <c r="H48" s="35">
        <v>45443</v>
      </c>
      <c r="I48" s="41">
        <v>45657</v>
      </c>
    </row>
    <row r="49" spans="1:9">
      <c r="A49" s="30">
        <v>304</v>
      </c>
      <c r="B49" s="31" t="s">
        <v>254</v>
      </c>
      <c r="C49" s="30" t="s">
        <v>53</v>
      </c>
      <c r="D49" s="55" t="s">
        <v>1748</v>
      </c>
      <c r="E49" s="32">
        <v>35689500</v>
      </c>
      <c r="F49" s="30" t="s">
        <v>113</v>
      </c>
      <c r="G49" s="33">
        <v>14243863</v>
      </c>
      <c r="H49" s="35">
        <v>45443</v>
      </c>
      <c r="I49" s="41">
        <v>45657</v>
      </c>
    </row>
    <row r="50" spans="1:9" ht="34.5">
      <c r="A50" s="30">
        <v>305</v>
      </c>
      <c r="B50" s="31" t="s">
        <v>254</v>
      </c>
      <c r="C50" s="30" t="s">
        <v>157</v>
      </c>
      <c r="D50" s="249" t="s">
        <v>1749</v>
      </c>
      <c r="E50" s="32">
        <v>5000000</v>
      </c>
      <c r="F50" s="30" t="s">
        <v>364</v>
      </c>
      <c r="G50" s="33">
        <v>28799762</v>
      </c>
      <c r="H50" s="35">
        <v>45443</v>
      </c>
      <c r="I50" s="31" t="s">
        <v>41</v>
      </c>
    </row>
    <row r="51" spans="1:9" ht="23.25">
      <c r="A51" s="30">
        <v>306</v>
      </c>
      <c r="B51" s="31" t="s">
        <v>35</v>
      </c>
      <c r="C51" s="30" t="s">
        <v>48</v>
      </c>
      <c r="D51" s="248" t="s">
        <v>1750</v>
      </c>
      <c r="E51" s="32">
        <v>34020000</v>
      </c>
      <c r="F51" s="30" t="s">
        <v>77</v>
      </c>
      <c r="G51" s="33">
        <v>1018433119</v>
      </c>
      <c r="H51" s="35">
        <v>45447</v>
      </c>
      <c r="I51" s="41">
        <v>45657</v>
      </c>
    </row>
    <row r="52" spans="1:9" ht="52.5" customHeight="1">
      <c r="A52" s="30">
        <v>307</v>
      </c>
      <c r="B52" s="31" t="s">
        <v>35</v>
      </c>
      <c r="C52" s="30" t="s">
        <v>508</v>
      </c>
      <c r="D52" s="249" t="s">
        <v>1751</v>
      </c>
      <c r="E52" s="32">
        <v>11433000</v>
      </c>
      <c r="F52" s="30" t="s">
        <v>510</v>
      </c>
      <c r="G52" s="33">
        <v>93236653</v>
      </c>
      <c r="H52" s="35">
        <v>45447</v>
      </c>
      <c r="I52" s="31" t="s">
        <v>88</v>
      </c>
    </row>
    <row r="53" spans="1:9" ht="23.25">
      <c r="A53" s="30">
        <v>308</v>
      </c>
      <c r="B53" s="31" t="s">
        <v>254</v>
      </c>
      <c r="C53" s="30" t="s">
        <v>42</v>
      </c>
      <c r="D53" s="248" t="s">
        <v>1752</v>
      </c>
      <c r="E53" s="32">
        <v>36050000</v>
      </c>
      <c r="F53" s="30" t="s">
        <v>731</v>
      </c>
      <c r="G53" s="33">
        <v>1110591276</v>
      </c>
      <c r="H53" s="35">
        <v>45447</v>
      </c>
      <c r="I53" s="41">
        <v>45657</v>
      </c>
    </row>
    <row r="54" spans="1:9" ht="23.25">
      <c r="A54" s="30">
        <v>309</v>
      </c>
      <c r="B54" s="31" t="s">
        <v>654</v>
      </c>
      <c r="C54" s="30" t="s">
        <v>669</v>
      </c>
      <c r="D54" s="175" t="s">
        <v>1734</v>
      </c>
      <c r="E54" s="32">
        <v>15400000</v>
      </c>
      <c r="F54" s="30" t="s">
        <v>733</v>
      </c>
      <c r="G54" s="33">
        <v>65786423</v>
      </c>
      <c r="H54" s="35">
        <v>45447</v>
      </c>
      <c r="I54" s="41">
        <v>45641</v>
      </c>
    </row>
    <row r="55" spans="1:9" ht="23.25">
      <c r="A55" s="30">
        <v>311</v>
      </c>
      <c r="B55" s="31" t="s">
        <v>254</v>
      </c>
      <c r="C55" s="30" t="s">
        <v>48</v>
      </c>
      <c r="D55" s="248" t="s">
        <v>1753</v>
      </c>
      <c r="E55" s="32">
        <v>68040000</v>
      </c>
      <c r="F55" s="30" t="s">
        <v>149</v>
      </c>
      <c r="G55" s="33">
        <v>14878116</v>
      </c>
      <c r="H55" s="35">
        <v>45448</v>
      </c>
      <c r="I55" s="41">
        <v>45657</v>
      </c>
    </row>
    <row r="56" spans="1:9">
      <c r="A56" s="30">
        <v>312</v>
      </c>
      <c r="B56" s="31" t="s">
        <v>254</v>
      </c>
      <c r="C56" s="30" t="s">
        <v>48</v>
      </c>
      <c r="D56" s="30" t="s">
        <v>1725</v>
      </c>
      <c r="E56" s="32">
        <v>68040000</v>
      </c>
      <c r="F56" s="30" t="s">
        <v>127</v>
      </c>
      <c r="G56" s="33">
        <v>14325425</v>
      </c>
      <c r="H56" s="35">
        <v>45448</v>
      </c>
      <c r="I56" s="31" t="s">
        <v>737</v>
      </c>
    </row>
    <row r="57" spans="1:9" ht="23.25">
      <c r="A57" s="30">
        <v>313</v>
      </c>
      <c r="B57" s="31" t="s">
        <v>254</v>
      </c>
      <c r="C57" s="30" t="s">
        <v>48</v>
      </c>
      <c r="D57" s="249" t="s">
        <v>1754</v>
      </c>
      <c r="E57" s="32">
        <v>9720000</v>
      </c>
      <c r="F57" s="30" t="s">
        <v>739</v>
      </c>
      <c r="G57" s="33">
        <v>901754975</v>
      </c>
      <c r="H57" s="35">
        <v>45449</v>
      </c>
      <c r="I57" s="31" t="s">
        <v>41</v>
      </c>
    </row>
    <row r="58" spans="1:9" ht="23.25">
      <c r="A58" s="30">
        <v>314</v>
      </c>
      <c r="B58" s="31" t="s">
        <v>254</v>
      </c>
      <c r="C58" s="30" t="s">
        <v>48</v>
      </c>
      <c r="D58" s="248" t="s">
        <v>1755</v>
      </c>
      <c r="E58" s="32">
        <v>21350000</v>
      </c>
      <c r="F58" s="30" t="s">
        <v>137</v>
      </c>
      <c r="G58" s="33">
        <v>51987188</v>
      </c>
      <c r="H58" s="35">
        <v>45449</v>
      </c>
      <c r="I58" s="41">
        <v>45657</v>
      </c>
    </row>
    <row r="59" spans="1:9" ht="45.75">
      <c r="A59" s="30">
        <v>315</v>
      </c>
      <c r="B59" s="31" t="s">
        <v>254</v>
      </c>
      <c r="C59" s="30" t="s">
        <v>70</v>
      </c>
      <c r="D59" s="248" t="s">
        <v>1756</v>
      </c>
      <c r="E59" s="32">
        <v>30100000</v>
      </c>
      <c r="F59" s="30" t="s">
        <v>72</v>
      </c>
      <c r="G59" s="33">
        <v>65738804</v>
      </c>
      <c r="H59" s="35">
        <v>45449</v>
      </c>
      <c r="I59" s="41">
        <v>45657</v>
      </c>
    </row>
    <row r="60" spans="1:9" ht="45.75">
      <c r="A60" s="30">
        <v>316</v>
      </c>
      <c r="B60" s="31" t="s">
        <v>254</v>
      </c>
      <c r="C60" s="30" t="s">
        <v>70</v>
      </c>
      <c r="D60" s="248" t="s">
        <v>1756</v>
      </c>
      <c r="E60" s="32">
        <v>30100000</v>
      </c>
      <c r="F60" s="30" t="s">
        <v>743</v>
      </c>
      <c r="G60" s="33">
        <v>1094284231</v>
      </c>
      <c r="H60" s="35">
        <v>45449</v>
      </c>
      <c r="I60" s="41">
        <v>45657</v>
      </c>
    </row>
    <row r="61" spans="1:9" ht="23.25">
      <c r="A61" s="30">
        <v>317</v>
      </c>
      <c r="B61" s="31" t="s">
        <v>35</v>
      </c>
      <c r="C61" s="30" t="s">
        <v>251</v>
      </c>
      <c r="D61" s="100" t="s">
        <v>1757</v>
      </c>
      <c r="E61" s="32">
        <v>21630000</v>
      </c>
      <c r="F61" s="30" t="s">
        <v>745</v>
      </c>
      <c r="G61" s="33">
        <v>1110596793</v>
      </c>
      <c r="H61" s="35">
        <v>45449</v>
      </c>
      <c r="I61" s="31" t="s">
        <v>195</v>
      </c>
    </row>
    <row r="62" spans="1:9" ht="23.25">
      <c r="A62" s="30">
        <v>318</v>
      </c>
      <c r="B62" s="31" t="s">
        <v>654</v>
      </c>
      <c r="C62" s="30" t="s">
        <v>669</v>
      </c>
      <c r="D62" s="175" t="s">
        <v>1734</v>
      </c>
      <c r="E62" s="32">
        <v>15400000</v>
      </c>
      <c r="F62" s="30" t="s">
        <v>747</v>
      </c>
      <c r="G62" s="33">
        <v>93404666</v>
      </c>
      <c r="H62" s="35">
        <v>45449</v>
      </c>
      <c r="I62" s="41">
        <v>45641</v>
      </c>
    </row>
    <row r="63" spans="1:9">
      <c r="A63" s="19"/>
      <c r="B63" s="22"/>
      <c r="C63" s="19"/>
      <c r="D63" s="19"/>
      <c r="E63" s="23"/>
      <c r="F63" s="19"/>
      <c r="G63" s="21"/>
      <c r="H63" s="25"/>
      <c r="I63" s="22"/>
    </row>
    <row r="66" spans="1:9">
      <c r="A66" s="530" t="s">
        <v>1758</v>
      </c>
      <c r="B66" s="530"/>
      <c r="C66" s="530"/>
      <c r="D66" s="530"/>
      <c r="E66" s="530"/>
      <c r="F66" s="530"/>
      <c r="G66" s="530"/>
      <c r="H66" s="530"/>
      <c r="I66" s="530"/>
    </row>
    <row r="67" spans="1:9" ht="26.25">
      <c r="A67" s="329" t="s">
        <v>0</v>
      </c>
      <c r="B67" s="330" t="s">
        <v>1715</v>
      </c>
      <c r="C67" s="330" t="s">
        <v>2</v>
      </c>
      <c r="D67" s="331" t="s">
        <v>1668</v>
      </c>
      <c r="E67" s="332" t="s">
        <v>1716</v>
      </c>
      <c r="F67" s="330" t="s">
        <v>1670</v>
      </c>
      <c r="G67" s="330" t="s">
        <v>1717</v>
      </c>
      <c r="H67" s="333" t="s">
        <v>1718</v>
      </c>
      <c r="I67" s="330" t="s">
        <v>1719</v>
      </c>
    </row>
    <row r="68" spans="1:9" ht="34.5">
      <c r="A68" s="258">
        <v>260</v>
      </c>
      <c r="B68" s="342" t="s">
        <v>654</v>
      </c>
      <c r="C68" s="258" t="s">
        <v>59</v>
      </c>
      <c r="D68" s="334" t="s">
        <v>1759</v>
      </c>
      <c r="E68" s="259">
        <v>209642729</v>
      </c>
      <c r="F68" s="258" t="s">
        <v>656</v>
      </c>
      <c r="G68" s="260">
        <v>900265071</v>
      </c>
      <c r="H68" s="35">
        <v>45428</v>
      </c>
      <c r="I68" s="31" t="s">
        <v>195</v>
      </c>
    </row>
    <row r="69" spans="1:9" ht="23.25">
      <c r="A69" s="335">
        <v>263</v>
      </c>
      <c r="B69" s="343" t="s">
        <v>35</v>
      </c>
      <c r="C69" s="335" t="s">
        <v>70</v>
      </c>
      <c r="D69" s="336" t="s">
        <v>1760</v>
      </c>
      <c r="E69" s="337">
        <v>110000000</v>
      </c>
      <c r="F69" s="335" t="s">
        <v>68</v>
      </c>
      <c r="G69" s="338">
        <v>900504144</v>
      </c>
      <c r="H69" s="48">
        <v>45429</v>
      </c>
      <c r="I69" s="44" t="s">
        <v>41</v>
      </c>
    </row>
    <row r="70" spans="1:9" ht="34.5">
      <c r="A70" s="335">
        <v>264</v>
      </c>
      <c r="B70" s="343" t="s">
        <v>35</v>
      </c>
      <c r="C70" s="335" t="s">
        <v>251</v>
      </c>
      <c r="D70" s="336" t="s">
        <v>1761</v>
      </c>
      <c r="E70" s="337">
        <v>57356250</v>
      </c>
      <c r="F70" s="335" t="s">
        <v>226</v>
      </c>
      <c r="G70" s="338">
        <v>901370428</v>
      </c>
      <c r="H70" s="48">
        <v>45429</v>
      </c>
      <c r="I70" s="44" t="s">
        <v>79</v>
      </c>
    </row>
    <row r="71" spans="1:9" ht="35.25" customHeight="1">
      <c r="A71" s="258">
        <v>284</v>
      </c>
      <c r="B71" s="342" t="s">
        <v>35</v>
      </c>
      <c r="C71" s="258" t="s">
        <v>59</v>
      </c>
      <c r="D71" s="269" t="s">
        <v>1762</v>
      </c>
      <c r="E71" s="259">
        <v>19000000</v>
      </c>
      <c r="F71" s="258" t="s">
        <v>306</v>
      </c>
      <c r="G71" s="260">
        <v>14297367</v>
      </c>
      <c r="H71" s="35">
        <v>45436</v>
      </c>
      <c r="I71" s="31" t="s">
        <v>79</v>
      </c>
    </row>
    <row r="72" spans="1:9" ht="67.5" customHeight="1">
      <c r="A72" s="258">
        <v>287</v>
      </c>
      <c r="B72" s="342" t="s">
        <v>35</v>
      </c>
      <c r="C72" s="258" t="s">
        <v>97</v>
      </c>
      <c r="D72" s="269" t="s">
        <v>1763</v>
      </c>
      <c r="E72" s="259">
        <v>80609775</v>
      </c>
      <c r="F72" s="258" t="s">
        <v>68</v>
      </c>
      <c r="G72" s="260">
        <v>900504144</v>
      </c>
      <c r="H72" s="35">
        <v>45370</v>
      </c>
      <c r="I72" s="31" t="s">
        <v>41</v>
      </c>
    </row>
    <row r="73" spans="1:9" ht="45.75">
      <c r="A73" s="344">
        <v>291</v>
      </c>
      <c r="B73" s="345" t="s">
        <v>654</v>
      </c>
      <c r="C73" s="346" t="s">
        <v>157</v>
      </c>
      <c r="D73" s="347" t="s">
        <v>1764</v>
      </c>
      <c r="E73" s="348">
        <v>218369270</v>
      </c>
      <c r="F73" s="349" t="s">
        <v>712</v>
      </c>
      <c r="G73" s="350">
        <v>809012539</v>
      </c>
      <c r="H73" s="296">
        <v>45442</v>
      </c>
      <c r="I73" s="305">
        <v>45656</v>
      </c>
    </row>
    <row r="74" spans="1:9" ht="23.25">
      <c r="A74" s="258">
        <v>310</v>
      </c>
      <c r="B74" s="342" t="s">
        <v>35</v>
      </c>
      <c r="C74" s="258" t="s">
        <v>59</v>
      </c>
      <c r="D74" s="269" t="s">
        <v>1765</v>
      </c>
      <c r="E74" s="259">
        <v>150000000</v>
      </c>
      <c r="F74" s="258" t="s">
        <v>224</v>
      </c>
      <c r="G74" s="260">
        <v>5824170</v>
      </c>
      <c r="H74" s="35">
        <v>45448</v>
      </c>
      <c r="I74" s="41">
        <v>45656</v>
      </c>
    </row>
    <row r="78" spans="1:9">
      <c r="A78" s="530" t="s">
        <v>1766</v>
      </c>
      <c r="B78" s="530"/>
      <c r="C78" s="530"/>
      <c r="D78" s="530"/>
      <c r="E78" s="530"/>
      <c r="F78" s="530"/>
      <c r="G78" s="530"/>
      <c r="H78" s="530"/>
      <c r="I78" s="530"/>
    </row>
    <row r="79" spans="1:9" ht="26.25">
      <c r="A79" s="327" t="s">
        <v>0</v>
      </c>
      <c r="B79" s="321" t="s">
        <v>1715</v>
      </c>
      <c r="C79" s="321" t="s">
        <v>2</v>
      </c>
      <c r="D79" s="319" t="s">
        <v>1668</v>
      </c>
      <c r="E79" s="320" t="s">
        <v>1716</v>
      </c>
      <c r="F79" s="321" t="s">
        <v>1670</v>
      </c>
      <c r="G79" s="321" t="s">
        <v>1717</v>
      </c>
      <c r="H79" s="328" t="s">
        <v>1718</v>
      </c>
      <c r="I79" s="321" t="s">
        <v>1719</v>
      </c>
    </row>
    <row r="80" spans="1:9">
      <c r="A80" s="258">
        <v>255</v>
      </c>
      <c r="B80" s="342" t="s">
        <v>35</v>
      </c>
      <c r="C80" s="258" t="s">
        <v>251</v>
      </c>
      <c r="D80" s="258" t="s">
        <v>1767</v>
      </c>
      <c r="E80" s="259">
        <v>7012969</v>
      </c>
      <c r="F80" s="258" t="s">
        <v>643</v>
      </c>
      <c r="G80" s="260">
        <v>5849749</v>
      </c>
      <c r="H80" s="35">
        <v>45414</v>
      </c>
      <c r="I80" s="31" t="s">
        <v>645</v>
      </c>
    </row>
    <row r="81" spans="1:29">
      <c r="A81" s="258">
        <v>257</v>
      </c>
      <c r="B81" s="342" t="s">
        <v>35</v>
      </c>
      <c r="C81" s="258" t="s">
        <v>488</v>
      </c>
      <c r="D81" s="340" t="s">
        <v>650</v>
      </c>
      <c r="E81" s="259">
        <v>5000000</v>
      </c>
      <c r="F81" s="258" t="s">
        <v>490</v>
      </c>
      <c r="G81" s="260">
        <v>900062917</v>
      </c>
      <c r="H81" s="261">
        <v>45421</v>
      </c>
      <c r="I81" s="316">
        <v>45657</v>
      </c>
      <c r="J81" s="317"/>
      <c r="K81" s="317"/>
      <c r="L81" s="317"/>
      <c r="M81" s="317"/>
      <c r="N81" s="317"/>
      <c r="O81" s="317"/>
      <c r="P81" s="317"/>
      <c r="Q81" s="317"/>
      <c r="R81" s="317"/>
      <c r="S81" s="317"/>
      <c r="T81" s="317"/>
      <c r="U81" s="317"/>
      <c r="V81" s="317"/>
      <c r="W81" s="317"/>
      <c r="X81" s="317"/>
      <c r="Y81" s="317"/>
      <c r="Z81" s="317"/>
      <c r="AA81" s="317"/>
      <c r="AB81" s="317"/>
      <c r="AC81" s="317"/>
    </row>
    <row r="82" spans="1:29" ht="34.5">
      <c r="A82" s="258">
        <v>262</v>
      </c>
      <c r="B82" s="342" t="s">
        <v>654</v>
      </c>
      <c r="C82" s="258" t="s">
        <v>251</v>
      </c>
      <c r="D82" s="341" t="s">
        <v>1768</v>
      </c>
      <c r="E82" s="259">
        <v>65275200</v>
      </c>
      <c r="F82" s="258" t="s">
        <v>660</v>
      </c>
      <c r="G82" s="260">
        <v>901518333</v>
      </c>
      <c r="H82" s="35">
        <v>45428</v>
      </c>
      <c r="I82" s="41">
        <v>45657</v>
      </c>
    </row>
    <row r="83" spans="1:29" ht="23.25">
      <c r="A83" s="30">
        <v>290</v>
      </c>
      <c r="B83" s="31" t="s">
        <v>35</v>
      </c>
      <c r="C83" s="30" t="s">
        <v>48</v>
      </c>
      <c r="D83" s="100" t="s">
        <v>1769</v>
      </c>
      <c r="E83" s="32">
        <v>62000000</v>
      </c>
      <c r="F83" s="30" t="s">
        <v>50</v>
      </c>
      <c r="G83" s="33">
        <v>901252497</v>
      </c>
      <c r="H83" s="35">
        <v>45441</v>
      </c>
      <c r="I83" s="31" t="s">
        <v>41</v>
      </c>
    </row>
  </sheetData>
  <mergeCells count="3">
    <mergeCell ref="A2:I2"/>
    <mergeCell ref="A78:I78"/>
    <mergeCell ref="A66:I66"/>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OCTAVIO CONTRATCION</dc:creator>
  <cp:keywords/>
  <dc:description/>
  <cp:lastModifiedBy>JOHANA HENAO CONTRATACION HSF</cp:lastModifiedBy>
  <cp:revision/>
  <dcterms:created xsi:type="dcterms:W3CDTF">2021-01-12T19:14:29Z</dcterms:created>
  <dcterms:modified xsi:type="dcterms:W3CDTF">2025-07-10T20:07:30Z</dcterms:modified>
  <cp:category/>
  <cp:contentStatus/>
</cp:coreProperties>
</file>